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
    </mc:Choice>
  </mc:AlternateContent>
  <bookViews>
    <workbookView xWindow="0" yWindow="0" windowWidth="24000" windowHeight="9300"/>
  </bookViews>
  <sheets>
    <sheet name="Абакан_юр" sheetId="1" r:id="rId1"/>
    <sheet name="Альметьевск_юр" sheetId="2" r:id="rId2"/>
    <sheet name="Армавир_юр" sheetId="3" r:id="rId3"/>
    <sheet name="Архангельск_юр" sheetId="4" r:id="rId4"/>
    <sheet name="Астрахань_юр" sheetId="5" r:id="rId5"/>
    <sheet name="Барнаул_юр" sheetId="6" r:id="rId6"/>
    <sheet name="Белгород_юр" sheetId="7" r:id="rId7"/>
    <sheet name="Бийск_юр" sheetId="8" r:id="rId8"/>
    <sheet name="Благовещенск_юр" sheetId="9" r:id="rId9"/>
    <sheet name="Братск_юр" sheetId="10" r:id="rId10"/>
    <sheet name="Брянск_юр" sheetId="11" r:id="rId11"/>
    <sheet name="Великий Новгород_юр" sheetId="12" r:id="rId12"/>
    <sheet name="Владивосток_юр" sheetId="13" r:id="rId13"/>
    <sheet name="Владимир_юр" sheetId="14" r:id="rId14"/>
    <sheet name="Волгоград_юр" sheetId="15" r:id="rId15"/>
    <sheet name="Вологда_юр" sheetId="16" r:id="rId16"/>
    <sheet name="Воронеж_юр" sheetId="17" r:id="rId17"/>
    <sheet name="Грозный_юр" sheetId="18" r:id="rId18"/>
    <sheet name="Димитровград_юр" sheetId="19" r:id="rId19"/>
    <sheet name="Екатеринбург_юр" sheetId="20" r:id="rId20"/>
    <sheet name="Иваново_юр" sheetId="21" r:id="rId21"/>
    <sheet name="Ижевск_юр" sheetId="22" r:id="rId22"/>
    <sheet name="Йошкар-Ола_юр" sheetId="23" r:id="rId23"/>
    <sheet name="Иркутск_юр" sheetId="24" r:id="rId24"/>
    <sheet name="КавМинВоды_юр" sheetId="25" r:id="rId25"/>
    <sheet name="Казань_юр" sheetId="26" r:id="rId26"/>
    <sheet name="Калининград_юр" sheetId="27" r:id="rId27"/>
    <sheet name="Калуга_юр" sheetId="28" r:id="rId28"/>
    <sheet name="Каменск-Уральский_юр" sheetId="29" r:id="rId29"/>
    <sheet name="Кемерово_юр" sheetId="30" r:id="rId30"/>
    <sheet name="Киров_юр" sheetId="31" r:id="rId31"/>
    <sheet name="Когалым_юр" sheetId="32" r:id="rId32"/>
    <sheet name="Комсомольск-на-Амуре_юр" sheetId="33" r:id="rId33"/>
    <sheet name="Кострома_юр" sheetId="34" r:id="rId34"/>
    <sheet name="Краснодар_юр" sheetId="35" r:id="rId35"/>
    <sheet name="Красноярск_юр" sheetId="36" r:id="rId36"/>
    <sheet name="Курган_юр" sheetId="37" r:id="rId37"/>
    <sheet name="Курск_юр" sheetId="38" r:id="rId38"/>
    <sheet name="Ленинск-Кузнецкий_юр" sheetId="39" r:id="rId39"/>
    <sheet name="Липецк_юр" sheetId="40" r:id="rId40"/>
    <sheet name="Магнитогорск_юр" sheetId="41" r:id="rId41"/>
    <sheet name="Майкоп_юр" sheetId="42" r:id="rId42"/>
    <sheet name="Махачкала_юр" sheetId="43" r:id="rId43"/>
    <sheet name="Миасс и Златоуст_юр" sheetId="44" r:id="rId44"/>
    <sheet name="Мурманская область_юр" sheetId="45" r:id="rId45"/>
    <sheet name="Набережные Челны_юр" sheetId="46" r:id="rId46"/>
    <sheet name="Находка_юр" sheetId="47" r:id="rId47"/>
    <sheet name="Нижневартовск_юр" sheetId="48" r:id="rId48"/>
    <sheet name="Нижний Новгород_юр" sheetId="49" r:id="rId49"/>
    <sheet name="Нижний Тагил_юр" sheetId="50" r:id="rId50"/>
    <sheet name="Новокузнецк_юр" sheetId="51" r:id="rId51"/>
    <sheet name="Новороссийск_юр" sheetId="52" r:id="rId52"/>
    <sheet name="Новосибирск_юр" sheetId="53" r:id="rId53"/>
    <sheet name="Новый Уренгой_юр" sheetId="54" r:id="rId54"/>
    <sheet name="Норильск_юр" sheetId="55" r:id="rId55"/>
    <sheet name="Ноябрьск_юр" sheetId="56" r:id="rId56"/>
    <sheet name="Омск_юр" sheetId="57" r:id="rId57"/>
    <sheet name="Орёл_юр" sheetId="58" r:id="rId58"/>
    <sheet name="Оренбург_юр" sheetId="59" r:id="rId59"/>
    <sheet name="Пенза_юр" sheetId="60" r:id="rId60"/>
    <sheet name="Пермь_юр" sheetId="61" r:id="rId61"/>
    <sheet name="Петрозаводск_юр" sheetId="62" r:id="rId62"/>
    <sheet name="Петропавловск-Камчатский_юр" sheetId="63" r:id="rId63"/>
    <sheet name="Псков_юр" sheetId="64" r:id="rId64"/>
    <sheet name="Республика Алтай_юр" sheetId="65" r:id="rId65"/>
    <sheet name="Ростов-на-Дону_юр" sheetId="66" r:id="rId66"/>
    <sheet name="Рязань_юр" sheetId="67" r:id="rId67"/>
    <sheet name="Самара_юр" sheetId="68" r:id="rId68"/>
    <sheet name="Санкт-Петербург_юр" sheetId="69" r:id="rId69"/>
    <sheet name="Саранск_юр" sheetId="70" r:id="rId70"/>
    <sheet name="Саратов_юр" sheetId="71" r:id="rId71"/>
    <sheet name="Смоленск_юр" sheetId="72" r:id="rId72"/>
    <sheet name="Сочи_юр" sheetId="73" r:id="rId73"/>
    <sheet name="Ставрополь_юр" sheetId="74" r:id="rId74"/>
    <sheet name="Старый Оскол_юр" sheetId="75" r:id="rId75"/>
    <sheet name="Стерлитамак_юр" sheetId="76" r:id="rId76"/>
    <sheet name="Сургут_юр" sheetId="77" r:id="rId77"/>
    <sheet name="Сыктывкар_юр" sheetId="78" r:id="rId78"/>
    <sheet name="Таганрог_юр" sheetId="79" r:id="rId79"/>
    <sheet name="Тамбов_юр" sheetId="80" r:id="rId80"/>
    <sheet name="Тверь_юр" sheetId="81" r:id="rId81"/>
    <sheet name="Тобольск_юр" sheetId="82" r:id="rId82"/>
    <sheet name="Тольятти_юр" sheetId="83" r:id="rId83"/>
    <sheet name="Томск_юр" sheetId="84" r:id="rId84"/>
    <sheet name="Тула_юр" sheetId="85" r:id="rId85"/>
    <sheet name="Тюмень_юр" sheetId="86" r:id="rId86"/>
    <sheet name="Улан-Удэ_юр" sheetId="87" r:id="rId87"/>
    <sheet name="Ульяновск_юр" sheetId="88" r:id="rId88"/>
    <sheet name="Уссурийск_юр" sheetId="89" r:id="rId89"/>
    <sheet name="Ухта_юр" sheetId="90" r:id="rId90"/>
    <sheet name="Уфа_юр" sheetId="91" r:id="rId91"/>
    <sheet name="Хабаровск_юр" sheetId="92" r:id="rId92"/>
    <sheet name="Чебоксары_юр" sheetId="93" r:id="rId93"/>
    <sheet name="Ханты-Мансийск_юр" sheetId="94" r:id="rId94"/>
    <sheet name="Челябинск_юр" sheetId="95" r:id="rId95"/>
    <sheet name="Чита_юр" sheetId="96" r:id="rId96"/>
    <sheet name="Шерегеш_юр" sheetId="97" r:id="rId97"/>
    <sheet name="Южно-Сахалинск_юр" sheetId="98" r:id="rId98"/>
    <sheet name="Якутск_юр" sheetId="99" r:id="rId99"/>
    <sheet name="Ярославль_юр" sheetId="100" r:id="rId100"/>
    <sheet name="Москва_юр" sheetId="101" r:id="rId101"/>
  </sheets>
  <definedNames>
    <definedName name="_xlnm.Print_Area" localSheetId="47">Нижневартовск_юр!$1:$223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69" i="101" l="1"/>
  <c r="A350" i="101"/>
  <c r="A349" i="101"/>
  <c r="A348" i="101"/>
  <c r="A347" i="101"/>
  <c r="A346" i="101"/>
  <c r="A345" i="101"/>
  <c r="A344" i="101"/>
  <c r="C337" i="101"/>
  <c r="C336" i="101"/>
  <c r="C335" i="101"/>
  <c r="C334" i="101"/>
  <c r="C333" i="101"/>
  <c r="C332" i="101"/>
  <c r="C331" i="101"/>
  <c r="C330" i="101"/>
  <c r="C324" i="101"/>
  <c r="C321" i="101"/>
  <c r="C319" i="101"/>
  <c r="C318" i="101"/>
  <c r="C317" i="101"/>
  <c r="C316" i="101"/>
  <c r="C315" i="101"/>
  <c r="C314" i="101"/>
  <c r="C313" i="101"/>
  <c r="C311" i="101"/>
  <c r="C310" i="101"/>
  <c r="C309" i="101"/>
  <c r="C308" i="101"/>
  <c r="C307" i="101"/>
  <c r="C306" i="101"/>
  <c r="C305" i="101"/>
  <c r="C304" i="101"/>
  <c r="C303" i="101"/>
  <c r="C302" i="101"/>
  <c r="C301" i="101"/>
  <c r="C300" i="101"/>
  <c r="D267" i="101"/>
  <c r="C298" i="101"/>
  <c r="C297" i="101"/>
  <c r="C296" i="101"/>
  <c r="C295" i="101"/>
  <c r="C294" i="101"/>
  <c r="C293" i="101"/>
  <c r="C292" i="101"/>
  <c r="C291" i="101"/>
  <c r="C289" i="101"/>
  <c r="C287" i="101"/>
  <c r="D275" i="101"/>
  <c r="D271" i="101"/>
  <c r="D274" i="101"/>
  <c r="C269" i="101"/>
  <c r="C266" i="101"/>
  <c r="C260" i="101"/>
  <c r="D258" i="101"/>
  <c r="C259" i="101"/>
  <c r="D157" i="101"/>
  <c r="C155" i="101"/>
  <c r="C153" i="101"/>
  <c r="C151" i="101"/>
  <c r="C150" i="101"/>
  <c r="C149" i="101"/>
  <c r="C147" i="101"/>
  <c r="C145" i="101"/>
  <c r="C144" i="101"/>
  <c r="C142" i="101"/>
  <c r="D44" i="101"/>
  <c r="D39" i="101" s="1"/>
  <c r="C40" i="101"/>
  <c r="C37" i="101"/>
  <c r="C36" i="101"/>
  <c r="C34" i="101"/>
  <c r="C32" i="101"/>
  <c r="C31" i="101"/>
  <c r="C30" i="101"/>
  <c r="H28" i="101"/>
  <c r="G28" i="101"/>
  <c r="E28" i="101"/>
  <c r="D28" i="101"/>
  <c r="C28" i="101"/>
  <c r="C26" i="101"/>
  <c r="C25" i="101"/>
  <c r="H23" i="101"/>
  <c r="G23" i="101"/>
  <c r="E23" i="101"/>
  <c r="D23" i="101"/>
  <c r="C23" i="101"/>
  <c r="C21" i="101"/>
  <c r="C19" i="101"/>
  <c r="C17" i="101"/>
  <c r="C16" i="101"/>
  <c r="C15" i="101"/>
  <c r="H13" i="101"/>
  <c r="G13" i="101"/>
  <c r="E13" i="101"/>
  <c r="D13" i="101"/>
  <c r="C13" i="101"/>
  <c r="C11" i="101"/>
  <c r="C10" i="101"/>
  <c r="H8" i="101"/>
  <c r="G8" i="101"/>
  <c r="E8" i="101"/>
  <c r="D8" i="101"/>
  <c r="C8" i="101"/>
  <c r="A3" i="101"/>
  <c r="A2" i="101"/>
  <c r="A190" i="100"/>
  <c r="A175" i="100"/>
  <c r="A174" i="100"/>
  <c r="A173" i="100"/>
  <c r="A172" i="100"/>
  <c r="A171" i="100"/>
  <c r="A170" i="100"/>
  <c r="A169" i="100"/>
  <c r="C161" i="100"/>
  <c r="C158" i="100"/>
  <c r="C157" i="100"/>
  <c r="C156" i="100"/>
  <c r="H155" i="100"/>
  <c r="G155" i="100"/>
  <c r="E155" i="100"/>
  <c r="D155" i="100"/>
  <c r="C155" i="100"/>
  <c r="C154" i="100"/>
  <c r="C153" i="100"/>
  <c r="G152" i="100"/>
  <c r="H152" i="100"/>
  <c r="E152" i="100"/>
  <c r="C152" i="100"/>
  <c r="C146" i="100"/>
  <c r="C144" i="100"/>
  <c r="C143" i="100"/>
  <c r="C141" i="100"/>
  <c r="C140" i="100"/>
  <c r="C139" i="100"/>
  <c r="C138" i="100"/>
  <c r="C137" i="100"/>
  <c r="C136" i="100"/>
  <c r="C135" i="100"/>
  <c r="C134" i="100"/>
  <c r="C133" i="100"/>
  <c r="C132" i="100"/>
  <c r="C131" i="100"/>
  <c r="C130" i="100"/>
  <c r="C129" i="100"/>
  <c r="C128" i="100"/>
  <c r="C127" i="100"/>
  <c r="C126" i="100"/>
  <c r="C125" i="100"/>
  <c r="C124" i="100"/>
  <c r="D91" i="100"/>
  <c r="C123" i="100"/>
  <c r="C121" i="100"/>
  <c r="C120" i="100"/>
  <c r="C119" i="100"/>
  <c r="C118" i="100"/>
  <c r="C117" i="100"/>
  <c r="C116" i="100"/>
  <c r="C115" i="100"/>
  <c r="C114" i="100"/>
  <c r="C113" i="100"/>
  <c r="C111" i="100"/>
  <c r="D100" i="100"/>
  <c r="D99" i="100"/>
  <c r="D96" i="100"/>
  <c r="D95" i="100"/>
  <c r="D98" i="100"/>
  <c r="C93" i="100"/>
  <c r="C90" i="100"/>
  <c r="C81" i="100"/>
  <c r="D79" i="100"/>
  <c r="C80" i="100"/>
  <c r="D48" i="100"/>
  <c r="C49" i="100"/>
  <c r="C46" i="100"/>
  <c r="C45" i="100"/>
  <c r="C43" i="100"/>
  <c r="C41" i="100"/>
  <c r="C39" i="100"/>
  <c r="C36" i="100"/>
  <c r="C35" i="100"/>
  <c r="C34" i="100"/>
  <c r="H32" i="100"/>
  <c r="E32" i="100"/>
  <c r="C32" i="100"/>
  <c r="C30" i="100"/>
  <c r="C29" i="100"/>
  <c r="G27" i="100"/>
  <c r="H27" i="100"/>
  <c r="E27" i="100"/>
  <c r="C27" i="100"/>
  <c r="C25" i="100"/>
  <c r="C23" i="100"/>
  <c r="C21" i="100"/>
  <c r="C19" i="100"/>
  <c r="C16" i="100"/>
  <c r="C15" i="100"/>
  <c r="C14" i="100"/>
  <c r="H12" i="100"/>
  <c r="G12" i="100"/>
  <c r="D12" i="100"/>
  <c r="C12" i="100"/>
  <c r="C10" i="100"/>
  <c r="C9" i="100"/>
  <c r="H7" i="100"/>
  <c r="G7" i="100"/>
  <c r="D7" i="100"/>
  <c r="C7" i="100"/>
  <c r="A3" i="100"/>
  <c r="A2" i="100"/>
  <c r="A218" i="99"/>
  <c r="A203" i="99"/>
  <c r="A202" i="99"/>
  <c r="A201" i="99"/>
  <c r="A200" i="99"/>
  <c r="A199" i="99"/>
  <c r="A198" i="99"/>
  <c r="A197" i="99"/>
  <c r="C189" i="99"/>
  <c r="H186" i="99"/>
  <c r="G186" i="99"/>
  <c r="E186" i="99"/>
  <c r="D186" i="99"/>
  <c r="C186" i="99"/>
  <c r="C185" i="99"/>
  <c r="C184" i="99"/>
  <c r="G183" i="99"/>
  <c r="H183" i="99"/>
  <c r="E183" i="99"/>
  <c r="C183" i="99"/>
  <c r="C182" i="99"/>
  <c r="C181" i="99"/>
  <c r="H180" i="99"/>
  <c r="G180" i="99"/>
  <c r="E180" i="99"/>
  <c r="D180" i="99"/>
  <c r="C180" i="99"/>
  <c r="C174" i="99"/>
  <c r="C172" i="99"/>
  <c r="C171" i="99"/>
  <c r="C169" i="99"/>
  <c r="C168" i="99"/>
  <c r="C167" i="99"/>
  <c r="C166" i="99"/>
  <c r="C165" i="99"/>
  <c r="C164" i="99"/>
  <c r="C163" i="99"/>
  <c r="C162" i="99"/>
  <c r="C161" i="99"/>
  <c r="C160" i="99"/>
  <c r="C159" i="99"/>
  <c r="C158" i="99"/>
  <c r="C157" i="99"/>
  <c r="C156" i="99"/>
  <c r="C155" i="99"/>
  <c r="C154" i="99"/>
  <c r="C153" i="99"/>
  <c r="C152" i="99"/>
  <c r="D119" i="99"/>
  <c r="C151" i="99"/>
  <c r="C149" i="99"/>
  <c r="C148" i="99"/>
  <c r="C147" i="99"/>
  <c r="C146" i="99"/>
  <c r="C145" i="99"/>
  <c r="C144" i="99"/>
  <c r="C143" i="99"/>
  <c r="C142" i="99"/>
  <c r="C141" i="99"/>
  <c r="C139" i="99"/>
  <c r="D128" i="99"/>
  <c r="D124" i="99"/>
  <c r="D127" i="99"/>
  <c r="C121" i="99"/>
  <c r="C118" i="99"/>
  <c r="C109" i="99"/>
  <c r="D106" i="99"/>
  <c r="C107" i="99"/>
  <c r="C56" i="99"/>
  <c r="C53" i="99"/>
  <c r="C52" i="99"/>
  <c r="C50" i="99"/>
  <c r="C49" i="99"/>
  <c r="H48" i="99"/>
  <c r="E48" i="99"/>
  <c r="C48" i="99"/>
  <c r="C46" i="99"/>
  <c r="C45" i="99"/>
  <c r="C43" i="99"/>
  <c r="C41" i="99"/>
  <c r="C39" i="99"/>
  <c r="C36" i="99"/>
  <c r="C35" i="99"/>
  <c r="C34" i="99"/>
  <c r="H32" i="99"/>
  <c r="E32" i="99"/>
  <c r="C32" i="99"/>
  <c r="C30" i="99"/>
  <c r="C29" i="99"/>
  <c r="H27" i="99"/>
  <c r="E27" i="99"/>
  <c r="C27" i="99"/>
  <c r="C25" i="99"/>
  <c r="C23" i="99"/>
  <c r="C21" i="99"/>
  <c r="C19" i="99"/>
  <c r="C16" i="99"/>
  <c r="C15" i="99"/>
  <c r="C14" i="99"/>
  <c r="H12" i="99"/>
  <c r="G12" i="99"/>
  <c r="E12" i="99"/>
  <c r="D12" i="99"/>
  <c r="C12" i="99"/>
  <c r="C10" i="99"/>
  <c r="C9" i="99"/>
  <c r="H7" i="99"/>
  <c r="G7" i="99"/>
  <c r="E7" i="99"/>
  <c r="D7" i="99"/>
  <c r="C7" i="99"/>
  <c r="A3" i="99"/>
  <c r="A2" i="99"/>
  <c r="A180" i="98"/>
  <c r="A165" i="98"/>
  <c r="A164" i="98"/>
  <c r="A163" i="98"/>
  <c r="A162" i="98"/>
  <c r="A161" i="98"/>
  <c r="A160" i="98"/>
  <c r="A159" i="98"/>
  <c r="C151" i="98"/>
  <c r="H148" i="98"/>
  <c r="G148" i="98"/>
  <c r="E148" i="98"/>
  <c r="D148" i="98"/>
  <c r="C148" i="98"/>
  <c r="C147" i="98"/>
  <c r="C146" i="98"/>
  <c r="G145" i="98"/>
  <c r="H145" i="98"/>
  <c r="E145" i="98"/>
  <c r="C145" i="98"/>
  <c r="C144" i="98"/>
  <c r="C143" i="98"/>
  <c r="H142" i="98"/>
  <c r="G142" i="98"/>
  <c r="E142" i="98"/>
  <c r="D142" i="98"/>
  <c r="C142" i="98"/>
  <c r="C136" i="98"/>
  <c r="C134" i="98"/>
  <c r="C133" i="98"/>
  <c r="C131" i="98"/>
  <c r="C130" i="98"/>
  <c r="C129" i="98"/>
  <c r="C128" i="98"/>
  <c r="C127" i="98"/>
  <c r="C126" i="98"/>
  <c r="C125" i="98"/>
  <c r="C124" i="98"/>
  <c r="C123" i="98"/>
  <c r="C122" i="98"/>
  <c r="C121" i="98"/>
  <c r="C120" i="98"/>
  <c r="C119" i="98"/>
  <c r="C118" i="98"/>
  <c r="C117" i="98"/>
  <c r="C116" i="98"/>
  <c r="C115" i="98"/>
  <c r="C114" i="98"/>
  <c r="D81" i="98"/>
  <c r="C113" i="98"/>
  <c r="C111" i="98"/>
  <c r="C110" i="98"/>
  <c r="C109" i="98"/>
  <c r="C108" i="98"/>
  <c r="C107" i="98"/>
  <c r="C106" i="98"/>
  <c r="C105" i="98"/>
  <c r="C104" i="98"/>
  <c r="C103" i="98"/>
  <c r="C101" i="98"/>
  <c r="D90" i="98"/>
  <c r="D86" i="98"/>
  <c r="D89" i="98"/>
  <c r="C83" i="98"/>
  <c r="C80" i="98"/>
  <c r="C71" i="98"/>
  <c r="D69" i="98"/>
  <c r="C70" i="98"/>
  <c r="C49" i="98"/>
  <c r="D48" i="98"/>
  <c r="C46" i="98"/>
  <c r="C45" i="98"/>
  <c r="C43" i="98"/>
  <c r="C41" i="98"/>
  <c r="C39" i="98"/>
  <c r="C36" i="98"/>
  <c r="C35" i="98"/>
  <c r="C34" i="98"/>
  <c r="G32" i="98"/>
  <c r="E32" i="98"/>
  <c r="C32" i="98"/>
  <c r="C30" i="98"/>
  <c r="C29" i="98"/>
  <c r="G27" i="98"/>
  <c r="E27" i="98"/>
  <c r="C27" i="98"/>
  <c r="C25" i="98"/>
  <c r="C23" i="98"/>
  <c r="C21" i="98"/>
  <c r="C19" i="98"/>
  <c r="C16" i="98"/>
  <c r="C15" i="98"/>
  <c r="C14" i="98"/>
  <c r="C12" i="98"/>
  <c r="C10" i="98"/>
  <c r="C9" i="98"/>
  <c r="C7" i="98"/>
  <c r="A3" i="98"/>
  <c r="A2" i="98"/>
  <c r="A175" i="97"/>
  <c r="A162" i="97"/>
  <c r="A161" i="97"/>
  <c r="A160" i="97"/>
  <c r="A159" i="97"/>
  <c r="A158" i="97"/>
  <c r="A157" i="97"/>
  <c r="A156" i="97"/>
  <c r="C149" i="97"/>
  <c r="C147" i="97"/>
  <c r="C146" i="97"/>
  <c r="C145" i="97"/>
  <c r="C144" i="97"/>
  <c r="C143" i="97"/>
  <c r="C148" i="97" s="1"/>
  <c r="C142" i="97"/>
  <c r="C136" i="97"/>
  <c r="C134" i="97"/>
  <c r="C133" i="97"/>
  <c r="C131" i="97"/>
  <c r="C130" i="97"/>
  <c r="C129" i="97"/>
  <c r="C128" i="97"/>
  <c r="C127" i="97"/>
  <c r="C126" i="97"/>
  <c r="C125" i="97"/>
  <c r="C124" i="97"/>
  <c r="C123" i="97"/>
  <c r="C122" i="97"/>
  <c r="C121" i="97"/>
  <c r="C120" i="97"/>
  <c r="C119" i="97"/>
  <c r="C118" i="97"/>
  <c r="C117" i="97"/>
  <c r="C116" i="97"/>
  <c r="C115" i="97"/>
  <c r="C114" i="97"/>
  <c r="C113" i="97"/>
  <c r="C110" i="97"/>
  <c r="C109" i="97"/>
  <c r="C108" i="97"/>
  <c r="C107" i="97"/>
  <c r="C106" i="97"/>
  <c r="C105" i="97"/>
  <c r="C104" i="97"/>
  <c r="C111" i="97" s="1"/>
  <c r="D81" i="97"/>
  <c r="C103" i="97"/>
  <c r="C101" i="97"/>
  <c r="D91" i="97"/>
  <c r="D89" i="97"/>
  <c r="D87" i="97"/>
  <c r="D85" i="97"/>
  <c r="D90" i="97"/>
  <c r="C83" i="97"/>
  <c r="C80" i="97"/>
  <c r="C71" i="97"/>
  <c r="C70" i="97"/>
  <c r="D48" i="97"/>
  <c r="C49" i="97"/>
  <c r="C46" i="97"/>
  <c r="C45" i="97"/>
  <c r="C43" i="97"/>
  <c r="C41" i="97"/>
  <c r="C39" i="97"/>
  <c r="C36" i="97"/>
  <c r="C35" i="97"/>
  <c r="C34" i="97"/>
  <c r="C32" i="97"/>
  <c r="C30" i="97"/>
  <c r="C29" i="97"/>
  <c r="C27" i="97"/>
  <c r="C25" i="97"/>
  <c r="C23" i="97"/>
  <c r="C21" i="97"/>
  <c r="C19" i="97"/>
  <c r="C16" i="97"/>
  <c r="C15" i="97"/>
  <c r="C14" i="97"/>
  <c r="C12" i="97"/>
  <c r="C10" i="97"/>
  <c r="C9" i="97"/>
  <c r="C7" i="97"/>
  <c r="A3" i="97"/>
  <c r="A2" i="97"/>
  <c r="A197" i="96"/>
  <c r="A182" i="96"/>
  <c r="A181" i="96"/>
  <c r="A180" i="96"/>
  <c r="A179" i="96"/>
  <c r="A178" i="96"/>
  <c r="A177" i="96"/>
  <c r="A176" i="96"/>
  <c r="C168" i="96"/>
  <c r="C164" i="96"/>
  <c r="C163" i="96"/>
  <c r="H162" i="96"/>
  <c r="G162" i="96"/>
  <c r="D162" i="96"/>
  <c r="C162" i="96"/>
  <c r="C161" i="96"/>
  <c r="C160" i="96"/>
  <c r="C165" i="96" s="1"/>
  <c r="C159" i="96"/>
  <c r="C153" i="96"/>
  <c r="C151" i="96"/>
  <c r="C150" i="96"/>
  <c r="C148" i="96"/>
  <c r="C147" i="96"/>
  <c r="C146" i="96"/>
  <c r="C145" i="96"/>
  <c r="C144" i="96"/>
  <c r="C143" i="96"/>
  <c r="C142" i="96"/>
  <c r="C141" i="96"/>
  <c r="C140" i="96"/>
  <c r="C139" i="96"/>
  <c r="C138" i="96"/>
  <c r="C137" i="96"/>
  <c r="C136" i="96"/>
  <c r="C135" i="96"/>
  <c r="C134" i="96"/>
  <c r="C133" i="96"/>
  <c r="C132" i="96"/>
  <c r="C131" i="96"/>
  <c r="C130" i="96"/>
  <c r="C128" i="96"/>
  <c r="C127" i="96"/>
  <c r="C126" i="96"/>
  <c r="C125" i="96"/>
  <c r="C124" i="96"/>
  <c r="C123" i="96"/>
  <c r="C122" i="96"/>
  <c r="C121" i="96"/>
  <c r="C120" i="96"/>
  <c r="C118" i="96"/>
  <c r="D108" i="96"/>
  <c r="D106" i="96"/>
  <c r="D104" i="96"/>
  <c r="D102" i="96"/>
  <c r="D105" i="96"/>
  <c r="C100" i="96"/>
  <c r="C97" i="96"/>
  <c r="D86" i="96"/>
  <c r="C88" i="96"/>
  <c r="C87" i="96"/>
  <c r="C56" i="96"/>
  <c r="C53" i="96"/>
  <c r="C52" i="96"/>
  <c r="C50" i="96"/>
  <c r="C49" i="96"/>
  <c r="G48" i="96"/>
  <c r="H48" i="96"/>
  <c r="E48" i="96"/>
  <c r="C48" i="96"/>
  <c r="C46" i="96"/>
  <c r="C45" i="96"/>
  <c r="C43" i="96"/>
  <c r="C41" i="96"/>
  <c r="C39" i="96"/>
  <c r="C36" i="96"/>
  <c r="C35" i="96"/>
  <c r="C34" i="96"/>
  <c r="G32" i="96"/>
  <c r="H32" i="96"/>
  <c r="E32" i="96"/>
  <c r="C32" i="96"/>
  <c r="C30" i="96"/>
  <c r="C29" i="96"/>
  <c r="G27" i="96"/>
  <c r="H27" i="96"/>
  <c r="E27" i="96"/>
  <c r="C27" i="96"/>
  <c r="C25" i="96"/>
  <c r="C23" i="96"/>
  <c r="C21" i="96"/>
  <c r="C19" i="96"/>
  <c r="C16" i="96"/>
  <c r="C15" i="96"/>
  <c r="C14" i="96"/>
  <c r="C12" i="96"/>
  <c r="C10" i="96"/>
  <c r="C9" i="96"/>
  <c r="C7" i="96"/>
  <c r="A3" i="96"/>
  <c r="A2" i="96"/>
  <c r="A277" i="95"/>
  <c r="A258" i="95"/>
  <c r="A257" i="95"/>
  <c r="A256" i="95"/>
  <c r="A255" i="95"/>
  <c r="A254" i="95"/>
  <c r="A253" i="95"/>
  <c r="A252" i="95"/>
  <c r="C245" i="95"/>
  <c r="C243" i="95"/>
  <c r="C242" i="95"/>
  <c r="C241" i="95"/>
  <c r="C240" i="95"/>
  <c r="C244" i="95" s="1"/>
  <c r="C234" i="95"/>
  <c r="C232" i="95"/>
  <c r="C230" i="95"/>
  <c r="C229" i="95"/>
  <c r="C228" i="95"/>
  <c r="C227" i="95"/>
  <c r="C226" i="95"/>
  <c r="C225" i="95"/>
  <c r="C224" i="95"/>
  <c r="C223" i="95"/>
  <c r="C222" i="95"/>
  <c r="C221" i="95"/>
  <c r="C220" i="95"/>
  <c r="C219" i="95"/>
  <c r="C218" i="95"/>
  <c r="C217" i="95"/>
  <c r="C216" i="95"/>
  <c r="C215" i="95"/>
  <c r="C214" i="95"/>
  <c r="C213" i="95"/>
  <c r="C212" i="95"/>
  <c r="C210" i="95"/>
  <c r="C209" i="95"/>
  <c r="C208" i="95"/>
  <c r="C207" i="95"/>
  <c r="C206" i="95"/>
  <c r="C205" i="95"/>
  <c r="C204" i="95"/>
  <c r="C203" i="95"/>
  <c r="C202" i="95"/>
  <c r="C200" i="95"/>
  <c r="D188" i="95"/>
  <c r="D184" i="95"/>
  <c r="D187" i="95"/>
  <c r="C182" i="95"/>
  <c r="C179" i="95"/>
  <c r="D168" i="95"/>
  <c r="C170" i="95"/>
  <c r="C169" i="95"/>
  <c r="C118" i="95"/>
  <c r="C115" i="95"/>
  <c r="C113" i="95"/>
  <c r="C111" i="95"/>
  <c r="C110" i="95"/>
  <c r="C109" i="95"/>
  <c r="C108" i="95"/>
  <c r="H107" i="95"/>
  <c r="G107" i="95"/>
  <c r="E107" i="95"/>
  <c r="D107" i="95"/>
  <c r="C105" i="95"/>
  <c r="C104" i="95"/>
  <c r="H102" i="95"/>
  <c r="G102" i="95"/>
  <c r="D102" i="95"/>
  <c r="C102" i="95"/>
  <c r="D49" i="95"/>
  <c r="C50" i="95"/>
  <c r="C47" i="95"/>
  <c r="C46" i="95"/>
  <c r="C44" i="95"/>
  <c r="C42" i="95"/>
  <c r="C40" i="95"/>
  <c r="C37" i="95"/>
  <c r="C36" i="95"/>
  <c r="C35" i="95"/>
  <c r="H33" i="95"/>
  <c r="G33" i="95"/>
  <c r="E33" i="95"/>
  <c r="D33" i="95"/>
  <c r="C33" i="95"/>
  <c r="C31" i="95"/>
  <c r="C30" i="95"/>
  <c r="H28" i="95"/>
  <c r="G28" i="95"/>
  <c r="E28" i="95"/>
  <c r="D28" i="95"/>
  <c r="C28" i="95"/>
  <c r="C26" i="95"/>
  <c r="C24" i="95"/>
  <c r="C22" i="95"/>
  <c r="C20" i="95"/>
  <c r="C17" i="95"/>
  <c r="C16" i="95"/>
  <c r="C15" i="95"/>
  <c r="G13" i="95"/>
  <c r="E13" i="95"/>
  <c r="C13" i="95"/>
  <c r="C11" i="95"/>
  <c r="C10" i="95"/>
  <c r="G8" i="95"/>
  <c r="E8" i="95"/>
  <c r="C8" i="95"/>
  <c r="A3" i="95"/>
  <c r="A2" i="95"/>
  <c r="A195" i="94"/>
  <c r="A182" i="94"/>
  <c r="A181" i="94"/>
  <c r="A180" i="94"/>
  <c r="A179" i="94"/>
  <c r="A178" i="94"/>
  <c r="A177" i="94"/>
  <c r="A176" i="94"/>
  <c r="C168" i="94"/>
  <c r="C164" i="94"/>
  <c r="C163" i="94"/>
  <c r="H162" i="94"/>
  <c r="G162" i="94"/>
  <c r="E162" i="94"/>
  <c r="D162" i="94"/>
  <c r="C162" i="94"/>
  <c r="C161" i="94"/>
  <c r="C160" i="94"/>
  <c r="C165" i="94" s="1"/>
  <c r="C159" i="94"/>
  <c r="C153" i="94"/>
  <c r="C151" i="94"/>
  <c r="C150" i="94"/>
  <c r="C148" i="94"/>
  <c r="C147" i="94"/>
  <c r="C146" i="94"/>
  <c r="C145" i="94"/>
  <c r="C144" i="94"/>
  <c r="C143" i="94"/>
  <c r="C142" i="94"/>
  <c r="C141" i="94"/>
  <c r="C140" i="94"/>
  <c r="C139" i="94"/>
  <c r="C138" i="94"/>
  <c r="C137" i="94"/>
  <c r="C136" i="94"/>
  <c r="C135" i="94"/>
  <c r="C134" i="94"/>
  <c r="C133" i="94"/>
  <c r="C132" i="94"/>
  <c r="C131" i="94"/>
  <c r="C130" i="94"/>
  <c r="C127" i="94"/>
  <c r="C126" i="94"/>
  <c r="C125" i="94"/>
  <c r="C124" i="94"/>
  <c r="C123" i="94"/>
  <c r="C122" i="94"/>
  <c r="C121" i="94"/>
  <c r="C128" i="94" s="1"/>
  <c r="C120" i="94"/>
  <c r="C118" i="94"/>
  <c r="D106" i="94"/>
  <c r="D102" i="94"/>
  <c r="D105" i="94"/>
  <c r="C100" i="94"/>
  <c r="C97" i="94"/>
  <c r="C88" i="94"/>
  <c r="D86" i="94"/>
  <c r="C56" i="94"/>
  <c r="D55" i="94"/>
  <c r="C53" i="94"/>
  <c r="C52" i="94"/>
  <c r="C50" i="94"/>
  <c r="C49" i="94"/>
  <c r="C48" i="94"/>
  <c r="C46" i="94"/>
  <c r="C45" i="94"/>
  <c r="C43" i="94"/>
  <c r="C41" i="94"/>
  <c r="C39" i="94"/>
  <c r="C36" i="94"/>
  <c r="C35" i="94"/>
  <c r="C34" i="94"/>
  <c r="C32" i="94"/>
  <c r="C30" i="94"/>
  <c r="C29" i="94"/>
  <c r="C27" i="94"/>
  <c r="C25" i="94"/>
  <c r="C23" i="94"/>
  <c r="C21" i="94"/>
  <c r="C19" i="94"/>
  <c r="C16" i="94"/>
  <c r="C15" i="94"/>
  <c r="C14" i="94"/>
  <c r="H12" i="94"/>
  <c r="G12" i="94"/>
  <c r="E12" i="94"/>
  <c r="D12" i="94"/>
  <c r="C12" i="94"/>
  <c r="C10" i="94"/>
  <c r="C9" i="94"/>
  <c r="H7" i="94"/>
  <c r="E7" i="94"/>
  <c r="C7" i="94"/>
  <c r="A3" i="94"/>
  <c r="A2" i="94"/>
  <c r="A200" i="93"/>
  <c r="A185" i="93"/>
  <c r="A184" i="93"/>
  <c r="A183" i="93"/>
  <c r="A182" i="93"/>
  <c r="A181" i="93"/>
  <c r="A180" i="93"/>
  <c r="A179" i="93"/>
  <c r="C171" i="93"/>
  <c r="H168" i="93"/>
  <c r="G168" i="93"/>
  <c r="E168" i="93"/>
  <c r="D168" i="93"/>
  <c r="C167" i="93"/>
  <c r="C166" i="93"/>
  <c r="C165" i="93"/>
  <c r="C164" i="93"/>
  <c r="C163" i="93"/>
  <c r="C168" i="93" s="1"/>
  <c r="H162" i="93"/>
  <c r="G162" i="93"/>
  <c r="E162" i="93"/>
  <c r="D162" i="93"/>
  <c r="C162" i="93"/>
  <c r="C156" i="93"/>
  <c r="C153" i="93"/>
  <c r="C152" i="93"/>
  <c r="C150" i="93"/>
  <c r="C149" i="93"/>
  <c r="C148" i="93"/>
  <c r="C147" i="93"/>
  <c r="C146" i="93"/>
  <c r="C145" i="93"/>
  <c r="C144" i="93"/>
  <c r="C143" i="93"/>
  <c r="C142" i="93"/>
  <c r="C141" i="93"/>
  <c r="C140" i="93"/>
  <c r="C139" i="93"/>
  <c r="C138" i="93"/>
  <c r="C137" i="93"/>
  <c r="C136" i="93"/>
  <c r="C135" i="93"/>
  <c r="C134" i="93"/>
  <c r="C133" i="93"/>
  <c r="C132" i="93"/>
  <c r="C130" i="93"/>
  <c r="C129" i="93"/>
  <c r="C128" i="93"/>
  <c r="C127" i="93"/>
  <c r="C126" i="93"/>
  <c r="C125" i="93"/>
  <c r="C124" i="93"/>
  <c r="C123" i="93"/>
  <c r="D100" i="93"/>
  <c r="C122" i="93"/>
  <c r="C120" i="93"/>
  <c r="D110" i="93"/>
  <c r="D108" i="93"/>
  <c r="D106" i="93"/>
  <c r="D104" i="93"/>
  <c r="D109" i="93"/>
  <c r="C102" i="93"/>
  <c r="C99" i="93"/>
  <c r="C90" i="93"/>
  <c r="D86" i="93"/>
  <c r="C87" i="93"/>
  <c r="D55" i="93"/>
  <c r="C56" i="93"/>
  <c r="C53" i="93"/>
  <c r="C52" i="93"/>
  <c r="C50" i="93"/>
  <c r="C49" i="93"/>
  <c r="G48" i="93"/>
  <c r="H48" i="93"/>
  <c r="E48" i="93"/>
  <c r="C48" i="93"/>
  <c r="C46" i="93"/>
  <c r="C45" i="93"/>
  <c r="C43" i="93"/>
  <c r="C41" i="93"/>
  <c r="C39" i="93"/>
  <c r="C36" i="93"/>
  <c r="C35" i="93"/>
  <c r="C34" i="93"/>
  <c r="G32" i="93"/>
  <c r="H32" i="93"/>
  <c r="E32" i="93"/>
  <c r="C32" i="93"/>
  <c r="C30" i="93"/>
  <c r="C29" i="93"/>
  <c r="G27" i="93"/>
  <c r="E27" i="93"/>
  <c r="C27" i="93"/>
  <c r="C25" i="93"/>
  <c r="C23" i="93"/>
  <c r="C21" i="93"/>
  <c r="C19" i="93"/>
  <c r="C16" i="93"/>
  <c r="C15" i="93"/>
  <c r="C14" i="93"/>
  <c r="C12" i="93"/>
  <c r="C10" i="93"/>
  <c r="C9" i="93"/>
  <c r="C7" i="93"/>
  <c r="A3" i="93"/>
  <c r="A2" i="93"/>
  <c r="A202" i="92"/>
  <c r="A187" i="92"/>
  <c r="A186" i="92"/>
  <c r="A185" i="92"/>
  <c r="A184" i="92"/>
  <c r="A183" i="92"/>
  <c r="A182" i="92"/>
  <c r="A181" i="92"/>
  <c r="C173" i="92"/>
  <c r="H170" i="92"/>
  <c r="G170" i="92"/>
  <c r="E170" i="92"/>
  <c r="D170" i="92"/>
  <c r="C169" i="92"/>
  <c r="C168" i="92"/>
  <c r="G167" i="92"/>
  <c r="E167" i="92"/>
  <c r="C167" i="92"/>
  <c r="C166" i="92"/>
  <c r="C165" i="92"/>
  <c r="C170" i="92" s="1"/>
  <c r="H164" i="92"/>
  <c r="G164" i="92"/>
  <c r="E164" i="92"/>
  <c r="D164" i="92"/>
  <c r="C164" i="92"/>
  <c r="C158" i="92"/>
  <c r="C156" i="92"/>
  <c r="C155" i="92"/>
  <c r="C153" i="92"/>
  <c r="C152" i="92"/>
  <c r="C151" i="92"/>
  <c r="C150" i="92"/>
  <c r="C149" i="92"/>
  <c r="C148" i="92"/>
  <c r="C147" i="92"/>
  <c r="C146" i="92"/>
  <c r="C145" i="92"/>
  <c r="C144" i="92"/>
  <c r="C143" i="92"/>
  <c r="C142" i="92"/>
  <c r="C141" i="92"/>
  <c r="C140" i="92"/>
  <c r="C139" i="92"/>
  <c r="C138" i="92"/>
  <c r="C137" i="92"/>
  <c r="C136" i="92"/>
  <c r="C135" i="92"/>
  <c r="C133" i="92"/>
  <c r="C132" i="92"/>
  <c r="C131" i="92"/>
  <c r="C130" i="92"/>
  <c r="C129" i="92"/>
  <c r="C128" i="92"/>
  <c r="C127" i="92"/>
  <c r="C126" i="92"/>
  <c r="C125" i="92"/>
  <c r="C123" i="92"/>
  <c r="C105" i="92"/>
  <c r="C102" i="92"/>
  <c r="D91" i="92"/>
  <c r="C93" i="92"/>
  <c r="C56" i="92"/>
  <c r="D55" i="92"/>
  <c r="C53" i="92"/>
  <c r="C52" i="92"/>
  <c r="C50" i="92"/>
  <c r="C49" i="92"/>
  <c r="C48" i="92"/>
  <c r="C46" i="92"/>
  <c r="C45" i="92"/>
  <c r="C43" i="92"/>
  <c r="C41" i="92"/>
  <c r="C39" i="92"/>
  <c r="C36" i="92"/>
  <c r="C35" i="92"/>
  <c r="C34" i="92"/>
  <c r="C32" i="92"/>
  <c r="C30" i="92"/>
  <c r="C29" i="92"/>
  <c r="C27" i="92"/>
  <c r="C25" i="92"/>
  <c r="C23" i="92"/>
  <c r="C21" i="92"/>
  <c r="C19" i="92"/>
  <c r="C16" i="92"/>
  <c r="C15" i="92"/>
  <c r="C14" i="92"/>
  <c r="H12" i="92"/>
  <c r="G12" i="92"/>
  <c r="E12" i="92"/>
  <c r="D12" i="92"/>
  <c r="C12" i="92"/>
  <c r="C10" i="92"/>
  <c r="C9" i="92"/>
  <c r="H7" i="92"/>
  <c r="G7" i="92"/>
  <c r="E7" i="92"/>
  <c r="D7" i="92"/>
  <c r="C7" i="92"/>
  <c r="A3" i="92"/>
  <c r="A2" i="92"/>
  <c r="A279" i="91"/>
  <c r="A260" i="91"/>
  <c r="A259" i="91"/>
  <c r="A258" i="91"/>
  <c r="A257" i="91"/>
  <c r="A256" i="91"/>
  <c r="A255" i="91"/>
  <c r="A254" i="91"/>
  <c r="C247" i="91"/>
  <c r="C246" i="91"/>
  <c r="C245" i="91"/>
  <c r="C244" i="91"/>
  <c r="C243" i="91"/>
  <c r="C242" i="91"/>
  <c r="C241" i="91"/>
  <c r="C240" i="91"/>
  <c r="C210" i="91" s="1"/>
  <c r="C234" i="91"/>
  <c r="C232" i="91"/>
  <c r="C230" i="91"/>
  <c r="C229" i="91"/>
  <c r="C228" i="91"/>
  <c r="C227" i="91"/>
  <c r="C226" i="91"/>
  <c r="C225" i="91"/>
  <c r="C224" i="91"/>
  <c r="C223" i="91"/>
  <c r="C222" i="91"/>
  <c r="C221" i="91"/>
  <c r="C220" i="91"/>
  <c r="C219" i="91"/>
  <c r="C218" i="91"/>
  <c r="C217" i="91"/>
  <c r="C216" i="91"/>
  <c r="C215" i="91"/>
  <c r="C214" i="91"/>
  <c r="C213" i="91"/>
  <c r="C212" i="91"/>
  <c r="C209" i="91"/>
  <c r="C208" i="91"/>
  <c r="C207" i="91"/>
  <c r="C206" i="91"/>
  <c r="C205" i="91"/>
  <c r="C204" i="91"/>
  <c r="C203" i="91"/>
  <c r="C202" i="91"/>
  <c r="C200" i="91"/>
  <c r="C182" i="91"/>
  <c r="C179" i="91"/>
  <c r="C170" i="91"/>
  <c r="C169" i="91"/>
  <c r="D168" i="91"/>
  <c r="C118" i="91"/>
  <c r="D117" i="91"/>
  <c r="C115" i="91"/>
  <c r="C113" i="91"/>
  <c r="C111" i="91"/>
  <c r="C110" i="91"/>
  <c r="C109" i="91"/>
  <c r="G107" i="91"/>
  <c r="E107" i="91"/>
  <c r="C107" i="91"/>
  <c r="C105" i="91"/>
  <c r="C104" i="91"/>
  <c r="H102" i="91"/>
  <c r="G102" i="91"/>
  <c r="E102" i="91"/>
  <c r="C102" i="91"/>
  <c r="D49" i="91"/>
  <c r="C50" i="91"/>
  <c r="C47" i="91"/>
  <c r="C46" i="91"/>
  <c r="C44" i="91"/>
  <c r="C42" i="91"/>
  <c r="C40" i="91"/>
  <c r="C37" i="91"/>
  <c r="C36" i="91"/>
  <c r="C35" i="91"/>
  <c r="C33" i="91"/>
  <c r="C31" i="91"/>
  <c r="C30" i="91"/>
  <c r="C28" i="91"/>
  <c r="C26" i="91"/>
  <c r="C24" i="91"/>
  <c r="C22" i="91"/>
  <c r="C20" i="91"/>
  <c r="C17" i="91"/>
  <c r="C16" i="91"/>
  <c r="C15" i="91"/>
  <c r="E13" i="91"/>
  <c r="C13" i="91"/>
  <c r="C11" i="91"/>
  <c r="C10" i="91"/>
  <c r="C8" i="91"/>
  <c r="A3" i="91"/>
  <c r="A2" i="91"/>
  <c r="A191" i="90"/>
  <c r="A174" i="90"/>
  <c r="A173" i="90"/>
  <c r="A172" i="90"/>
  <c r="A171" i="90"/>
  <c r="A170" i="90"/>
  <c r="A169" i="90"/>
  <c r="A168" i="90"/>
  <c r="C160" i="90"/>
  <c r="H157" i="90"/>
  <c r="G157" i="90"/>
  <c r="E157" i="90"/>
  <c r="D157" i="90"/>
  <c r="C156" i="90"/>
  <c r="C155" i="90"/>
  <c r="G154" i="90"/>
  <c r="C154" i="90"/>
  <c r="C153" i="90"/>
  <c r="C152" i="90"/>
  <c r="C157" i="90" s="1"/>
  <c r="H151" i="90"/>
  <c r="G151" i="90"/>
  <c r="E151" i="90"/>
  <c r="D151" i="90"/>
  <c r="C151" i="90"/>
  <c r="C145" i="90"/>
  <c r="C143" i="90"/>
  <c r="C142" i="90"/>
  <c r="C140" i="90"/>
  <c r="C139" i="90"/>
  <c r="C138" i="90"/>
  <c r="C137" i="90"/>
  <c r="C136" i="90"/>
  <c r="C135" i="90"/>
  <c r="C134" i="90"/>
  <c r="C133" i="90"/>
  <c r="C132" i="90"/>
  <c r="C131" i="90"/>
  <c r="C130" i="90"/>
  <c r="C129" i="90"/>
  <c r="C128" i="90"/>
  <c r="C127" i="90"/>
  <c r="C126" i="90"/>
  <c r="C125" i="90"/>
  <c r="C124" i="90"/>
  <c r="C123" i="90"/>
  <c r="C122" i="90"/>
  <c r="C119" i="90"/>
  <c r="C118" i="90"/>
  <c r="C117" i="90"/>
  <c r="C116" i="90"/>
  <c r="C115" i="90"/>
  <c r="C114" i="90"/>
  <c r="C113" i="90"/>
  <c r="C120" i="90" s="1"/>
  <c r="C112" i="90"/>
  <c r="C110" i="90"/>
  <c r="D100" i="90"/>
  <c r="D97" i="90"/>
  <c r="D96" i="90"/>
  <c r="C92" i="90"/>
  <c r="C89" i="90"/>
  <c r="C80" i="90"/>
  <c r="D76" i="90"/>
  <c r="C77" i="90"/>
  <c r="C56" i="90"/>
  <c r="D55" i="90"/>
  <c r="C53" i="90"/>
  <c r="C52" i="90"/>
  <c r="C50" i="90"/>
  <c r="C49" i="90"/>
  <c r="E48" i="90"/>
  <c r="C48" i="90"/>
  <c r="C46" i="90"/>
  <c r="C45" i="90"/>
  <c r="C43" i="90"/>
  <c r="C41" i="90"/>
  <c r="C39" i="90"/>
  <c r="C36" i="90"/>
  <c r="C35" i="90"/>
  <c r="C34" i="90"/>
  <c r="E32" i="90"/>
  <c r="C32" i="90"/>
  <c r="C30" i="90"/>
  <c r="C29" i="90"/>
  <c r="C27" i="90"/>
  <c r="C25" i="90"/>
  <c r="C23" i="90"/>
  <c r="C21" i="90"/>
  <c r="C19" i="90"/>
  <c r="C16" i="90"/>
  <c r="C15" i="90"/>
  <c r="C14" i="90"/>
  <c r="H12" i="90"/>
  <c r="G12" i="90"/>
  <c r="E12" i="90"/>
  <c r="D12" i="90"/>
  <c r="C12" i="90"/>
  <c r="C10" i="90"/>
  <c r="C9" i="90"/>
  <c r="H7" i="90"/>
  <c r="G7" i="90"/>
  <c r="E7" i="90"/>
  <c r="D7" i="90"/>
  <c r="C7" i="90"/>
  <c r="A3" i="90"/>
  <c r="A2" i="90"/>
  <c r="A188" i="89"/>
  <c r="A173" i="89"/>
  <c r="A172" i="89"/>
  <c r="A171" i="89"/>
  <c r="A170" i="89"/>
  <c r="A169" i="89"/>
  <c r="A168" i="89"/>
  <c r="A167" i="89"/>
  <c r="C159" i="89"/>
  <c r="C156" i="89"/>
  <c r="E155" i="89"/>
  <c r="C154" i="89"/>
  <c r="C153" i="89"/>
  <c r="H152" i="89"/>
  <c r="G152" i="89"/>
  <c r="E152" i="89"/>
  <c r="D152" i="89"/>
  <c r="C152" i="89"/>
  <c r="C151" i="89"/>
  <c r="C150" i="89"/>
  <c r="C155" i="89" s="1"/>
  <c r="E149" i="89"/>
  <c r="C149" i="89"/>
  <c r="C143" i="89"/>
  <c r="C141" i="89"/>
  <c r="C140" i="89"/>
  <c r="C138" i="89"/>
  <c r="C137" i="89"/>
  <c r="C136" i="89"/>
  <c r="C135" i="89"/>
  <c r="C134" i="89"/>
  <c r="C133" i="89"/>
  <c r="C132" i="89"/>
  <c r="C131" i="89"/>
  <c r="C130" i="89"/>
  <c r="C129" i="89"/>
  <c r="C128" i="89"/>
  <c r="C127" i="89"/>
  <c r="C126" i="89"/>
  <c r="C125" i="89"/>
  <c r="C124" i="89"/>
  <c r="C123" i="89"/>
  <c r="C122" i="89"/>
  <c r="C121" i="89"/>
  <c r="C120" i="89"/>
  <c r="C118" i="89"/>
  <c r="C117" i="89"/>
  <c r="C116" i="89"/>
  <c r="C115" i="89"/>
  <c r="C114" i="89"/>
  <c r="C113" i="89"/>
  <c r="C112" i="89"/>
  <c r="C111" i="89"/>
  <c r="C110" i="89"/>
  <c r="C108" i="89"/>
  <c r="D96" i="89"/>
  <c r="D92" i="89"/>
  <c r="C90" i="89"/>
  <c r="C87" i="89"/>
  <c r="D76" i="89"/>
  <c r="C78" i="89"/>
  <c r="C56" i="89"/>
  <c r="C53" i="89"/>
  <c r="C52" i="89"/>
  <c r="C50" i="89"/>
  <c r="C49" i="89"/>
  <c r="H48" i="89"/>
  <c r="G48" i="89"/>
  <c r="E48" i="89"/>
  <c r="D48" i="89"/>
  <c r="C48" i="89"/>
  <c r="C46" i="89"/>
  <c r="C45" i="89"/>
  <c r="C43" i="89"/>
  <c r="C41" i="89"/>
  <c r="C39" i="89"/>
  <c r="C36" i="89"/>
  <c r="C35" i="89"/>
  <c r="C34" i="89"/>
  <c r="H32" i="89"/>
  <c r="G32" i="89"/>
  <c r="E32" i="89"/>
  <c r="D32" i="89"/>
  <c r="C32" i="89"/>
  <c r="C30" i="89"/>
  <c r="C29" i="89"/>
  <c r="H27" i="89"/>
  <c r="G27" i="89"/>
  <c r="E27" i="89"/>
  <c r="D27" i="89"/>
  <c r="C27" i="89"/>
  <c r="C25" i="89"/>
  <c r="C23" i="89"/>
  <c r="C21" i="89"/>
  <c r="C19" i="89"/>
  <c r="C16" i="89"/>
  <c r="C15" i="89"/>
  <c r="C14" i="89"/>
  <c r="G12" i="89"/>
  <c r="C12" i="89"/>
  <c r="C10" i="89"/>
  <c r="C9" i="89"/>
  <c r="C7" i="89"/>
  <c r="A3" i="89"/>
  <c r="A2" i="89"/>
  <c r="A199" i="88"/>
  <c r="A183" i="88"/>
  <c r="A182" i="88"/>
  <c r="A181" i="88"/>
  <c r="A180" i="88"/>
  <c r="A179" i="88"/>
  <c r="A178" i="88"/>
  <c r="A177" i="88"/>
  <c r="C169" i="88"/>
  <c r="E166" i="88"/>
  <c r="C165" i="88"/>
  <c r="C164" i="88"/>
  <c r="H163" i="88"/>
  <c r="G163" i="88"/>
  <c r="E163" i="88"/>
  <c r="D163" i="88"/>
  <c r="C163" i="88"/>
  <c r="C162" i="88"/>
  <c r="C161" i="88"/>
  <c r="C166" i="88" s="1"/>
  <c r="E160" i="88"/>
  <c r="C160" i="88"/>
  <c r="C154" i="88"/>
  <c r="C152" i="88"/>
  <c r="C151" i="88"/>
  <c r="C149" i="88"/>
  <c r="C148" i="88"/>
  <c r="C147" i="88"/>
  <c r="C146" i="88"/>
  <c r="C145" i="88"/>
  <c r="C144" i="88"/>
  <c r="C143" i="88"/>
  <c r="C142" i="88"/>
  <c r="C141" i="88"/>
  <c r="C140" i="88"/>
  <c r="C139" i="88"/>
  <c r="C138" i="88"/>
  <c r="C137" i="88"/>
  <c r="C136" i="88"/>
  <c r="C135" i="88"/>
  <c r="C134" i="88"/>
  <c r="C133" i="88"/>
  <c r="C132" i="88"/>
  <c r="C131" i="88"/>
  <c r="C129" i="88"/>
  <c r="C128" i="88"/>
  <c r="C127" i="88"/>
  <c r="C126" i="88"/>
  <c r="C125" i="88"/>
  <c r="C124" i="88"/>
  <c r="C123" i="88"/>
  <c r="C122" i="88"/>
  <c r="C121" i="88"/>
  <c r="C119" i="88"/>
  <c r="D106" i="88"/>
  <c r="D107" i="88"/>
  <c r="C101" i="88"/>
  <c r="C98" i="88"/>
  <c r="D87" i="88"/>
  <c r="C89" i="88"/>
  <c r="C88" i="88"/>
  <c r="D56" i="88"/>
  <c r="C57" i="88"/>
  <c r="C53" i="88"/>
  <c r="C52" i="88"/>
  <c r="C50" i="88"/>
  <c r="C49" i="88"/>
  <c r="C48" i="88"/>
  <c r="C46" i="88"/>
  <c r="C45" i="88"/>
  <c r="C43" i="88"/>
  <c r="C41" i="88"/>
  <c r="C39" i="88"/>
  <c r="C36" i="88"/>
  <c r="C35" i="88"/>
  <c r="C34" i="88"/>
  <c r="G32" i="88"/>
  <c r="C32" i="88"/>
  <c r="C30" i="88"/>
  <c r="C29" i="88"/>
  <c r="C27" i="88"/>
  <c r="C25" i="88"/>
  <c r="C23" i="88"/>
  <c r="C21" i="88"/>
  <c r="C19" i="88"/>
  <c r="C16" i="88"/>
  <c r="C15" i="88"/>
  <c r="C14" i="88"/>
  <c r="E12" i="88"/>
  <c r="C12" i="88"/>
  <c r="C10" i="88"/>
  <c r="C9" i="88"/>
  <c r="E7" i="88"/>
  <c r="C7" i="88"/>
  <c r="A3" i="88"/>
  <c r="A2" i="88"/>
  <c r="A207" i="87"/>
  <c r="A192" i="87"/>
  <c r="A191" i="87"/>
  <c r="A190" i="87"/>
  <c r="A189" i="87"/>
  <c r="A188" i="87"/>
  <c r="A187" i="87"/>
  <c r="A186" i="87"/>
  <c r="C178" i="87"/>
  <c r="H175" i="87"/>
  <c r="G175" i="87"/>
  <c r="E175" i="87"/>
  <c r="D175" i="87"/>
  <c r="C174" i="87"/>
  <c r="C173" i="87"/>
  <c r="C172" i="87"/>
  <c r="C171" i="87"/>
  <c r="C170" i="87"/>
  <c r="C175" i="87" s="1"/>
  <c r="H169" i="87"/>
  <c r="G169" i="87"/>
  <c r="E169" i="87"/>
  <c r="D169" i="87"/>
  <c r="C169" i="87"/>
  <c r="C163" i="87"/>
  <c r="C161" i="87"/>
  <c r="C160" i="87"/>
  <c r="C158" i="87"/>
  <c r="C157" i="87"/>
  <c r="C156" i="87"/>
  <c r="C155" i="87"/>
  <c r="C154" i="87"/>
  <c r="C153" i="87"/>
  <c r="C152" i="87"/>
  <c r="C151" i="87"/>
  <c r="C150" i="87"/>
  <c r="C149" i="87"/>
  <c r="C148" i="87"/>
  <c r="C147" i="87"/>
  <c r="C146" i="87"/>
  <c r="C145" i="87"/>
  <c r="C144" i="87"/>
  <c r="C143" i="87"/>
  <c r="C142" i="87"/>
  <c r="C141" i="87"/>
  <c r="C140" i="87"/>
  <c r="C138" i="87"/>
  <c r="C137" i="87"/>
  <c r="C136" i="87"/>
  <c r="C135" i="87"/>
  <c r="C134" i="87"/>
  <c r="C133" i="87"/>
  <c r="C132" i="87"/>
  <c r="C131" i="87"/>
  <c r="C130" i="87"/>
  <c r="C128" i="87"/>
  <c r="D118" i="87"/>
  <c r="D114" i="87"/>
  <c r="D115" i="87"/>
  <c r="C110" i="87"/>
  <c r="C107" i="87"/>
  <c r="D96" i="87"/>
  <c r="C98" i="87"/>
  <c r="C56" i="87"/>
  <c r="D55" i="87"/>
  <c r="C53" i="87"/>
  <c r="C52" i="87"/>
  <c r="C50" i="87"/>
  <c r="C49" i="87"/>
  <c r="G48" i="87"/>
  <c r="C48" i="87"/>
  <c r="C46" i="87"/>
  <c r="C45" i="87"/>
  <c r="C43" i="87"/>
  <c r="C41" i="87"/>
  <c r="C39" i="87"/>
  <c r="C36" i="87"/>
  <c r="C35" i="87"/>
  <c r="C34" i="87"/>
  <c r="C32" i="87"/>
  <c r="C30" i="87"/>
  <c r="C29" i="87"/>
  <c r="G27" i="87"/>
  <c r="C27" i="87"/>
  <c r="C25" i="87"/>
  <c r="C23" i="87"/>
  <c r="C21" i="87"/>
  <c r="C19" i="87"/>
  <c r="C16" i="87"/>
  <c r="C15" i="87"/>
  <c r="C14" i="87"/>
  <c r="C12" i="87"/>
  <c r="C10" i="87"/>
  <c r="C9" i="87"/>
  <c r="E7" i="87"/>
  <c r="C7" i="87"/>
  <c r="A3" i="87"/>
  <c r="A2" i="87"/>
  <c r="A222" i="86"/>
  <c r="A203" i="86"/>
  <c r="A202" i="86"/>
  <c r="A201" i="86"/>
  <c r="A200" i="86"/>
  <c r="A199" i="86"/>
  <c r="A198" i="86"/>
  <c r="A197" i="86"/>
  <c r="C189" i="86"/>
  <c r="C186" i="86"/>
  <c r="C185" i="86"/>
  <c r="C184" i="86"/>
  <c r="C183" i="86"/>
  <c r="H182" i="86"/>
  <c r="G182" i="86"/>
  <c r="E182" i="86"/>
  <c r="D182" i="86"/>
  <c r="C182" i="86"/>
  <c r="C181" i="86"/>
  <c r="C180" i="86"/>
  <c r="G179" i="86"/>
  <c r="D118" i="86"/>
  <c r="C179" i="86"/>
  <c r="C173" i="86"/>
  <c r="C171" i="86"/>
  <c r="C170" i="86"/>
  <c r="C168" i="86"/>
  <c r="C167" i="86"/>
  <c r="C166" i="86"/>
  <c r="C165" i="86"/>
  <c r="C164" i="86"/>
  <c r="C163" i="86"/>
  <c r="C162" i="86"/>
  <c r="C161" i="86"/>
  <c r="C160" i="86"/>
  <c r="C159" i="86"/>
  <c r="C158" i="86"/>
  <c r="C157" i="86"/>
  <c r="C156" i="86"/>
  <c r="C155" i="86"/>
  <c r="C154" i="86"/>
  <c r="C153" i="86"/>
  <c r="C152" i="86"/>
  <c r="C151" i="86"/>
  <c r="C150" i="86"/>
  <c r="C148" i="86"/>
  <c r="C147" i="86"/>
  <c r="C146" i="86"/>
  <c r="C145" i="86"/>
  <c r="C144" i="86"/>
  <c r="C143" i="86"/>
  <c r="C142" i="86"/>
  <c r="C141" i="86"/>
  <c r="C140" i="86"/>
  <c r="C138" i="86"/>
  <c r="D127" i="86"/>
  <c r="D126" i="86"/>
  <c r="D123" i="86"/>
  <c r="D122" i="86"/>
  <c r="D125" i="86"/>
  <c r="C120" i="86"/>
  <c r="C117" i="86"/>
  <c r="C108" i="86"/>
  <c r="D106" i="86"/>
  <c r="C56" i="86"/>
  <c r="D55" i="86"/>
  <c r="C53" i="86"/>
  <c r="C52" i="86"/>
  <c r="C50" i="86"/>
  <c r="C49" i="86"/>
  <c r="G48" i="86"/>
  <c r="C48" i="86"/>
  <c r="C46" i="86"/>
  <c r="C45" i="86"/>
  <c r="C43" i="86"/>
  <c r="C41" i="86"/>
  <c r="C39" i="86"/>
  <c r="C36" i="86"/>
  <c r="C35" i="86"/>
  <c r="C34" i="86"/>
  <c r="C32" i="86"/>
  <c r="C30" i="86"/>
  <c r="C29" i="86"/>
  <c r="G27" i="86"/>
  <c r="C27" i="86"/>
  <c r="C25" i="86"/>
  <c r="C23" i="86"/>
  <c r="C21" i="86"/>
  <c r="C19" i="86"/>
  <c r="C16" i="86"/>
  <c r="C15" i="86"/>
  <c r="C14" i="86"/>
  <c r="C12" i="86"/>
  <c r="C10" i="86"/>
  <c r="C9" i="86"/>
  <c r="E7" i="86"/>
  <c r="C7" i="86"/>
  <c r="A3" i="86"/>
  <c r="A2" i="86"/>
  <c r="A208" i="85"/>
  <c r="A192" i="85"/>
  <c r="A191" i="85"/>
  <c r="A190" i="85"/>
  <c r="A189" i="85"/>
  <c r="A188" i="85"/>
  <c r="A187" i="85"/>
  <c r="A186" i="85"/>
  <c r="C178" i="85"/>
  <c r="H175" i="85"/>
  <c r="G175" i="85"/>
  <c r="E175" i="85"/>
  <c r="D175" i="85"/>
  <c r="C174" i="85"/>
  <c r="C173" i="85"/>
  <c r="C175" i="85" s="1"/>
  <c r="C172" i="85"/>
  <c r="C171" i="85"/>
  <c r="C170" i="85"/>
  <c r="H169" i="85"/>
  <c r="G169" i="85"/>
  <c r="E169" i="85"/>
  <c r="D169" i="85"/>
  <c r="C169" i="85"/>
  <c r="C163" i="85"/>
  <c r="C161" i="85"/>
  <c r="C160" i="85"/>
  <c r="C158" i="85"/>
  <c r="C157" i="85"/>
  <c r="C156" i="85"/>
  <c r="C155" i="85"/>
  <c r="C154" i="85"/>
  <c r="C153" i="85"/>
  <c r="C152" i="85"/>
  <c r="C151" i="85"/>
  <c r="C150" i="85"/>
  <c r="C149" i="85"/>
  <c r="C148" i="85"/>
  <c r="C147" i="85"/>
  <c r="C146" i="85"/>
  <c r="C145" i="85"/>
  <c r="C144" i="85"/>
  <c r="C143" i="85"/>
  <c r="C142" i="85"/>
  <c r="C141" i="85"/>
  <c r="C140" i="85"/>
  <c r="C138" i="85"/>
  <c r="C137" i="85"/>
  <c r="C136" i="85"/>
  <c r="C135" i="85"/>
  <c r="C134" i="85"/>
  <c r="C133" i="85"/>
  <c r="C132" i="85"/>
  <c r="C131" i="85"/>
  <c r="C130" i="85"/>
  <c r="C128" i="85"/>
  <c r="D118" i="85"/>
  <c r="D115" i="85"/>
  <c r="D114" i="85"/>
  <c r="C110" i="85"/>
  <c r="C107" i="85"/>
  <c r="D96" i="85"/>
  <c r="C98" i="85"/>
  <c r="C56" i="85"/>
  <c r="D55" i="85"/>
  <c r="C53" i="85"/>
  <c r="C52" i="85"/>
  <c r="C50" i="85"/>
  <c r="C49" i="85"/>
  <c r="G48" i="85"/>
  <c r="C48" i="85"/>
  <c r="C46" i="85"/>
  <c r="C45" i="85"/>
  <c r="C43" i="85"/>
  <c r="C41" i="85"/>
  <c r="C39" i="85"/>
  <c r="C36" i="85"/>
  <c r="C35" i="85"/>
  <c r="C34" i="85"/>
  <c r="C32" i="85"/>
  <c r="C30" i="85"/>
  <c r="C29" i="85"/>
  <c r="G27" i="85"/>
  <c r="C27" i="85"/>
  <c r="C25" i="85"/>
  <c r="C23" i="85"/>
  <c r="C21" i="85"/>
  <c r="C19" i="85"/>
  <c r="C16" i="85"/>
  <c r="C15" i="85"/>
  <c r="C14" i="85"/>
  <c r="E12" i="85"/>
  <c r="C12" i="85"/>
  <c r="C10" i="85"/>
  <c r="C9" i="85"/>
  <c r="E7" i="85"/>
  <c r="C7" i="85"/>
  <c r="A3" i="85"/>
  <c r="A2" i="85"/>
  <c r="A201" i="84"/>
  <c r="A183" i="84"/>
  <c r="A182" i="84"/>
  <c r="A181" i="84"/>
  <c r="A180" i="84"/>
  <c r="A179" i="84"/>
  <c r="A178" i="84"/>
  <c r="A177" i="84"/>
  <c r="C169" i="84"/>
  <c r="C166" i="84"/>
  <c r="C165" i="84"/>
  <c r="C164" i="84"/>
  <c r="C163" i="84"/>
  <c r="C162" i="84"/>
  <c r="C161" i="84"/>
  <c r="C160" i="84"/>
  <c r="C159" i="84"/>
  <c r="C153" i="84"/>
  <c r="C151" i="84"/>
  <c r="C150" i="84"/>
  <c r="C148" i="84"/>
  <c r="C147" i="84"/>
  <c r="C146" i="84"/>
  <c r="C145" i="84"/>
  <c r="C144" i="84"/>
  <c r="C143" i="84"/>
  <c r="C142" i="84"/>
  <c r="C141" i="84"/>
  <c r="C140" i="84"/>
  <c r="C139" i="84"/>
  <c r="C138" i="84"/>
  <c r="C137" i="84"/>
  <c r="C136" i="84"/>
  <c r="C135" i="84"/>
  <c r="C134" i="84"/>
  <c r="C133" i="84"/>
  <c r="C132" i="84"/>
  <c r="C131" i="84"/>
  <c r="D98" i="84"/>
  <c r="C130" i="84"/>
  <c r="C128" i="84"/>
  <c r="C127" i="84"/>
  <c r="C126" i="84"/>
  <c r="C125" i="84"/>
  <c r="C124" i="84"/>
  <c r="C123" i="84"/>
  <c r="C122" i="84"/>
  <c r="C121" i="84"/>
  <c r="C120" i="84"/>
  <c r="C118" i="84"/>
  <c r="D107" i="84"/>
  <c r="D106" i="84"/>
  <c r="D103" i="84"/>
  <c r="D102" i="84"/>
  <c r="D105" i="84"/>
  <c r="C100" i="84"/>
  <c r="C97" i="84"/>
  <c r="C88" i="84"/>
  <c r="D86" i="84"/>
  <c r="C56" i="84"/>
  <c r="D55" i="84"/>
  <c r="C53" i="84"/>
  <c r="C52" i="84"/>
  <c r="C50" i="84"/>
  <c r="C49" i="84"/>
  <c r="C48" i="84"/>
  <c r="C46" i="84"/>
  <c r="C45" i="84"/>
  <c r="C43" i="84"/>
  <c r="C41" i="84"/>
  <c r="C39" i="84"/>
  <c r="C36" i="84"/>
  <c r="C35" i="84"/>
  <c r="C34" i="84"/>
  <c r="G32" i="84"/>
  <c r="C32" i="84"/>
  <c r="C30" i="84"/>
  <c r="C29" i="84"/>
  <c r="C27" i="84"/>
  <c r="C25" i="84"/>
  <c r="C23" i="84"/>
  <c r="C21" i="84"/>
  <c r="C19" i="84"/>
  <c r="C16" i="84"/>
  <c r="C15" i="84"/>
  <c r="C14" i="84"/>
  <c r="C12" i="84"/>
  <c r="C10" i="84"/>
  <c r="C9" i="84"/>
  <c r="C7" i="84"/>
  <c r="A3" i="84"/>
  <c r="A2" i="84"/>
  <c r="A217" i="83"/>
  <c r="A198" i="83"/>
  <c r="A197" i="83"/>
  <c r="A196" i="83"/>
  <c r="A195" i="83"/>
  <c r="A194" i="83"/>
  <c r="A193" i="83"/>
  <c r="A192" i="83"/>
  <c r="C185" i="83"/>
  <c r="C183" i="83"/>
  <c r="C182" i="83"/>
  <c r="C181" i="83"/>
  <c r="C180" i="83"/>
  <c r="C184" i="83" s="1"/>
  <c r="C174" i="83"/>
  <c r="C172" i="83"/>
  <c r="C170" i="83"/>
  <c r="C169" i="83"/>
  <c r="C168" i="83"/>
  <c r="C167" i="83"/>
  <c r="C166" i="83"/>
  <c r="C165" i="83"/>
  <c r="C164" i="83"/>
  <c r="C163" i="83"/>
  <c r="C162" i="83"/>
  <c r="C161" i="83"/>
  <c r="C160" i="83"/>
  <c r="C159" i="83"/>
  <c r="C158" i="83"/>
  <c r="C157" i="83"/>
  <c r="C156" i="83"/>
  <c r="C155" i="83"/>
  <c r="C154" i="83"/>
  <c r="C153" i="83"/>
  <c r="C152" i="83"/>
  <c r="C150" i="83"/>
  <c r="C149" i="83"/>
  <c r="C148" i="83"/>
  <c r="C147" i="83"/>
  <c r="C146" i="83"/>
  <c r="C145" i="83"/>
  <c r="C144" i="83"/>
  <c r="C143" i="83"/>
  <c r="C142" i="83"/>
  <c r="C140" i="83"/>
  <c r="D130" i="83"/>
  <c r="D129" i="83"/>
  <c r="D128" i="83"/>
  <c r="D126" i="83"/>
  <c r="D125" i="83"/>
  <c r="D124" i="83"/>
  <c r="D127" i="83"/>
  <c r="C122" i="83"/>
  <c r="C119" i="83"/>
  <c r="C110" i="83"/>
  <c r="D108" i="83"/>
  <c r="C109" i="83"/>
  <c r="D87" i="83"/>
  <c r="C88" i="83"/>
  <c r="C85" i="83"/>
  <c r="C84" i="83"/>
  <c r="C83" i="83"/>
  <c r="C81" i="83"/>
  <c r="C80" i="83"/>
  <c r="C79" i="83"/>
  <c r="H77" i="83"/>
  <c r="G77" i="83"/>
  <c r="E77" i="83"/>
  <c r="D77" i="83"/>
  <c r="C77" i="83"/>
  <c r="C75" i="83"/>
  <c r="C74" i="83"/>
  <c r="G72" i="83"/>
  <c r="H72" i="83"/>
  <c r="E72" i="83"/>
  <c r="C72" i="83"/>
  <c r="D49" i="83"/>
  <c r="C50" i="83"/>
  <c r="C47" i="83"/>
  <c r="C46" i="83"/>
  <c r="C44" i="83"/>
  <c r="C42" i="83"/>
  <c r="C40" i="83"/>
  <c r="C37" i="83"/>
  <c r="C36" i="83"/>
  <c r="C35" i="83"/>
  <c r="G33" i="83"/>
  <c r="H33" i="83"/>
  <c r="E33" i="83"/>
  <c r="C33" i="83"/>
  <c r="C31" i="83"/>
  <c r="C30" i="83"/>
  <c r="G28" i="83"/>
  <c r="H28" i="83"/>
  <c r="E28" i="83"/>
  <c r="C28" i="83"/>
  <c r="C26" i="83"/>
  <c r="C24" i="83"/>
  <c r="C22" i="83"/>
  <c r="C20" i="83"/>
  <c r="C17" i="83"/>
  <c r="C16" i="83"/>
  <c r="C15" i="83"/>
  <c r="H13" i="83"/>
  <c r="G13" i="83"/>
  <c r="D13" i="83"/>
  <c r="C13" i="83"/>
  <c r="C11" i="83"/>
  <c r="C10" i="83"/>
  <c r="H8" i="83"/>
  <c r="G8" i="83"/>
  <c r="D8" i="83"/>
  <c r="C8" i="83"/>
  <c r="A3" i="83"/>
  <c r="A2" i="83"/>
  <c r="A188" i="82"/>
  <c r="A173" i="82"/>
  <c r="A172" i="82"/>
  <c r="A171" i="82"/>
  <c r="A170" i="82"/>
  <c r="A169" i="82"/>
  <c r="A168" i="82"/>
  <c r="A167" i="82"/>
  <c r="C159" i="82"/>
  <c r="C156" i="82"/>
  <c r="G155" i="82"/>
  <c r="H155" i="82"/>
  <c r="E155" i="82"/>
  <c r="C154" i="82"/>
  <c r="C153" i="82"/>
  <c r="H152" i="82"/>
  <c r="G152" i="82"/>
  <c r="E152" i="82"/>
  <c r="D152" i="82"/>
  <c r="C152" i="82"/>
  <c r="C151" i="82"/>
  <c r="C150" i="82"/>
  <c r="C155" i="82" s="1"/>
  <c r="G149" i="82"/>
  <c r="H149" i="82"/>
  <c r="E149" i="82"/>
  <c r="C149" i="82"/>
  <c r="C143" i="82"/>
  <c r="C141" i="82"/>
  <c r="C140" i="82"/>
  <c r="C138" i="82"/>
  <c r="C137" i="82"/>
  <c r="C136" i="82"/>
  <c r="C135" i="82"/>
  <c r="C134" i="82"/>
  <c r="C133" i="82"/>
  <c r="C132" i="82"/>
  <c r="C131" i="82"/>
  <c r="C130" i="82"/>
  <c r="C129" i="82"/>
  <c r="C128" i="82"/>
  <c r="C127" i="82"/>
  <c r="C126" i="82"/>
  <c r="C125" i="82"/>
  <c r="C124" i="82"/>
  <c r="C123" i="82"/>
  <c r="C122" i="82"/>
  <c r="C121" i="82"/>
  <c r="C120" i="82"/>
  <c r="C118" i="82"/>
  <c r="C117" i="82"/>
  <c r="C116" i="82"/>
  <c r="C115" i="82"/>
  <c r="C114" i="82"/>
  <c r="C113" i="82"/>
  <c r="C112" i="82"/>
  <c r="C111" i="82"/>
  <c r="C110" i="82"/>
  <c r="C108" i="82"/>
  <c r="D95" i="82"/>
  <c r="C90" i="82"/>
  <c r="C87" i="82"/>
  <c r="D76" i="82"/>
  <c r="C77" i="82"/>
  <c r="C56" i="82"/>
  <c r="C53" i="82"/>
  <c r="C52" i="82"/>
  <c r="C50" i="82"/>
  <c r="C49" i="82"/>
  <c r="G48" i="82"/>
  <c r="H48" i="82"/>
  <c r="E48" i="82"/>
  <c r="C48" i="82"/>
  <c r="C46" i="82"/>
  <c r="C45" i="82"/>
  <c r="C43" i="82"/>
  <c r="C41" i="82"/>
  <c r="C39" i="82"/>
  <c r="C36" i="82"/>
  <c r="C35" i="82"/>
  <c r="C34" i="82"/>
  <c r="G32" i="82"/>
  <c r="H32" i="82"/>
  <c r="E32" i="82"/>
  <c r="C32" i="82"/>
  <c r="C30" i="82"/>
  <c r="C29" i="82"/>
  <c r="G27" i="82"/>
  <c r="H27" i="82"/>
  <c r="E27" i="82"/>
  <c r="C27" i="82"/>
  <c r="C25" i="82"/>
  <c r="C23" i="82"/>
  <c r="C21" i="82"/>
  <c r="C19" i="82"/>
  <c r="C16" i="82"/>
  <c r="C15" i="82"/>
  <c r="C14" i="82"/>
  <c r="C12" i="82"/>
  <c r="C10" i="82"/>
  <c r="C9" i="82"/>
  <c r="C7" i="82"/>
  <c r="A3" i="82"/>
  <c r="A2" i="82"/>
  <c r="A182" i="81"/>
  <c r="A167" i="81"/>
  <c r="A166" i="81"/>
  <c r="A165" i="81"/>
  <c r="A164" i="81"/>
  <c r="A163" i="81"/>
  <c r="A162" i="81"/>
  <c r="A161" i="81"/>
  <c r="C153" i="81"/>
  <c r="C149" i="81"/>
  <c r="C148" i="81"/>
  <c r="G147" i="81"/>
  <c r="H147" i="81"/>
  <c r="E147" i="81"/>
  <c r="C147" i="81"/>
  <c r="C146" i="81"/>
  <c r="C145" i="81"/>
  <c r="C150" i="81" s="1"/>
  <c r="H144" i="81"/>
  <c r="G144" i="81"/>
  <c r="E144" i="81"/>
  <c r="D144" i="81"/>
  <c r="C144" i="81"/>
  <c r="C138" i="81"/>
  <c r="C136" i="81"/>
  <c r="C135" i="81"/>
  <c r="C133" i="81"/>
  <c r="C132" i="81"/>
  <c r="C131" i="81"/>
  <c r="C130" i="81"/>
  <c r="C129" i="81"/>
  <c r="C128" i="81"/>
  <c r="C127" i="81"/>
  <c r="C126" i="81"/>
  <c r="C125" i="81"/>
  <c r="C124" i="81"/>
  <c r="C123" i="81"/>
  <c r="C122" i="81"/>
  <c r="C121" i="81"/>
  <c r="C120" i="81"/>
  <c r="C119" i="81"/>
  <c r="C118" i="81"/>
  <c r="C117" i="81"/>
  <c r="C116" i="81"/>
  <c r="C115" i="81"/>
  <c r="C113" i="81"/>
  <c r="C112" i="81"/>
  <c r="C111" i="81"/>
  <c r="C110" i="81"/>
  <c r="C109" i="81"/>
  <c r="C108" i="81"/>
  <c r="C107" i="81"/>
  <c r="C106" i="81"/>
  <c r="C105" i="81"/>
  <c r="C103" i="81"/>
  <c r="C85" i="81"/>
  <c r="C82" i="81"/>
  <c r="C73" i="81"/>
  <c r="D69" i="81"/>
  <c r="C70" i="81"/>
  <c r="C49" i="81"/>
  <c r="D48" i="81"/>
  <c r="C46" i="81"/>
  <c r="C45" i="81"/>
  <c r="C43" i="81"/>
  <c r="C41" i="81"/>
  <c r="C39" i="81"/>
  <c r="C36" i="81"/>
  <c r="C35" i="81"/>
  <c r="C34" i="81"/>
  <c r="G32" i="81"/>
  <c r="E32" i="81"/>
  <c r="C32" i="81"/>
  <c r="C30" i="81"/>
  <c r="C29" i="81"/>
  <c r="G27" i="81"/>
  <c r="E27" i="81"/>
  <c r="C27" i="81"/>
  <c r="C25" i="81"/>
  <c r="C23" i="81"/>
  <c r="C21" i="81"/>
  <c r="C19" i="81"/>
  <c r="C16" i="81"/>
  <c r="C15" i="81"/>
  <c r="C14" i="81"/>
  <c r="C12" i="81"/>
  <c r="C10" i="81"/>
  <c r="C9" i="81"/>
  <c r="C7" i="81"/>
  <c r="A3" i="81"/>
  <c r="A2" i="81"/>
  <c r="A207" i="80"/>
  <c r="A192" i="80"/>
  <c r="A191" i="80"/>
  <c r="A190" i="80"/>
  <c r="A189" i="80"/>
  <c r="A188" i="80"/>
  <c r="A187" i="80"/>
  <c r="A186" i="80"/>
  <c r="C178" i="80"/>
  <c r="H175" i="80"/>
  <c r="E175" i="80"/>
  <c r="C174" i="80"/>
  <c r="C173" i="80"/>
  <c r="H172" i="80"/>
  <c r="G172" i="80"/>
  <c r="E172" i="80"/>
  <c r="D172" i="80"/>
  <c r="C172" i="80"/>
  <c r="C171" i="80"/>
  <c r="C170" i="80"/>
  <c r="C175" i="80" s="1"/>
  <c r="H169" i="80"/>
  <c r="E169" i="80"/>
  <c r="C169" i="80"/>
  <c r="C163" i="80"/>
  <c r="C161" i="80"/>
  <c r="C160" i="80"/>
  <c r="C158" i="80"/>
  <c r="C157" i="80"/>
  <c r="C156" i="80"/>
  <c r="C155" i="80"/>
  <c r="C154" i="80"/>
  <c r="C153" i="80"/>
  <c r="C152" i="80"/>
  <c r="C151" i="80"/>
  <c r="C150" i="80"/>
  <c r="C149" i="80"/>
  <c r="C148" i="80"/>
  <c r="C147" i="80"/>
  <c r="C146" i="80"/>
  <c r="C145" i="80"/>
  <c r="C144" i="80"/>
  <c r="C143" i="80"/>
  <c r="C142" i="80"/>
  <c r="C141" i="80"/>
  <c r="C140" i="80"/>
  <c r="C138" i="80"/>
  <c r="C137" i="80"/>
  <c r="C136" i="80"/>
  <c r="C135" i="80"/>
  <c r="C134" i="80"/>
  <c r="C133" i="80"/>
  <c r="C132" i="80"/>
  <c r="C131" i="80"/>
  <c r="C130" i="80"/>
  <c r="C128" i="80"/>
  <c r="D115" i="80"/>
  <c r="C110" i="80"/>
  <c r="C107" i="80"/>
  <c r="D96" i="80"/>
  <c r="C98" i="80"/>
  <c r="D55" i="80"/>
  <c r="C56" i="80"/>
  <c r="C53" i="80"/>
  <c r="C52" i="80"/>
  <c r="C50" i="80"/>
  <c r="C49" i="80"/>
  <c r="G48" i="80"/>
  <c r="E48" i="80"/>
  <c r="C48" i="80"/>
  <c r="C46" i="80"/>
  <c r="C45" i="80"/>
  <c r="C43" i="80"/>
  <c r="C41" i="80"/>
  <c r="C39" i="80"/>
  <c r="C36" i="80"/>
  <c r="C35" i="80"/>
  <c r="C34" i="80"/>
  <c r="G32" i="80"/>
  <c r="E32" i="80"/>
  <c r="C32" i="80"/>
  <c r="C30" i="80"/>
  <c r="C29" i="80"/>
  <c r="G27" i="80"/>
  <c r="E27" i="80"/>
  <c r="C27" i="80"/>
  <c r="C25" i="80"/>
  <c r="C23" i="80"/>
  <c r="C21" i="80"/>
  <c r="C19" i="80"/>
  <c r="C16" i="80"/>
  <c r="C15" i="80"/>
  <c r="C14" i="80"/>
  <c r="C12" i="80"/>
  <c r="C10" i="80"/>
  <c r="C9" i="80"/>
  <c r="C7" i="80"/>
  <c r="A3" i="80"/>
  <c r="A2" i="80"/>
  <c r="A183" i="79"/>
  <c r="A168" i="79"/>
  <c r="A167" i="79"/>
  <c r="A166" i="79"/>
  <c r="A165" i="79"/>
  <c r="A164" i="79"/>
  <c r="A163" i="79"/>
  <c r="A162" i="79"/>
  <c r="C155" i="79"/>
  <c r="C153" i="79"/>
  <c r="C152" i="79"/>
  <c r="C151" i="79"/>
  <c r="C150" i="79"/>
  <c r="C149" i="79"/>
  <c r="C154" i="79" s="1"/>
  <c r="C148" i="79"/>
  <c r="C142" i="79"/>
  <c r="C140" i="79"/>
  <c r="C139" i="79"/>
  <c r="C137" i="79"/>
  <c r="C136" i="79"/>
  <c r="C135" i="79"/>
  <c r="C134" i="79"/>
  <c r="C133" i="79"/>
  <c r="C132" i="79"/>
  <c r="C131" i="79"/>
  <c r="C130" i="79"/>
  <c r="C129" i="79"/>
  <c r="C128" i="79"/>
  <c r="C127" i="79"/>
  <c r="C126" i="79"/>
  <c r="C125" i="79"/>
  <c r="C124" i="79"/>
  <c r="C123" i="79"/>
  <c r="C122" i="79"/>
  <c r="C121" i="79"/>
  <c r="C120" i="79"/>
  <c r="C118" i="79"/>
  <c r="C117" i="79"/>
  <c r="C116" i="79"/>
  <c r="C115" i="79"/>
  <c r="C114" i="79"/>
  <c r="C113" i="79"/>
  <c r="C112" i="79"/>
  <c r="C111" i="79"/>
  <c r="C110" i="79"/>
  <c r="C108" i="79"/>
  <c r="D96" i="79"/>
  <c r="D92" i="79"/>
  <c r="D95" i="79"/>
  <c r="C90" i="79"/>
  <c r="C87" i="79"/>
  <c r="C78" i="79"/>
  <c r="D76" i="79"/>
  <c r="D55" i="79"/>
  <c r="C56" i="79"/>
  <c r="C53" i="79"/>
  <c r="C52" i="79"/>
  <c r="C50" i="79"/>
  <c r="C49" i="79"/>
  <c r="C48" i="79"/>
  <c r="C46" i="79"/>
  <c r="C45" i="79"/>
  <c r="C43" i="79"/>
  <c r="C41" i="79"/>
  <c r="C39" i="79"/>
  <c r="C36" i="79"/>
  <c r="C35" i="79"/>
  <c r="C34" i="79"/>
  <c r="C32" i="79"/>
  <c r="C30" i="79"/>
  <c r="C29" i="79"/>
  <c r="C27" i="79"/>
  <c r="C25" i="79"/>
  <c r="C23" i="79"/>
  <c r="C21" i="79"/>
  <c r="C19" i="79"/>
  <c r="C16" i="79"/>
  <c r="C15" i="79"/>
  <c r="C14" i="79"/>
  <c r="C12" i="79"/>
  <c r="C10" i="79"/>
  <c r="C9" i="79"/>
  <c r="C7" i="79"/>
  <c r="A3" i="79"/>
  <c r="A2" i="79"/>
  <c r="A201" i="78"/>
  <c r="A182" i="78"/>
  <c r="A181" i="78"/>
  <c r="A180" i="78"/>
  <c r="A179" i="78"/>
  <c r="A178" i="78"/>
  <c r="A177" i="78"/>
  <c r="A176" i="78"/>
  <c r="C168" i="78"/>
  <c r="C164" i="78"/>
  <c r="C163" i="78"/>
  <c r="H162" i="78"/>
  <c r="G162" i="78"/>
  <c r="E162" i="78"/>
  <c r="D162" i="78"/>
  <c r="C162" i="78"/>
  <c r="C161" i="78"/>
  <c r="C160" i="78"/>
  <c r="C165" i="78" s="1"/>
  <c r="C159" i="78"/>
  <c r="C153" i="78"/>
  <c r="C151" i="78"/>
  <c r="C150" i="78"/>
  <c r="C148" i="78"/>
  <c r="C147" i="78"/>
  <c r="C146" i="78"/>
  <c r="C145" i="78"/>
  <c r="C144" i="78"/>
  <c r="C143" i="78"/>
  <c r="C142" i="78"/>
  <c r="C141" i="78"/>
  <c r="C140" i="78"/>
  <c r="C139" i="78"/>
  <c r="C138" i="78"/>
  <c r="C137" i="78"/>
  <c r="C136" i="78"/>
  <c r="C135" i="78"/>
  <c r="C134" i="78"/>
  <c r="C133" i="78"/>
  <c r="C132" i="78"/>
  <c r="C131" i="78"/>
  <c r="C130" i="78"/>
  <c r="C128" i="78"/>
  <c r="C127" i="78"/>
  <c r="C126" i="78"/>
  <c r="C125" i="78"/>
  <c r="C124" i="78"/>
  <c r="C123" i="78"/>
  <c r="C122" i="78"/>
  <c r="C121" i="78"/>
  <c r="C120" i="78"/>
  <c r="C118" i="78"/>
  <c r="D108" i="78"/>
  <c r="D106" i="78"/>
  <c r="D104" i="78"/>
  <c r="D102" i="78"/>
  <c r="D105" i="78"/>
  <c r="C100" i="78"/>
  <c r="C97" i="78"/>
  <c r="C88" i="78"/>
  <c r="D86" i="78"/>
  <c r="C56" i="78"/>
  <c r="D55" i="78"/>
  <c r="C53" i="78"/>
  <c r="C52" i="78"/>
  <c r="C50" i="78"/>
  <c r="C49" i="78"/>
  <c r="C48" i="78"/>
  <c r="C46" i="78"/>
  <c r="C45" i="78"/>
  <c r="C43" i="78"/>
  <c r="C41" i="78"/>
  <c r="C39" i="78"/>
  <c r="C36" i="78"/>
  <c r="C35" i="78"/>
  <c r="C34" i="78"/>
  <c r="C32" i="78"/>
  <c r="C30" i="78"/>
  <c r="C29" i="78"/>
  <c r="C27" i="78"/>
  <c r="C25" i="78"/>
  <c r="C23" i="78"/>
  <c r="C21" i="78"/>
  <c r="C19" i="78"/>
  <c r="C16" i="78"/>
  <c r="C15" i="78"/>
  <c r="C14" i="78"/>
  <c r="H12" i="78"/>
  <c r="E12" i="78"/>
  <c r="C12" i="78"/>
  <c r="C10" i="78"/>
  <c r="C9" i="78"/>
  <c r="H7" i="78"/>
  <c r="E7" i="78"/>
  <c r="C7" i="78"/>
  <c r="A3" i="78"/>
  <c r="A2" i="78"/>
  <c r="A208" i="77"/>
  <c r="A192" i="77"/>
  <c r="A191" i="77"/>
  <c r="A190" i="77"/>
  <c r="A189" i="77"/>
  <c r="A188" i="77"/>
  <c r="A187" i="77"/>
  <c r="A186" i="77"/>
  <c r="C178" i="77"/>
  <c r="C174" i="77"/>
  <c r="C173" i="77"/>
  <c r="C172" i="77"/>
  <c r="C171" i="77"/>
  <c r="C170" i="77"/>
  <c r="C175" i="77" s="1"/>
  <c r="H169" i="77"/>
  <c r="G169" i="77"/>
  <c r="E169" i="77"/>
  <c r="D169" i="77"/>
  <c r="C169" i="77"/>
  <c r="C163" i="77"/>
  <c r="C161" i="77"/>
  <c r="C160" i="77"/>
  <c r="C158" i="77"/>
  <c r="C157" i="77"/>
  <c r="C156" i="77"/>
  <c r="C155" i="77"/>
  <c r="C154" i="77"/>
  <c r="C153" i="77"/>
  <c r="C152" i="77"/>
  <c r="C151" i="77"/>
  <c r="C150" i="77"/>
  <c r="C149" i="77"/>
  <c r="C148" i="77"/>
  <c r="C147" i="77"/>
  <c r="C146" i="77"/>
  <c r="C145" i="77"/>
  <c r="C144" i="77"/>
  <c r="C143" i="77"/>
  <c r="C142" i="77"/>
  <c r="C141" i="77"/>
  <c r="C140" i="77"/>
  <c r="C138" i="77"/>
  <c r="C137" i="77"/>
  <c r="C136" i="77"/>
  <c r="C135" i="77"/>
  <c r="C134" i="77"/>
  <c r="C133" i="77"/>
  <c r="C132" i="77"/>
  <c r="C131" i="77"/>
  <c r="C130" i="77"/>
  <c r="C128" i="77"/>
  <c r="D118" i="77"/>
  <c r="D114" i="77"/>
  <c r="D117" i="77"/>
  <c r="C110" i="77"/>
  <c r="C107" i="77"/>
  <c r="D96" i="77"/>
  <c r="C98" i="77"/>
  <c r="C56" i="77"/>
  <c r="D55" i="77"/>
  <c r="C53" i="77"/>
  <c r="C52" i="77"/>
  <c r="C50" i="77"/>
  <c r="C49" i="77"/>
  <c r="C48" i="77"/>
  <c r="C46" i="77"/>
  <c r="C45" i="77"/>
  <c r="C43" i="77"/>
  <c r="C41" i="77"/>
  <c r="C39" i="77"/>
  <c r="C36" i="77"/>
  <c r="C35" i="77"/>
  <c r="C34" i="77"/>
  <c r="C32" i="77"/>
  <c r="C30" i="77"/>
  <c r="C29" i="77"/>
  <c r="C27" i="77"/>
  <c r="C25" i="77"/>
  <c r="C23" i="77"/>
  <c r="C21" i="77"/>
  <c r="C19" i="77"/>
  <c r="C16" i="77"/>
  <c r="C15" i="77"/>
  <c r="C14" i="77"/>
  <c r="H12" i="77"/>
  <c r="E12" i="77"/>
  <c r="C12" i="77"/>
  <c r="C10" i="77"/>
  <c r="C9" i="77"/>
  <c r="H7" i="77"/>
  <c r="E7" i="77"/>
  <c r="C7" i="77"/>
  <c r="A3" i="77"/>
  <c r="A2" i="77"/>
  <c r="A197" i="76"/>
  <c r="A181" i="76"/>
  <c r="A180" i="76"/>
  <c r="A179" i="76"/>
  <c r="A178" i="76"/>
  <c r="A177" i="76"/>
  <c r="A176" i="76"/>
  <c r="A175" i="76"/>
  <c r="C166" i="76"/>
  <c r="C162" i="76"/>
  <c r="C161" i="76"/>
  <c r="C160" i="76"/>
  <c r="C159" i="76"/>
  <c r="C158" i="76"/>
  <c r="C163" i="76" s="1"/>
  <c r="H157" i="76"/>
  <c r="G157" i="76"/>
  <c r="E157" i="76"/>
  <c r="D157" i="76"/>
  <c r="C157" i="76"/>
  <c r="C151" i="76"/>
  <c r="C149" i="76"/>
  <c r="C148" i="76"/>
  <c r="C146" i="76"/>
  <c r="C145" i="76"/>
  <c r="C144" i="76"/>
  <c r="C143" i="76"/>
  <c r="C142" i="76"/>
  <c r="C141" i="76"/>
  <c r="C140" i="76"/>
  <c r="C139" i="76"/>
  <c r="C138" i="76"/>
  <c r="C137" i="76"/>
  <c r="C136" i="76"/>
  <c r="C135" i="76"/>
  <c r="C134" i="76"/>
  <c r="C133" i="76"/>
  <c r="C132" i="76"/>
  <c r="C131" i="76"/>
  <c r="C130" i="76"/>
  <c r="C129" i="76"/>
  <c r="C128" i="76"/>
  <c r="C126" i="76"/>
  <c r="C125" i="76"/>
  <c r="C124" i="76"/>
  <c r="C123" i="76"/>
  <c r="C122" i="76"/>
  <c r="C121" i="76"/>
  <c r="C120" i="76"/>
  <c r="C119" i="76"/>
  <c r="C118" i="76"/>
  <c r="C116" i="76"/>
  <c r="D106" i="76"/>
  <c r="D102" i="76"/>
  <c r="D105" i="76"/>
  <c r="C98" i="76"/>
  <c r="C95" i="76"/>
  <c r="D84" i="76"/>
  <c r="C86" i="76"/>
  <c r="C85" i="76"/>
  <c r="C49" i="76"/>
  <c r="D48" i="76"/>
  <c r="C46" i="76"/>
  <c r="C45" i="76"/>
  <c r="C43" i="76"/>
  <c r="C41" i="76"/>
  <c r="C39" i="76"/>
  <c r="C36" i="76"/>
  <c r="C35" i="76"/>
  <c r="C34" i="76"/>
  <c r="H32" i="76"/>
  <c r="G32" i="76"/>
  <c r="E32" i="76"/>
  <c r="D32" i="76"/>
  <c r="C32" i="76"/>
  <c r="C30" i="76"/>
  <c r="C29" i="76"/>
  <c r="H27" i="76"/>
  <c r="G27" i="76"/>
  <c r="E27" i="76"/>
  <c r="D27" i="76"/>
  <c r="C27" i="76"/>
  <c r="C25" i="76"/>
  <c r="C23" i="76"/>
  <c r="C21" i="76"/>
  <c r="C19" i="76"/>
  <c r="C16" i="76"/>
  <c r="C15" i="76"/>
  <c r="C14" i="76"/>
  <c r="C12" i="76"/>
  <c r="C10" i="76"/>
  <c r="C9" i="76"/>
  <c r="C7" i="76"/>
  <c r="A3" i="76"/>
  <c r="A2" i="76"/>
  <c r="A174" i="75"/>
  <c r="A159" i="75"/>
  <c r="A158" i="75"/>
  <c r="A157" i="75"/>
  <c r="A156" i="75"/>
  <c r="A155" i="75"/>
  <c r="A154" i="75"/>
  <c r="A153" i="75"/>
  <c r="C146" i="75"/>
  <c r="C145" i="75"/>
  <c r="C144" i="75"/>
  <c r="C143" i="75"/>
  <c r="C142" i="75"/>
  <c r="C141" i="75"/>
  <c r="C135" i="75"/>
  <c r="C133" i="75"/>
  <c r="C132" i="75"/>
  <c r="C130" i="75"/>
  <c r="C129" i="75"/>
  <c r="C128" i="75"/>
  <c r="C127" i="75"/>
  <c r="C126" i="75"/>
  <c r="C125" i="75"/>
  <c r="C124" i="75"/>
  <c r="C123" i="75"/>
  <c r="C122" i="75"/>
  <c r="C121" i="75"/>
  <c r="C120" i="75"/>
  <c r="C119" i="75"/>
  <c r="C118" i="75"/>
  <c r="C117" i="75"/>
  <c r="C116" i="75"/>
  <c r="C115" i="75"/>
  <c r="C114" i="75"/>
  <c r="C113" i="75"/>
  <c r="C111" i="75"/>
  <c r="C110" i="75"/>
  <c r="C109" i="75"/>
  <c r="C108" i="75"/>
  <c r="C107" i="75"/>
  <c r="C106" i="75"/>
  <c r="C105" i="75"/>
  <c r="C104" i="75"/>
  <c r="C103" i="75"/>
  <c r="C101" i="75"/>
  <c r="D89" i="75"/>
  <c r="D88" i="75"/>
  <c r="D85" i="75"/>
  <c r="C83" i="75"/>
  <c r="C80" i="75"/>
  <c r="C71" i="75"/>
  <c r="C70" i="75"/>
  <c r="D69" i="75"/>
  <c r="D48" i="75"/>
  <c r="C49" i="75"/>
  <c r="C46" i="75"/>
  <c r="C45" i="75"/>
  <c r="C43" i="75"/>
  <c r="C41" i="75"/>
  <c r="C39" i="75"/>
  <c r="C36" i="75"/>
  <c r="C35" i="75"/>
  <c r="C34" i="75"/>
  <c r="G32" i="75"/>
  <c r="E32" i="75"/>
  <c r="C32" i="75"/>
  <c r="C30" i="75"/>
  <c r="C29" i="75"/>
  <c r="H27" i="75"/>
  <c r="G27" i="75"/>
  <c r="D27" i="75"/>
  <c r="C27" i="75"/>
  <c r="C25" i="75"/>
  <c r="C23" i="75"/>
  <c r="C21" i="75"/>
  <c r="C19" i="75"/>
  <c r="C16" i="75"/>
  <c r="C15" i="75"/>
  <c r="C14" i="75"/>
  <c r="G12" i="75"/>
  <c r="H12" i="75"/>
  <c r="E12" i="75"/>
  <c r="C12" i="75"/>
  <c r="C10" i="75"/>
  <c r="C9" i="75"/>
  <c r="G7" i="75"/>
  <c r="H7" i="75"/>
  <c r="E7" i="75"/>
  <c r="C7" i="75"/>
  <c r="A3" i="75"/>
  <c r="A2" i="75"/>
  <c r="A205" i="74"/>
  <c r="A180" i="74"/>
  <c r="A179" i="74"/>
  <c r="A178" i="74"/>
  <c r="A177" i="74"/>
  <c r="A176" i="74"/>
  <c r="A175" i="74"/>
  <c r="A174" i="74"/>
  <c r="C166" i="74"/>
  <c r="C162" i="74"/>
  <c r="C161" i="74"/>
  <c r="H160" i="74"/>
  <c r="G160" i="74"/>
  <c r="D160" i="74"/>
  <c r="C160" i="74"/>
  <c r="C159" i="74"/>
  <c r="C158" i="74"/>
  <c r="C163" i="74" s="1"/>
  <c r="C157" i="74"/>
  <c r="C151" i="74"/>
  <c r="C149" i="74"/>
  <c r="C148" i="74"/>
  <c r="C146" i="74"/>
  <c r="C145" i="74"/>
  <c r="C144" i="74"/>
  <c r="C143" i="74"/>
  <c r="C142" i="74"/>
  <c r="C141" i="74"/>
  <c r="C140" i="74"/>
  <c r="C139" i="74"/>
  <c r="C138" i="74"/>
  <c r="C137" i="74"/>
  <c r="C136" i="74"/>
  <c r="C135" i="74"/>
  <c r="C134" i="74"/>
  <c r="C133" i="74"/>
  <c r="C132" i="74"/>
  <c r="C131" i="74"/>
  <c r="C130" i="74"/>
  <c r="C129" i="74"/>
  <c r="C128" i="74"/>
  <c r="C126" i="74"/>
  <c r="C125" i="74"/>
  <c r="C124" i="74"/>
  <c r="C123" i="74"/>
  <c r="C122" i="74"/>
  <c r="C121" i="74"/>
  <c r="C120" i="74"/>
  <c r="C119" i="74"/>
  <c r="C118" i="74"/>
  <c r="C116" i="74"/>
  <c r="D106" i="74"/>
  <c r="D104" i="74"/>
  <c r="D102" i="74"/>
  <c r="D100" i="74"/>
  <c r="D103" i="74"/>
  <c r="C98" i="74"/>
  <c r="C95" i="74"/>
  <c r="C86" i="74"/>
  <c r="D84" i="74"/>
  <c r="D48" i="74"/>
  <c r="C49" i="74"/>
  <c r="C46" i="74"/>
  <c r="C45" i="74"/>
  <c r="C43" i="74"/>
  <c r="C41" i="74"/>
  <c r="C39" i="74"/>
  <c r="C36" i="74"/>
  <c r="C35" i="74"/>
  <c r="C34" i="74"/>
  <c r="H32" i="74"/>
  <c r="G32" i="74"/>
  <c r="D32" i="74"/>
  <c r="C32" i="74"/>
  <c r="C30" i="74"/>
  <c r="C29" i="74"/>
  <c r="H27" i="74"/>
  <c r="G27" i="74"/>
  <c r="D27" i="74"/>
  <c r="C27" i="74"/>
  <c r="C25" i="74"/>
  <c r="C23" i="74"/>
  <c r="C21" i="74"/>
  <c r="C19" i="74"/>
  <c r="C16" i="74"/>
  <c r="C15" i="74"/>
  <c r="C14" i="74"/>
  <c r="G12" i="74"/>
  <c r="H12" i="74"/>
  <c r="E12" i="74"/>
  <c r="C12" i="74"/>
  <c r="C10" i="74"/>
  <c r="C9" i="74"/>
  <c r="G7" i="74"/>
  <c r="H7" i="74"/>
  <c r="E7" i="74"/>
  <c r="C7" i="74"/>
  <c r="A3" i="74"/>
  <c r="A2" i="74"/>
  <c r="A209" i="73"/>
  <c r="A190" i="73"/>
  <c r="A189" i="73"/>
  <c r="A188" i="73"/>
  <c r="A187" i="73"/>
  <c r="A186" i="73"/>
  <c r="A185" i="73"/>
  <c r="A184" i="73"/>
  <c r="C174" i="73"/>
  <c r="C171" i="73"/>
  <c r="C170" i="73"/>
  <c r="C169" i="73"/>
  <c r="C168" i="73"/>
  <c r="C167" i="73"/>
  <c r="C166" i="73"/>
  <c r="C165" i="73"/>
  <c r="H164" i="73"/>
  <c r="G164" i="73"/>
  <c r="D164" i="73"/>
  <c r="C164" i="73"/>
  <c r="C158" i="73"/>
  <c r="C156" i="73"/>
  <c r="C155" i="73"/>
  <c r="C153" i="73"/>
  <c r="C152" i="73"/>
  <c r="C151" i="73"/>
  <c r="C150" i="73"/>
  <c r="C149" i="73"/>
  <c r="C148" i="73"/>
  <c r="C147" i="73"/>
  <c r="C146" i="73"/>
  <c r="C145" i="73"/>
  <c r="C144" i="73"/>
  <c r="C143" i="73"/>
  <c r="C142" i="73"/>
  <c r="C141" i="73"/>
  <c r="C140" i="73"/>
  <c r="C139" i="73"/>
  <c r="C138" i="73"/>
  <c r="C137" i="73"/>
  <c r="C136" i="73"/>
  <c r="C135" i="73"/>
  <c r="C133" i="73"/>
  <c r="C132" i="73"/>
  <c r="C131" i="73"/>
  <c r="C130" i="73"/>
  <c r="C129" i="73"/>
  <c r="C128" i="73"/>
  <c r="C127" i="73"/>
  <c r="C126" i="73"/>
  <c r="D103" i="73"/>
  <c r="C125" i="73"/>
  <c r="C123" i="73"/>
  <c r="D113" i="73"/>
  <c r="D112" i="73"/>
  <c r="D111" i="73"/>
  <c r="D109" i="73"/>
  <c r="D108" i="73"/>
  <c r="D107" i="73"/>
  <c r="D110" i="73"/>
  <c r="C105" i="73"/>
  <c r="C102" i="73"/>
  <c r="C93" i="73"/>
  <c r="C92" i="73"/>
  <c r="C56" i="73"/>
  <c r="D55" i="73"/>
  <c r="C53" i="73"/>
  <c r="C52" i="73"/>
  <c r="C50" i="73"/>
  <c r="C49" i="73"/>
  <c r="C48" i="73"/>
  <c r="C46" i="73"/>
  <c r="C45" i="73"/>
  <c r="C43" i="73"/>
  <c r="C41" i="73"/>
  <c r="C39" i="73"/>
  <c r="C36" i="73"/>
  <c r="C35" i="73"/>
  <c r="C34" i="73"/>
  <c r="C32" i="73"/>
  <c r="C30" i="73"/>
  <c r="C29" i="73"/>
  <c r="C27" i="73"/>
  <c r="C25" i="73"/>
  <c r="C23" i="73"/>
  <c r="C21" i="73"/>
  <c r="C19" i="73"/>
  <c r="C16" i="73"/>
  <c r="C15" i="73"/>
  <c r="C14" i="73"/>
  <c r="H12" i="73"/>
  <c r="G12" i="73"/>
  <c r="E12" i="73"/>
  <c r="D12" i="73"/>
  <c r="C12" i="73"/>
  <c r="C10" i="73"/>
  <c r="C9" i="73"/>
  <c r="H7" i="73"/>
  <c r="G7" i="73"/>
  <c r="E7" i="73"/>
  <c r="D7" i="73"/>
  <c r="C7" i="73"/>
  <c r="A3" i="73"/>
  <c r="A2" i="73"/>
  <c r="A180" i="72"/>
  <c r="A165" i="72"/>
  <c r="A164" i="72"/>
  <c r="A163" i="72"/>
  <c r="A162" i="72"/>
  <c r="A161" i="72"/>
  <c r="A160" i="72"/>
  <c r="A159" i="72"/>
  <c r="C151" i="72"/>
  <c r="C148" i="72"/>
  <c r="C147" i="72"/>
  <c r="C146" i="72"/>
  <c r="C145" i="72"/>
  <c r="C144" i="72"/>
  <c r="C143" i="72"/>
  <c r="H142" i="72"/>
  <c r="G142" i="72"/>
  <c r="D142" i="72"/>
  <c r="C142" i="72"/>
  <c r="C136" i="72"/>
  <c r="C134" i="72"/>
  <c r="C133" i="72"/>
  <c r="C131" i="72"/>
  <c r="C130" i="72"/>
  <c r="C129" i="72"/>
  <c r="C128" i="72"/>
  <c r="C127" i="72"/>
  <c r="C126" i="72"/>
  <c r="C125" i="72"/>
  <c r="C124" i="72"/>
  <c r="C123" i="72"/>
  <c r="C122" i="72"/>
  <c r="C121" i="72"/>
  <c r="C120" i="72"/>
  <c r="C119" i="72"/>
  <c r="C118" i="72"/>
  <c r="C117" i="72"/>
  <c r="C116" i="72"/>
  <c r="C115" i="72"/>
  <c r="C114" i="72"/>
  <c r="C113" i="72"/>
  <c r="C111" i="72"/>
  <c r="C110" i="72"/>
  <c r="C109" i="72"/>
  <c r="C108" i="72"/>
  <c r="C107" i="72"/>
  <c r="C106" i="72"/>
  <c r="C105" i="72"/>
  <c r="C104" i="72"/>
  <c r="C103" i="72"/>
  <c r="C101" i="72"/>
  <c r="D91" i="72"/>
  <c r="D90" i="72"/>
  <c r="D89" i="72"/>
  <c r="D87" i="72"/>
  <c r="D86" i="72"/>
  <c r="D85" i="72"/>
  <c r="D88" i="72"/>
  <c r="C83" i="72"/>
  <c r="C80" i="72"/>
  <c r="C71" i="72"/>
  <c r="C70" i="72"/>
  <c r="C49" i="72"/>
  <c r="C46" i="72"/>
  <c r="C45" i="72"/>
  <c r="C43" i="72"/>
  <c r="C41" i="72"/>
  <c r="C39" i="72"/>
  <c r="C36" i="72"/>
  <c r="C35" i="72"/>
  <c r="C34" i="72"/>
  <c r="H32" i="72"/>
  <c r="G32" i="72"/>
  <c r="D32" i="72"/>
  <c r="C32" i="72"/>
  <c r="C30" i="72"/>
  <c r="C29" i="72"/>
  <c r="H27" i="72"/>
  <c r="G27" i="72"/>
  <c r="D27" i="72"/>
  <c r="C27" i="72"/>
  <c r="C25" i="72"/>
  <c r="C23" i="72"/>
  <c r="C21" i="72"/>
  <c r="C19" i="72"/>
  <c r="C16" i="72"/>
  <c r="C15" i="72"/>
  <c r="C14" i="72"/>
  <c r="G12" i="72"/>
  <c r="H12" i="72"/>
  <c r="E12" i="72"/>
  <c r="C12" i="72"/>
  <c r="C10" i="72"/>
  <c r="C9" i="72"/>
  <c r="G7" i="72"/>
  <c r="H7" i="72"/>
  <c r="E7" i="72"/>
  <c r="C7" i="72"/>
  <c r="A3" i="72"/>
  <c r="A2" i="72"/>
  <c r="A207" i="71"/>
  <c r="A192" i="71"/>
  <c r="A191" i="71"/>
  <c r="A190" i="71"/>
  <c r="A189" i="71"/>
  <c r="A188" i="71"/>
  <c r="A187" i="71"/>
  <c r="A186" i="71"/>
  <c r="C178" i="71"/>
  <c r="C174" i="71"/>
  <c r="C173" i="71"/>
  <c r="H172" i="71"/>
  <c r="G172" i="71"/>
  <c r="D172" i="71"/>
  <c r="C172" i="71"/>
  <c r="C171" i="71"/>
  <c r="C170" i="71"/>
  <c r="C175" i="71" s="1"/>
  <c r="C169" i="71"/>
  <c r="C163" i="71"/>
  <c r="C161" i="71"/>
  <c r="C160" i="71"/>
  <c r="C158" i="71"/>
  <c r="C157" i="71"/>
  <c r="C156" i="71"/>
  <c r="C155" i="71"/>
  <c r="C154" i="71"/>
  <c r="C153" i="71"/>
  <c r="C152" i="71"/>
  <c r="C151" i="71"/>
  <c r="C150" i="71"/>
  <c r="C149" i="71"/>
  <c r="C148" i="71"/>
  <c r="C147" i="71"/>
  <c r="C146" i="71"/>
  <c r="C145" i="71"/>
  <c r="C144" i="71"/>
  <c r="C143" i="71"/>
  <c r="C142" i="71"/>
  <c r="C141" i="71"/>
  <c r="C140" i="71"/>
  <c r="C138" i="71"/>
  <c r="C137" i="71"/>
  <c r="C136" i="71"/>
  <c r="C135" i="71"/>
  <c r="C134" i="71"/>
  <c r="C133" i="71"/>
  <c r="C132" i="71"/>
  <c r="C131" i="71"/>
  <c r="C130" i="71"/>
  <c r="C128" i="71"/>
  <c r="D118" i="71"/>
  <c r="D116" i="71"/>
  <c r="D114" i="71"/>
  <c r="D112" i="71"/>
  <c r="D115" i="71"/>
  <c r="C110" i="71"/>
  <c r="C107" i="71"/>
  <c r="C98" i="71"/>
  <c r="D96" i="71"/>
  <c r="D55" i="71"/>
  <c r="C56" i="71"/>
  <c r="C53" i="71"/>
  <c r="C52" i="71"/>
  <c r="C50" i="71"/>
  <c r="C49" i="71"/>
  <c r="H48" i="71"/>
  <c r="G48" i="71"/>
  <c r="D48" i="71"/>
  <c r="C48" i="71"/>
  <c r="C46" i="71"/>
  <c r="C45" i="71"/>
  <c r="C43" i="71"/>
  <c r="C41" i="71"/>
  <c r="C39" i="71"/>
  <c r="C36" i="71"/>
  <c r="C35" i="71"/>
  <c r="C34" i="71"/>
  <c r="H32" i="71"/>
  <c r="G32" i="71"/>
  <c r="D32" i="71"/>
  <c r="C32" i="71"/>
  <c r="C30" i="71"/>
  <c r="C29" i="71"/>
  <c r="H27" i="71"/>
  <c r="G27" i="71"/>
  <c r="D27" i="71"/>
  <c r="C27" i="71"/>
  <c r="C25" i="71"/>
  <c r="C23" i="71"/>
  <c r="C21" i="71"/>
  <c r="C19" i="71"/>
  <c r="C16" i="71"/>
  <c r="C15" i="71"/>
  <c r="C14" i="71"/>
  <c r="G12" i="71"/>
  <c r="H12" i="71"/>
  <c r="E12" i="71"/>
  <c r="C12" i="71"/>
  <c r="C10" i="71"/>
  <c r="C9" i="71"/>
  <c r="G7" i="71"/>
  <c r="H7" i="71"/>
  <c r="E7" i="71"/>
  <c r="C7" i="71"/>
  <c r="A3" i="71"/>
  <c r="A2" i="71"/>
  <c r="A182" i="70"/>
  <c r="A164" i="70"/>
  <c r="A163" i="70"/>
  <c r="A162" i="70"/>
  <c r="A161" i="70"/>
  <c r="A160" i="70"/>
  <c r="A159" i="70"/>
  <c r="A158" i="70"/>
  <c r="C150" i="70"/>
  <c r="C146" i="70"/>
  <c r="C145" i="70"/>
  <c r="H144" i="70"/>
  <c r="G144" i="70"/>
  <c r="D144" i="70"/>
  <c r="C144" i="70"/>
  <c r="C143" i="70"/>
  <c r="C142" i="70"/>
  <c r="C147" i="70" s="1"/>
  <c r="C141" i="70"/>
  <c r="C135" i="70"/>
  <c r="C133" i="70"/>
  <c r="C132" i="70"/>
  <c r="C130" i="70"/>
  <c r="C129" i="70"/>
  <c r="C128" i="70"/>
  <c r="C127" i="70"/>
  <c r="C126" i="70"/>
  <c r="C125" i="70"/>
  <c r="C124" i="70"/>
  <c r="C123" i="70"/>
  <c r="C122" i="70"/>
  <c r="C121" i="70"/>
  <c r="C120" i="70"/>
  <c r="C119" i="70"/>
  <c r="C118" i="70"/>
  <c r="C117" i="70"/>
  <c r="C116" i="70"/>
  <c r="C115" i="70"/>
  <c r="C114" i="70"/>
  <c r="C113" i="70"/>
  <c r="C112" i="70"/>
  <c r="C110" i="70"/>
  <c r="C109" i="70"/>
  <c r="C108" i="70"/>
  <c r="C107" i="70"/>
  <c r="C106" i="70"/>
  <c r="C105" i="70"/>
  <c r="C104" i="70"/>
  <c r="C103" i="70"/>
  <c r="C102" i="70"/>
  <c r="C100" i="70"/>
  <c r="D90" i="70"/>
  <c r="D88" i="70"/>
  <c r="D86" i="70"/>
  <c r="D84" i="70"/>
  <c r="D87" i="70"/>
  <c r="C82" i="70"/>
  <c r="C79" i="70"/>
  <c r="D68" i="70"/>
  <c r="C70" i="70"/>
  <c r="C69" i="70"/>
  <c r="C48" i="70"/>
  <c r="C46" i="70"/>
  <c r="C45" i="70"/>
  <c r="C43" i="70"/>
  <c r="C41" i="70"/>
  <c r="C39" i="70"/>
  <c r="C36" i="70"/>
  <c r="C35" i="70"/>
  <c r="C34" i="70"/>
  <c r="H32" i="70"/>
  <c r="G32" i="70"/>
  <c r="E32" i="70"/>
  <c r="D32" i="70"/>
  <c r="C32" i="70"/>
  <c r="C30" i="70"/>
  <c r="C29" i="70"/>
  <c r="H27" i="70"/>
  <c r="G27" i="70"/>
  <c r="E27" i="70"/>
  <c r="D27" i="70"/>
  <c r="C27" i="70"/>
  <c r="C25" i="70"/>
  <c r="C23" i="70"/>
  <c r="C21" i="70"/>
  <c r="C19" i="70"/>
  <c r="C16" i="70"/>
  <c r="C15" i="70"/>
  <c r="C14" i="70"/>
  <c r="H12" i="70"/>
  <c r="G12" i="70"/>
  <c r="D12" i="70"/>
  <c r="C12" i="70"/>
  <c r="C10" i="70"/>
  <c r="C9" i="70"/>
  <c r="H7" i="70"/>
  <c r="G7" i="70"/>
  <c r="D7" i="70"/>
  <c r="C7" i="70"/>
  <c r="A3" i="70"/>
  <c r="A2" i="70"/>
  <c r="A301" i="69"/>
  <c r="A282" i="69"/>
  <c r="A281" i="69"/>
  <c r="A280" i="69"/>
  <c r="A279" i="69"/>
  <c r="A278" i="69"/>
  <c r="A277" i="69"/>
  <c r="A276" i="69"/>
  <c r="C269" i="69"/>
  <c r="C267" i="69"/>
  <c r="C266" i="69"/>
  <c r="C265" i="69"/>
  <c r="C264" i="69"/>
  <c r="C263" i="69"/>
  <c r="C268" i="69" s="1"/>
  <c r="C262" i="69"/>
  <c r="C256" i="69"/>
  <c r="C246" i="69"/>
  <c r="C244" i="69"/>
  <c r="C243" i="69"/>
  <c r="C242" i="69"/>
  <c r="C241" i="69"/>
  <c r="C240" i="69"/>
  <c r="C239" i="69"/>
  <c r="C238" i="69"/>
  <c r="C236" i="69"/>
  <c r="C235" i="69"/>
  <c r="C234" i="69"/>
  <c r="C233" i="69"/>
  <c r="C232" i="69"/>
  <c r="C231" i="69"/>
  <c r="C230" i="69"/>
  <c r="C229" i="69"/>
  <c r="C228" i="69"/>
  <c r="C227" i="69"/>
  <c r="C226" i="69"/>
  <c r="C225" i="69"/>
  <c r="C223" i="69"/>
  <c r="C222" i="69"/>
  <c r="C221" i="69"/>
  <c r="C220" i="69"/>
  <c r="C219" i="69"/>
  <c r="C218" i="69"/>
  <c r="C217" i="69"/>
  <c r="C216" i="69"/>
  <c r="C214" i="69"/>
  <c r="C212" i="69"/>
  <c r="D202" i="69"/>
  <c r="D200" i="69"/>
  <c r="D198" i="69"/>
  <c r="D196" i="69"/>
  <c r="D201" i="69"/>
  <c r="C194" i="69"/>
  <c r="C191" i="69"/>
  <c r="C182" i="69"/>
  <c r="D180" i="69"/>
  <c r="C181" i="69"/>
  <c r="C145" i="69"/>
  <c r="D144" i="69"/>
  <c r="C142" i="69"/>
  <c r="C140" i="69"/>
  <c r="C138" i="69"/>
  <c r="C137" i="69"/>
  <c r="C136" i="69"/>
  <c r="G134" i="69"/>
  <c r="H134" i="69"/>
  <c r="E134" i="69"/>
  <c r="D134" i="69"/>
  <c r="C134" i="69"/>
  <c r="C132" i="69"/>
  <c r="C131" i="69"/>
  <c r="G129" i="69"/>
  <c r="H129" i="69"/>
  <c r="E129" i="69"/>
  <c r="C129" i="69"/>
  <c r="D57" i="69"/>
  <c r="C58" i="69"/>
  <c r="C55" i="69"/>
  <c r="C54" i="69"/>
  <c r="C52" i="69"/>
  <c r="C50" i="69"/>
  <c r="C48" i="69"/>
  <c r="C45" i="69"/>
  <c r="C44" i="69"/>
  <c r="C43" i="69"/>
  <c r="C41" i="69"/>
  <c r="C39" i="69"/>
  <c r="C38" i="69"/>
  <c r="C36" i="69"/>
  <c r="C34" i="69"/>
  <c r="C32" i="69"/>
  <c r="C30" i="69"/>
  <c r="C28" i="69"/>
  <c r="C25" i="69"/>
  <c r="C23" i="69"/>
  <c r="C21" i="69"/>
  <c r="G17" i="69"/>
  <c r="H17" i="69"/>
  <c r="E17" i="69"/>
  <c r="C17" i="69"/>
  <c r="C14" i="69"/>
  <c r="C12" i="69"/>
  <c r="G8" i="69"/>
  <c r="H8" i="69"/>
  <c r="E8" i="69"/>
  <c r="C8" i="69"/>
  <c r="A3" i="69"/>
  <c r="A2" i="69"/>
  <c r="A220" i="68"/>
  <c r="A200" i="68"/>
  <c r="A199" i="68"/>
  <c r="A198" i="68"/>
  <c r="A197" i="68"/>
  <c r="A196" i="68"/>
  <c r="A195" i="68"/>
  <c r="A194" i="68"/>
  <c r="C187" i="68"/>
  <c r="C185" i="68"/>
  <c r="C184" i="68"/>
  <c r="C183" i="68"/>
  <c r="C182" i="68"/>
  <c r="C152" i="68" s="1"/>
  <c r="C176" i="68"/>
  <c r="C174" i="68"/>
  <c r="C172" i="68"/>
  <c r="C171" i="68"/>
  <c r="C170" i="68"/>
  <c r="C169" i="68"/>
  <c r="C168" i="68"/>
  <c r="C167" i="68"/>
  <c r="C166" i="68"/>
  <c r="C165" i="68"/>
  <c r="C164" i="68"/>
  <c r="C163" i="68"/>
  <c r="C162" i="68"/>
  <c r="C161" i="68"/>
  <c r="C160" i="68"/>
  <c r="C159" i="68"/>
  <c r="C158" i="68"/>
  <c r="C157" i="68"/>
  <c r="C156" i="68"/>
  <c r="C155" i="68"/>
  <c r="C154" i="68"/>
  <c r="C151" i="68"/>
  <c r="C150" i="68"/>
  <c r="C149" i="68"/>
  <c r="C148" i="68"/>
  <c r="C147" i="68"/>
  <c r="C146" i="68"/>
  <c r="C145" i="68"/>
  <c r="C144" i="68"/>
  <c r="C142" i="68"/>
  <c r="C124" i="68"/>
  <c r="C121" i="68"/>
  <c r="C112" i="68"/>
  <c r="C111" i="68"/>
  <c r="D110" i="68"/>
  <c r="D88" i="68"/>
  <c r="C89" i="68"/>
  <c r="C86" i="68"/>
  <c r="C84" i="68"/>
  <c r="C82" i="68"/>
  <c r="C81" i="68"/>
  <c r="C80" i="68"/>
  <c r="C78" i="68"/>
  <c r="C76" i="68"/>
  <c r="C75" i="68"/>
  <c r="C73" i="68"/>
  <c r="D49" i="68"/>
  <c r="C50" i="68"/>
  <c r="C47" i="68"/>
  <c r="C46" i="68"/>
  <c r="C44" i="68"/>
  <c r="C42" i="68"/>
  <c r="C40" i="68"/>
  <c r="C37" i="68"/>
  <c r="C36" i="68"/>
  <c r="C35" i="68"/>
  <c r="G33" i="68"/>
  <c r="H33" i="68"/>
  <c r="E33" i="68"/>
  <c r="C33" i="68"/>
  <c r="C31" i="68"/>
  <c r="C30" i="68"/>
  <c r="G28" i="68"/>
  <c r="H28" i="68"/>
  <c r="E28" i="68"/>
  <c r="C28" i="68"/>
  <c r="C26" i="68"/>
  <c r="C24" i="68"/>
  <c r="C22" i="68"/>
  <c r="C20" i="68"/>
  <c r="C17" i="68"/>
  <c r="C16" i="68"/>
  <c r="C15" i="68"/>
  <c r="H13" i="68"/>
  <c r="G13" i="68"/>
  <c r="D13" i="68"/>
  <c r="C13" i="68"/>
  <c r="C11" i="68"/>
  <c r="C10" i="68"/>
  <c r="H8" i="68"/>
  <c r="G8" i="68"/>
  <c r="D8" i="68"/>
  <c r="C8" i="68"/>
  <c r="A3" i="68"/>
  <c r="A2" i="68"/>
  <c r="A211" i="67"/>
  <c r="A192" i="67"/>
  <c r="A191" i="67"/>
  <c r="A190" i="67"/>
  <c r="A189" i="67"/>
  <c r="A188" i="67"/>
  <c r="A187" i="67"/>
  <c r="A186" i="67"/>
  <c r="C178" i="67"/>
  <c r="H175" i="67"/>
  <c r="G175" i="67"/>
  <c r="E175" i="67"/>
  <c r="D175" i="67"/>
  <c r="C175" i="67"/>
  <c r="C174" i="67"/>
  <c r="C173" i="67"/>
  <c r="G172" i="67"/>
  <c r="H172" i="67"/>
  <c r="E172" i="67"/>
  <c r="C172" i="67"/>
  <c r="C171" i="67"/>
  <c r="C170" i="67"/>
  <c r="H169" i="67"/>
  <c r="G169" i="67"/>
  <c r="E169" i="67"/>
  <c r="D169" i="67"/>
  <c r="C169" i="67"/>
  <c r="C163" i="67"/>
  <c r="C161" i="67"/>
  <c r="C160" i="67"/>
  <c r="C158" i="67"/>
  <c r="C157" i="67"/>
  <c r="C156" i="67"/>
  <c r="C155" i="67"/>
  <c r="C154" i="67"/>
  <c r="C153" i="67"/>
  <c r="C152" i="67"/>
  <c r="C151" i="67"/>
  <c r="C150" i="67"/>
  <c r="C149" i="67"/>
  <c r="C148" i="67"/>
  <c r="C147" i="67"/>
  <c r="C146" i="67"/>
  <c r="C145" i="67"/>
  <c r="C144" i="67"/>
  <c r="C143" i="67"/>
  <c r="C142" i="67"/>
  <c r="C141" i="67"/>
  <c r="D108" i="67"/>
  <c r="C140" i="67"/>
  <c r="C138" i="67"/>
  <c r="C137" i="67"/>
  <c r="C136" i="67"/>
  <c r="C135" i="67"/>
  <c r="C134" i="67"/>
  <c r="C133" i="67"/>
  <c r="C132" i="67"/>
  <c r="C131" i="67"/>
  <c r="C130" i="67"/>
  <c r="C128" i="67"/>
  <c r="D117" i="67"/>
  <c r="D113" i="67"/>
  <c r="D116" i="67"/>
  <c r="C110" i="67"/>
  <c r="C107" i="67"/>
  <c r="C98" i="67"/>
  <c r="D96" i="67"/>
  <c r="D55" i="67"/>
  <c r="C56" i="67"/>
  <c r="C53" i="67"/>
  <c r="C52" i="67"/>
  <c r="C50" i="67"/>
  <c r="C49" i="67"/>
  <c r="G48" i="67"/>
  <c r="H48" i="67"/>
  <c r="E48" i="67"/>
  <c r="C48" i="67"/>
  <c r="C46" i="67"/>
  <c r="C45" i="67"/>
  <c r="C43" i="67"/>
  <c r="C41" i="67"/>
  <c r="C39" i="67"/>
  <c r="C36" i="67"/>
  <c r="C35" i="67"/>
  <c r="C34" i="67"/>
  <c r="G32" i="67"/>
  <c r="H32" i="67"/>
  <c r="E32" i="67"/>
  <c r="C32" i="67"/>
  <c r="C30" i="67"/>
  <c r="C29" i="67"/>
  <c r="G27" i="67"/>
  <c r="H27" i="67"/>
  <c r="E27" i="67"/>
  <c r="C27" i="67"/>
  <c r="C25" i="67"/>
  <c r="C23" i="67"/>
  <c r="C21" i="67"/>
  <c r="C19" i="67"/>
  <c r="C16" i="67"/>
  <c r="C15" i="67"/>
  <c r="C14" i="67"/>
  <c r="H12" i="67"/>
  <c r="G12" i="67"/>
  <c r="D12" i="67"/>
  <c r="C12" i="67"/>
  <c r="C10" i="67"/>
  <c r="C9" i="67"/>
  <c r="H7" i="67"/>
  <c r="G7" i="67"/>
  <c r="D7" i="67"/>
  <c r="C7" i="67"/>
  <c r="A3" i="67"/>
  <c r="A2" i="67"/>
  <c r="A199" i="66"/>
  <c r="A183" i="66"/>
  <c r="A182" i="66"/>
  <c r="A181" i="66"/>
  <c r="A180" i="66"/>
  <c r="A179" i="66"/>
  <c r="A178" i="66"/>
  <c r="A177" i="66"/>
  <c r="C169" i="66"/>
  <c r="C165" i="66"/>
  <c r="C164" i="66"/>
  <c r="G163" i="66"/>
  <c r="H163" i="66"/>
  <c r="E163" i="66"/>
  <c r="C163" i="66"/>
  <c r="C162" i="66"/>
  <c r="C166" i="66" s="1"/>
  <c r="G161" i="66"/>
  <c r="H161" i="66"/>
  <c r="E161" i="66"/>
  <c r="C161" i="66"/>
  <c r="C155" i="66"/>
  <c r="C153" i="66"/>
  <c r="C151" i="66"/>
  <c r="C150" i="66"/>
  <c r="C149" i="66"/>
  <c r="C148" i="66"/>
  <c r="C147" i="66"/>
  <c r="C146" i="66"/>
  <c r="C145" i="66"/>
  <c r="C144" i="66"/>
  <c r="C143" i="66"/>
  <c r="C142" i="66"/>
  <c r="C141" i="66"/>
  <c r="C140" i="66"/>
  <c r="C139" i="66"/>
  <c r="C138" i="66"/>
  <c r="C137" i="66"/>
  <c r="C136" i="66"/>
  <c r="C135" i="66"/>
  <c r="C134" i="66"/>
  <c r="C133" i="66"/>
  <c r="C131" i="66"/>
  <c r="C130" i="66"/>
  <c r="C129" i="66"/>
  <c r="C128" i="66"/>
  <c r="C127" i="66"/>
  <c r="C126" i="66"/>
  <c r="C125" i="66"/>
  <c r="C124" i="66"/>
  <c r="C123" i="66"/>
  <c r="C121" i="66"/>
  <c r="D110" i="66"/>
  <c r="D106" i="66"/>
  <c r="D109" i="66"/>
  <c r="C103" i="66"/>
  <c r="D101" i="66"/>
  <c r="C100" i="66"/>
  <c r="C91" i="66"/>
  <c r="C90" i="66"/>
  <c r="C49" i="66"/>
  <c r="D48" i="66"/>
  <c r="C46" i="66"/>
  <c r="C45" i="66"/>
  <c r="C43" i="66"/>
  <c r="C41" i="66"/>
  <c r="C39" i="66"/>
  <c r="C36" i="66"/>
  <c r="C35" i="66"/>
  <c r="C34" i="66"/>
  <c r="G32" i="66"/>
  <c r="H32" i="66"/>
  <c r="E32" i="66"/>
  <c r="C32" i="66"/>
  <c r="C30" i="66"/>
  <c r="C29" i="66"/>
  <c r="G27" i="66"/>
  <c r="H27" i="66"/>
  <c r="E27" i="66"/>
  <c r="C27" i="66"/>
  <c r="C25" i="66"/>
  <c r="C23" i="66"/>
  <c r="C21" i="66"/>
  <c r="C19" i="66"/>
  <c r="C16" i="66"/>
  <c r="C15" i="66"/>
  <c r="C14" i="66"/>
  <c r="C12" i="66"/>
  <c r="C10" i="66"/>
  <c r="C9" i="66"/>
  <c r="C7" i="66"/>
  <c r="A3" i="66"/>
  <c r="A2" i="66"/>
  <c r="A212" i="65"/>
  <c r="A195" i="65"/>
  <c r="A194" i="65"/>
  <c r="A193" i="65"/>
  <c r="A192" i="65"/>
  <c r="A191" i="65"/>
  <c r="A190" i="65"/>
  <c r="A189" i="65"/>
  <c r="C181" i="65"/>
  <c r="H178" i="65"/>
  <c r="G178" i="65"/>
  <c r="E178" i="65"/>
  <c r="D178" i="65"/>
  <c r="C177" i="65"/>
  <c r="C176" i="65"/>
  <c r="G175" i="65"/>
  <c r="H175" i="65"/>
  <c r="E175" i="65"/>
  <c r="C175" i="65"/>
  <c r="C174" i="65"/>
  <c r="C173" i="65"/>
  <c r="C178" i="65" s="1"/>
  <c r="H172" i="65"/>
  <c r="G172" i="65"/>
  <c r="E172" i="65"/>
  <c r="D172" i="65"/>
  <c r="C172" i="65"/>
  <c r="C166" i="65"/>
  <c r="C164" i="65"/>
  <c r="C163" i="65"/>
  <c r="C161" i="65"/>
  <c r="C160" i="65"/>
  <c r="C159" i="65"/>
  <c r="C158" i="65"/>
  <c r="C157" i="65"/>
  <c r="C156" i="65"/>
  <c r="C155" i="65"/>
  <c r="C154" i="65"/>
  <c r="C153" i="65"/>
  <c r="C152" i="65"/>
  <c r="C151" i="65"/>
  <c r="C150" i="65"/>
  <c r="C149" i="65"/>
  <c r="C148" i="65"/>
  <c r="C147" i="65"/>
  <c r="C146" i="65"/>
  <c r="C145" i="65"/>
  <c r="C144" i="65"/>
  <c r="C143" i="65"/>
  <c r="C141" i="65"/>
  <c r="C140" i="65"/>
  <c r="C139" i="65"/>
  <c r="C138" i="65"/>
  <c r="C137" i="65"/>
  <c r="C136" i="65"/>
  <c r="C135" i="65"/>
  <c r="C134" i="65"/>
  <c r="C133" i="65"/>
  <c r="C131" i="65"/>
  <c r="C113" i="65"/>
  <c r="C110" i="65"/>
  <c r="C101" i="65"/>
  <c r="C100" i="65"/>
  <c r="D99" i="65"/>
  <c r="C49" i="65"/>
  <c r="D48" i="65"/>
  <c r="C46" i="65"/>
  <c r="C45" i="65"/>
  <c r="C43" i="65"/>
  <c r="C41" i="65"/>
  <c r="C39" i="65"/>
  <c r="C36" i="65"/>
  <c r="C35" i="65"/>
  <c r="C34" i="65"/>
  <c r="H32" i="65"/>
  <c r="G32" i="65"/>
  <c r="E32" i="65"/>
  <c r="D32" i="65"/>
  <c r="C32" i="65"/>
  <c r="C30" i="65"/>
  <c r="C29" i="65"/>
  <c r="H27" i="65"/>
  <c r="G27" i="65"/>
  <c r="E27" i="65"/>
  <c r="D27" i="65"/>
  <c r="C27" i="65"/>
  <c r="C25" i="65"/>
  <c r="C23" i="65"/>
  <c r="C21" i="65"/>
  <c r="C19" i="65"/>
  <c r="C16" i="65"/>
  <c r="C15" i="65"/>
  <c r="C14" i="65"/>
  <c r="C12" i="65"/>
  <c r="C10" i="65"/>
  <c r="C9" i="65"/>
  <c r="C7" i="65"/>
  <c r="A3" i="65"/>
  <c r="A2" i="65"/>
  <c r="A181" i="64"/>
  <c r="A165" i="64"/>
  <c r="A164" i="64"/>
  <c r="A163" i="64"/>
  <c r="A162" i="64"/>
  <c r="A161" i="64"/>
  <c r="A160" i="64"/>
  <c r="A159" i="64"/>
  <c r="C151" i="64"/>
  <c r="G148" i="64"/>
  <c r="H148" i="64"/>
  <c r="E148" i="64"/>
  <c r="C147" i="64"/>
  <c r="C146" i="64"/>
  <c r="H145" i="64"/>
  <c r="G145" i="64"/>
  <c r="E145" i="64"/>
  <c r="D145" i="64"/>
  <c r="C145" i="64"/>
  <c r="C144" i="64"/>
  <c r="C143" i="64"/>
  <c r="C148" i="64" s="1"/>
  <c r="G142" i="64"/>
  <c r="H142" i="64"/>
  <c r="E142" i="64"/>
  <c r="C142" i="64"/>
  <c r="C136" i="64"/>
  <c r="C134" i="64"/>
  <c r="C133" i="64"/>
  <c r="C131" i="64"/>
  <c r="C130" i="64"/>
  <c r="C129" i="64"/>
  <c r="C128" i="64"/>
  <c r="C127" i="64"/>
  <c r="C126" i="64"/>
  <c r="C125" i="64"/>
  <c r="C124" i="64"/>
  <c r="C123" i="64"/>
  <c r="C122" i="64"/>
  <c r="C121" i="64"/>
  <c r="C120" i="64"/>
  <c r="C119" i="64"/>
  <c r="C118" i="64"/>
  <c r="C117" i="64"/>
  <c r="C116" i="64"/>
  <c r="C115" i="64"/>
  <c r="C114" i="64"/>
  <c r="C113" i="64"/>
  <c r="C111" i="64"/>
  <c r="C110" i="64"/>
  <c r="C109" i="64"/>
  <c r="C108" i="64"/>
  <c r="C107" i="64"/>
  <c r="C106" i="64"/>
  <c r="C105" i="64"/>
  <c r="C104" i="64"/>
  <c r="C103" i="64"/>
  <c r="C101" i="64"/>
  <c r="D88" i="64"/>
  <c r="C83" i="64"/>
  <c r="C80" i="64"/>
  <c r="C71" i="64"/>
  <c r="C70" i="64"/>
  <c r="D69" i="64"/>
  <c r="D48" i="64"/>
  <c r="C49" i="64"/>
  <c r="C46" i="64"/>
  <c r="C45" i="64"/>
  <c r="C43" i="64"/>
  <c r="C41" i="64"/>
  <c r="C39" i="64"/>
  <c r="C36" i="64"/>
  <c r="C35" i="64"/>
  <c r="C34" i="64"/>
  <c r="G32" i="64"/>
  <c r="H32" i="64"/>
  <c r="E32" i="64"/>
  <c r="C32" i="64"/>
  <c r="C30" i="64"/>
  <c r="C29" i="64"/>
  <c r="G27" i="64"/>
  <c r="H27" i="64"/>
  <c r="E27" i="64"/>
  <c r="C27" i="64"/>
  <c r="C25" i="64"/>
  <c r="C23" i="64"/>
  <c r="C21" i="64"/>
  <c r="C19" i="64"/>
  <c r="C16" i="64"/>
  <c r="C15" i="64"/>
  <c r="C14" i="64"/>
  <c r="H12" i="64"/>
  <c r="G12" i="64"/>
  <c r="D12" i="64"/>
  <c r="C12" i="64"/>
  <c r="C10" i="64"/>
  <c r="C9" i="64"/>
  <c r="H7" i="64"/>
  <c r="G7" i="64"/>
  <c r="D7" i="64"/>
  <c r="C7" i="64"/>
  <c r="A3" i="64"/>
  <c r="A2" i="64"/>
  <c r="A181" i="63"/>
  <c r="A165" i="63"/>
  <c r="A164" i="63"/>
  <c r="A163" i="63"/>
  <c r="A162" i="63"/>
  <c r="A161" i="63"/>
  <c r="A160" i="63"/>
  <c r="A159" i="63"/>
  <c r="C151" i="63"/>
  <c r="C148" i="63"/>
  <c r="C147" i="63"/>
  <c r="C146" i="63"/>
  <c r="G145" i="63"/>
  <c r="H145" i="63"/>
  <c r="E145" i="63"/>
  <c r="C145" i="63"/>
  <c r="C144" i="63"/>
  <c r="C143" i="63"/>
  <c r="H142" i="63"/>
  <c r="G142" i="63"/>
  <c r="E142" i="63"/>
  <c r="D142" i="63"/>
  <c r="C142" i="63"/>
  <c r="C136" i="63"/>
  <c r="C134" i="63"/>
  <c r="C133" i="63"/>
  <c r="C131" i="63"/>
  <c r="C130" i="63"/>
  <c r="C129" i="63"/>
  <c r="C128" i="63"/>
  <c r="C127" i="63"/>
  <c r="C126" i="63"/>
  <c r="C125" i="63"/>
  <c r="C124" i="63"/>
  <c r="C123" i="63"/>
  <c r="C122" i="63"/>
  <c r="C121" i="63"/>
  <c r="C120" i="63"/>
  <c r="C119" i="63"/>
  <c r="C118" i="63"/>
  <c r="C117" i="63"/>
  <c r="C116" i="63"/>
  <c r="C115" i="63"/>
  <c r="C114" i="63"/>
  <c r="C113" i="63"/>
  <c r="C111" i="63"/>
  <c r="C110" i="63"/>
  <c r="C109" i="63"/>
  <c r="C108" i="63"/>
  <c r="C107" i="63"/>
  <c r="C106" i="63"/>
  <c r="C105" i="63"/>
  <c r="C104" i="63"/>
  <c r="C103" i="63"/>
  <c r="C101" i="63"/>
  <c r="D90" i="63"/>
  <c r="D86" i="63"/>
  <c r="D89" i="63"/>
  <c r="C83" i="63"/>
  <c r="C80" i="63"/>
  <c r="C71" i="63"/>
  <c r="D69" i="63"/>
  <c r="C70" i="63"/>
  <c r="C49" i="63"/>
  <c r="D48" i="63"/>
  <c r="C46" i="63"/>
  <c r="C45" i="63"/>
  <c r="C43" i="63"/>
  <c r="C41" i="63"/>
  <c r="C39" i="63"/>
  <c r="C36" i="63"/>
  <c r="C35" i="63"/>
  <c r="C34" i="63"/>
  <c r="G32" i="63"/>
  <c r="H32" i="63"/>
  <c r="E32" i="63"/>
  <c r="C32" i="63"/>
  <c r="C30" i="63"/>
  <c r="C29" i="63"/>
  <c r="G27" i="63"/>
  <c r="H27" i="63"/>
  <c r="E27" i="63"/>
  <c r="C27" i="63"/>
  <c r="C25" i="63"/>
  <c r="C23" i="63"/>
  <c r="C21" i="63"/>
  <c r="C19" i="63"/>
  <c r="C16" i="63"/>
  <c r="C15" i="63"/>
  <c r="C14" i="63"/>
  <c r="C12" i="63"/>
  <c r="C10" i="63"/>
  <c r="C9" i="63"/>
  <c r="C7" i="63"/>
  <c r="A3" i="63"/>
  <c r="A2" i="63"/>
  <c r="A183" i="62"/>
  <c r="A167" i="62"/>
  <c r="A166" i="62"/>
  <c r="A165" i="62"/>
  <c r="A164" i="62"/>
  <c r="A163" i="62"/>
  <c r="A162" i="62"/>
  <c r="A161" i="62"/>
  <c r="C151" i="62"/>
  <c r="C147" i="62"/>
  <c r="C146" i="62"/>
  <c r="G145" i="62"/>
  <c r="H145" i="62"/>
  <c r="E145" i="62"/>
  <c r="C145" i="62"/>
  <c r="C144" i="62"/>
  <c r="C143" i="62"/>
  <c r="C148" i="62" s="1"/>
  <c r="H142" i="62"/>
  <c r="G142" i="62"/>
  <c r="E142" i="62"/>
  <c r="D142" i="62"/>
  <c r="C142" i="62"/>
  <c r="C136" i="62"/>
  <c r="C134" i="62"/>
  <c r="C133" i="62"/>
  <c r="C131" i="62"/>
  <c r="C130" i="62"/>
  <c r="C129" i="62"/>
  <c r="C128" i="62"/>
  <c r="C127" i="62"/>
  <c r="C126" i="62"/>
  <c r="C125" i="62"/>
  <c r="C124" i="62"/>
  <c r="C123" i="62"/>
  <c r="C122" i="62"/>
  <c r="C121" i="62"/>
  <c r="C120" i="62"/>
  <c r="C119" i="62"/>
  <c r="C118" i="62"/>
  <c r="C117" i="62"/>
  <c r="C116" i="62"/>
  <c r="C115" i="62"/>
  <c r="C114" i="62"/>
  <c r="C113" i="62"/>
  <c r="C111" i="62"/>
  <c r="C110" i="62"/>
  <c r="C109" i="62"/>
  <c r="C108" i="62"/>
  <c r="C107" i="62"/>
  <c r="C106" i="62"/>
  <c r="C105" i="62"/>
  <c r="C104" i="62"/>
  <c r="C103" i="62"/>
  <c r="C101" i="62"/>
  <c r="C83" i="62"/>
  <c r="C80" i="62"/>
  <c r="C71" i="62"/>
  <c r="C70" i="62"/>
  <c r="D69" i="62"/>
  <c r="D48" i="62"/>
  <c r="C49" i="62"/>
  <c r="C46" i="62"/>
  <c r="C45" i="62"/>
  <c r="C43" i="62"/>
  <c r="C41" i="62"/>
  <c r="C39" i="62"/>
  <c r="C36" i="62"/>
  <c r="C35" i="62"/>
  <c r="C34" i="62"/>
  <c r="G32" i="62"/>
  <c r="H32" i="62"/>
  <c r="E32" i="62"/>
  <c r="C32" i="62"/>
  <c r="C30" i="62"/>
  <c r="C29" i="62"/>
  <c r="G27" i="62"/>
  <c r="H27" i="62"/>
  <c r="E27" i="62"/>
  <c r="C27" i="62"/>
  <c r="C25" i="62"/>
  <c r="C23" i="62"/>
  <c r="C21" i="62"/>
  <c r="C19" i="62"/>
  <c r="C16" i="62"/>
  <c r="C15" i="62"/>
  <c r="C14" i="62"/>
  <c r="H12" i="62"/>
  <c r="G12" i="62"/>
  <c r="D12" i="62"/>
  <c r="C12" i="62"/>
  <c r="C10" i="62"/>
  <c r="C9" i="62"/>
  <c r="H7" i="62"/>
  <c r="G7" i="62"/>
  <c r="D7" i="62"/>
  <c r="C7" i="62"/>
  <c r="A3" i="62"/>
  <c r="A2" i="62"/>
  <c r="A290" i="61"/>
  <c r="A271" i="61"/>
  <c r="A270" i="61"/>
  <c r="A269" i="61"/>
  <c r="A268" i="61"/>
  <c r="A267" i="61"/>
  <c r="A266" i="61"/>
  <c r="A265" i="61"/>
  <c r="C258" i="61"/>
  <c r="C256" i="61"/>
  <c r="C255" i="61"/>
  <c r="C254" i="61"/>
  <c r="C253" i="61"/>
  <c r="C252" i="61"/>
  <c r="C257" i="61" s="1"/>
  <c r="C251" i="61"/>
  <c r="C249" i="61"/>
  <c r="C243" i="61"/>
  <c r="C241" i="61"/>
  <c r="C239" i="61"/>
  <c r="C238" i="61"/>
  <c r="C237" i="61"/>
  <c r="C236" i="61"/>
  <c r="C235" i="61"/>
  <c r="C234" i="61"/>
  <c r="C233" i="61"/>
  <c r="C232" i="61"/>
  <c r="C231" i="61"/>
  <c r="C230" i="61"/>
  <c r="C229" i="61"/>
  <c r="C228" i="61"/>
  <c r="C227" i="61"/>
  <c r="C226" i="61"/>
  <c r="C225" i="61"/>
  <c r="C224" i="61"/>
  <c r="C223" i="61"/>
  <c r="C222" i="61"/>
  <c r="C221" i="61"/>
  <c r="C219" i="61"/>
  <c r="C218" i="61"/>
  <c r="C217" i="61"/>
  <c r="C216" i="61"/>
  <c r="C215" i="61"/>
  <c r="C214" i="61"/>
  <c r="C213" i="61"/>
  <c r="C212" i="61"/>
  <c r="C211" i="61"/>
  <c r="C209" i="61"/>
  <c r="D196" i="61"/>
  <c r="C191" i="61"/>
  <c r="C188" i="61"/>
  <c r="C179" i="61"/>
  <c r="C178" i="61"/>
  <c r="D177" i="61"/>
  <c r="C127" i="61"/>
  <c r="D126" i="61"/>
  <c r="C124" i="61"/>
  <c r="C122" i="61"/>
  <c r="C120" i="61"/>
  <c r="C119" i="61"/>
  <c r="C118" i="61"/>
  <c r="H116" i="61"/>
  <c r="G116" i="61"/>
  <c r="E116" i="61"/>
  <c r="D116" i="61"/>
  <c r="C116" i="61"/>
  <c r="C114" i="61"/>
  <c r="C113" i="61"/>
  <c r="G111" i="61"/>
  <c r="H111" i="61"/>
  <c r="E111" i="61"/>
  <c r="C111" i="61"/>
  <c r="D108" i="61"/>
  <c r="C58" i="61"/>
  <c r="C55" i="61"/>
  <c r="C54" i="61"/>
  <c r="C52" i="61"/>
  <c r="C50" i="61"/>
  <c r="C48" i="61"/>
  <c r="C45" i="61"/>
  <c r="C44" i="61"/>
  <c r="C43" i="61"/>
  <c r="H41" i="61"/>
  <c r="G41" i="61"/>
  <c r="D41" i="61"/>
  <c r="C41" i="61"/>
  <c r="C39" i="61"/>
  <c r="C38" i="61"/>
  <c r="H36" i="61"/>
  <c r="G36" i="61"/>
  <c r="D36" i="61"/>
  <c r="C36" i="61"/>
  <c r="C34" i="61"/>
  <c r="C32" i="61"/>
  <c r="C30" i="61"/>
  <c r="C28" i="61"/>
  <c r="C25" i="61"/>
  <c r="C23" i="61"/>
  <c r="C21" i="61"/>
  <c r="G17" i="61"/>
  <c r="H17" i="61"/>
  <c r="E17" i="61"/>
  <c r="C17" i="61"/>
  <c r="C14" i="61"/>
  <c r="C12" i="61"/>
  <c r="G8" i="61"/>
  <c r="H8" i="61"/>
  <c r="E8" i="61"/>
  <c r="C8" i="61"/>
  <c r="A3" i="61"/>
  <c r="A2" i="61"/>
  <c r="A180" i="60"/>
  <c r="A165" i="60"/>
  <c r="A164" i="60"/>
  <c r="A163" i="60"/>
  <c r="A162" i="60"/>
  <c r="A161" i="60"/>
  <c r="A160" i="60"/>
  <c r="A159" i="60"/>
  <c r="C151" i="60"/>
  <c r="C147" i="60"/>
  <c r="C146" i="60"/>
  <c r="C145" i="60"/>
  <c r="C144" i="60"/>
  <c r="C143" i="60"/>
  <c r="C148" i="60" s="1"/>
  <c r="C142" i="60"/>
  <c r="C136" i="60"/>
  <c r="C134" i="60"/>
  <c r="C133" i="60"/>
  <c r="C131" i="60"/>
  <c r="C130" i="60"/>
  <c r="C129" i="60"/>
  <c r="C128" i="60"/>
  <c r="C127" i="60"/>
  <c r="C126" i="60"/>
  <c r="C125" i="60"/>
  <c r="C124" i="60"/>
  <c r="C123" i="60"/>
  <c r="C122" i="60"/>
  <c r="C121" i="60"/>
  <c r="C120" i="60"/>
  <c r="C119" i="60"/>
  <c r="C118" i="60"/>
  <c r="C117" i="60"/>
  <c r="C116" i="60"/>
  <c r="C115" i="60"/>
  <c r="C114" i="60"/>
  <c r="C113" i="60"/>
  <c r="C111" i="60"/>
  <c r="C110" i="60"/>
  <c r="C109" i="60"/>
  <c r="C108" i="60"/>
  <c r="C107" i="60"/>
  <c r="C106" i="60"/>
  <c r="C105" i="60"/>
  <c r="C104" i="60"/>
  <c r="C103" i="60"/>
  <c r="C101" i="60"/>
  <c r="D91" i="60"/>
  <c r="D89" i="60"/>
  <c r="D87" i="60"/>
  <c r="D85" i="60"/>
  <c r="D88" i="60"/>
  <c r="C83" i="60"/>
  <c r="C80" i="60"/>
  <c r="D69" i="60"/>
  <c r="C71" i="60"/>
  <c r="C70" i="60"/>
  <c r="C49" i="60"/>
  <c r="C46" i="60"/>
  <c r="C45" i="60"/>
  <c r="C43" i="60"/>
  <c r="C41" i="60"/>
  <c r="C39" i="60"/>
  <c r="C36" i="60"/>
  <c r="C35" i="60"/>
  <c r="C34" i="60"/>
  <c r="C32" i="60"/>
  <c r="C30" i="60"/>
  <c r="C29" i="60"/>
  <c r="C27" i="60"/>
  <c r="C25" i="60"/>
  <c r="C23" i="60"/>
  <c r="C21" i="60"/>
  <c r="C19" i="60"/>
  <c r="C16" i="60"/>
  <c r="C15" i="60"/>
  <c r="C14" i="60"/>
  <c r="C12" i="60"/>
  <c r="C10" i="60"/>
  <c r="C9" i="60"/>
  <c r="C7" i="60"/>
  <c r="A3" i="60"/>
  <c r="A2" i="60"/>
  <c r="A194" i="59"/>
  <c r="A179" i="59"/>
  <c r="A178" i="59"/>
  <c r="A177" i="59"/>
  <c r="A176" i="59"/>
  <c r="A175" i="59"/>
  <c r="A174" i="59"/>
  <c r="A173" i="59"/>
  <c r="C165" i="59"/>
  <c r="C161" i="59"/>
  <c r="C160" i="59"/>
  <c r="C159" i="59"/>
  <c r="C158" i="59"/>
  <c r="C157" i="59"/>
  <c r="C162" i="59" s="1"/>
  <c r="H156" i="59"/>
  <c r="G156" i="59"/>
  <c r="D156" i="59"/>
  <c r="C156" i="59"/>
  <c r="C150" i="59"/>
  <c r="C148" i="59"/>
  <c r="C147" i="59"/>
  <c r="C145" i="59"/>
  <c r="C144" i="59"/>
  <c r="C143" i="59"/>
  <c r="C142" i="59"/>
  <c r="C141" i="59"/>
  <c r="C140" i="59"/>
  <c r="C139" i="59"/>
  <c r="C138" i="59"/>
  <c r="C137" i="59"/>
  <c r="C136" i="59"/>
  <c r="C135" i="59"/>
  <c r="C134" i="59"/>
  <c r="C133" i="59"/>
  <c r="C132" i="59"/>
  <c r="C131" i="59"/>
  <c r="C130" i="59"/>
  <c r="C129" i="59"/>
  <c r="C128" i="59"/>
  <c r="C127" i="59"/>
  <c r="C125" i="59"/>
  <c r="C124" i="59"/>
  <c r="C123" i="59"/>
  <c r="C122" i="59"/>
  <c r="C121" i="59"/>
  <c r="C120" i="59"/>
  <c r="C119" i="59"/>
  <c r="C118" i="59"/>
  <c r="C117" i="59"/>
  <c r="C115" i="59"/>
  <c r="D105" i="59"/>
  <c r="D103" i="59"/>
  <c r="D101" i="59"/>
  <c r="D99" i="59"/>
  <c r="D104" i="59"/>
  <c r="C97" i="59"/>
  <c r="C94" i="59"/>
  <c r="C85" i="59"/>
  <c r="D81" i="59"/>
  <c r="C82" i="59"/>
  <c r="C56" i="59"/>
  <c r="D55" i="59"/>
  <c r="C53" i="59"/>
  <c r="C52" i="59"/>
  <c r="C50" i="59"/>
  <c r="C49" i="59"/>
  <c r="C48" i="59"/>
  <c r="C46" i="59"/>
  <c r="C45" i="59"/>
  <c r="C43" i="59"/>
  <c r="C41" i="59"/>
  <c r="C39" i="59"/>
  <c r="C36" i="59"/>
  <c r="C35" i="59"/>
  <c r="C34" i="59"/>
  <c r="C32" i="59"/>
  <c r="C30" i="59"/>
  <c r="C29" i="59"/>
  <c r="C27" i="59"/>
  <c r="C25" i="59"/>
  <c r="C23" i="59"/>
  <c r="C21" i="59"/>
  <c r="C19" i="59"/>
  <c r="C16" i="59"/>
  <c r="C15" i="59"/>
  <c r="C14" i="59"/>
  <c r="H12" i="59"/>
  <c r="E12" i="59"/>
  <c r="C12" i="59"/>
  <c r="C10" i="59"/>
  <c r="C9" i="59"/>
  <c r="G7" i="59"/>
  <c r="H7" i="59"/>
  <c r="E7" i="59"/>
  <c r="C7" i="59"/>
  <c r="A3" i="59"/>
  <c r="A2" i="59"/>
  <c r="A180" i="58"/>
  <c r="A165" i="58"/>
  <c r="A164" i="58"/>
  <c r="A163" i="58"/>
  <c r="A162" i="58"/>
  <c r="A161" i="58"/>
  <c r="A160" i="58"/>
  <c r="A159" i="58"/>
  <c r="C151" i="58"/>
  <c r="C147" i="58"/>
  <c r="C146" i="58"/>
  <c r="C145" i="58"/>
  <c r="C144" i="58"/>
  <c r="C143" i="58"/>
  <c r="C148" i="58" s="1"/>
  <c r="H142" i="58"/>
  <c r="G142" i="58"/>
  <c r="E142" i="58"/>
  <c r="D142" i="58"/>
  <c r="C142" i="58"/>
  <c r="C136" i="58"/>
  <c r="C134" i="58"/>
  <c r="C133" i="58"/>
  <c r="C131" i="58"/>
  <c r="C130" i="58"/>
  <c r="C129" i="58"/>
  <c r="C128" i="58"/>
  <c r="C127" i="58"/>
  <c r="C126" i="58"/>
  <c r="C125" i="58"/>
  <c r="C124" i="58"/>
  <c r="C123" i="58"/>
  <c r="C122" i="58"/>
  <c r="C121" i="58"/>
  <c r="C120" i="58"/>
  <c r="C119" i="58"/>
  <c r="C118" i="58"/>
  <c r="C117" i="58"/>
  <c r="C116" i="58"/>
  <c r="C115" i="58"/>
  <c r="C114" i="58"/>
  <c r="C113" i="58"/>
  <c r="C111" i="58"/>
  <c r="C110" i="58"/>
  <c r="C109" i="58"/>
  <c r="C108" i="58"/>
  <c r="C107" i="58"/>
  <c r="C106" i="58"/>
  <c r="C105" i="58"/>
  <c r="C104" i="58"/>
  <c r="C103" i="58"/>
  <c r="C101" i="58"/>
  <c r="D91" i="58"/>
  <c r="D89" i="58"/>
  <c r="D87" i="58"/>
  <c r="D85" i="58"/>
  <c r="D90" i="58"/>
  <c r="C83" i="58"/>
  <c r="C80" i="58"/>
  <c r="C71" i="58"/>
  <c r="C70" i="58"/>
  <c r="C49" i="58"/>
  <c r="C46" i="58"/>
  <c r="C45" i="58"/>
  <c r="C43" i="58"/>
  <c r="C41" i="58"/>
  <c r="C39" i="58"/>
  <c r="C36" i="58"/>
  <c r="C35" i="58"/>
  <c r="C34" i="58"/>
  <c r="H32" i="58"/>
  <c r="G32" i="58"/>
  <c r="D32" i="58"/>
  <c r="C32" i="58"/>
  <c r="C30" i="58"/>
  <c r="C29" i="58"/>
  <c r="H27" i="58"/>
  <c r="G27" i="58"/>
  <c r="D27" i="58"/>
  <c r="C27" i="58"/>
  <c r="C25" i="58"/>
  <c r="C23" i="58"/>
  <c r="C21" i="58"/>
  <c r="C19" i="58"/>
  <c r="C16" i="58"/>
  <c r="C15" i="58"/>
  <c r="C14" i="58"/>
  <c r="G12" i="58"/>
  <c r="H12" i="58"/>
  <c r="E12" i="58"/>
  <c r="C12" i="58"/>
  <c r="C10" i="58"/>
  <c r="C9" i="58"/>
  <c r="G7" i="58"/>
  <c r="H7" i="58"/>
  <c r="E7" i="58"/>
  <c r="C7" i="58"/>
  <c r="A3" i="58"/>
  <c r="A2" i="58"/>
  <c r="A233" i="57"/>
  <c r="A214" i="57"/>
  <c r="A213" i="57"/>
  <c r="A212" i="57"/>
  <c r="A211" i="57"/>
  <c r="A210" i="57"/>
  <c r="A209" i="57"/>
  <c r="A208" i="57"/>
  <c r="C201" i="57"/>
  <c r="C200" i="57"/>
  <c r="C199" i="57"/>
  <c r="C198" i="57"/>
  <c r="C196" i="57"/>
  <c r="C190" i="57"/>
  <c r="C188" i="57"/>
  <c r="C186" i="57"/>
  <c r="C185" i="57"/>
  <c r="C184" i="57"/>
  <c r="C183" i="57"/>
  <c r="C182" i="57"/>
  <c r="C181" i="57"/>
  <c r="C180" i="57"/>
  <c r="C179" i="57"/>
  <c r="C178" i="57"/>
  <c r="C177" i="57"/>
  <c r="C176" i="57"/>
  <c r="C175" i="57"/>
  <c r="C174" i="57"/>
  <c r="C173" i="57"/>
  <c r="C172" i="57"/>
  <c r="C171" i="57"/>
  <c r="C170" i="57"/>
  <c r="C169" i="57"/>
  <c r="C168" i="57"/>
  <c r="C166" i="57"/>
  <c r="C165" i="57"/>
  <c r="C164" i="57"/>
  <c r="C163" i="57"/>
  <c r="C162" i="57"/>
  <c r="C161" i="57"/>
  <c r="C160" i="57"/>
  <c r="C159" i="57"/>
  <c r="D136" i="57"/>
  <c r="C158" i="57"/>
  <c r="C156" i="57"/>
  <c r="D146" i="57"/>
  <c r="D144" i="57"/>
  <c r="D142" i="57"/>
  <c r="D140" i="57"/>
  <c r="D143" i="57"/>
  <c r="C138" i="57"/>
  <c r="C135" i="57"/>
  <c r="D124" i="57"/>
  <c r="C126" i="57"/>
  <c r="C125" i="57"/>
  <c r="D95" i="57"/>
  <c r="C96" i="57"/>
  <c r="C93" i="57"/>
  <c r="C91" i="57"/>
  <c r="C89" i="57"/>
  <c r="C88" i="57"/>
  <c r="C87" i="57"/>
  <c r="C85" i="57"/>
  <c r="C83" i="57"/>
  <c r="C82" i="57"/>
  <c r="C80" i="57"/>
  <c r="C50" i="57"/>
  <c r="C47" i="57"/>
  <c r="C46" i="57"/>
  <c r="C44" i="57"/>
  <c r="C42" i="57"/>
  <c r="C40" i="57"/>
  <c r="C37" i="57"/>
  <c r="C36" i="57"/>
  <c r="C35" i="57"/>
  <c r="H33" i="57"/>
  <c r="G33" i="57"/>
  <c r="D33" i="57"/>
  <c r="C33" i="57"/>
  <c r="C31" i="57"/>
  <c r="C30" i="57"/>
  <c r="H28" i="57"/>
  <c r="G28" i="57"/>
  <c r="D28" i="57"/>
  <c r="C28" i="57"/>
  <c r="C26" i="57"/>
  <c r="C24" i="57"/>
  <c r="C22" i="57"/>
  <c r="C20" i="57"/>
  <c r="C17" i="57"/>
  <c r="C16" i="57"/>
  <c r="C15" i="57"/>
  <c r="G13" i="57"/>
  <c r="H13" i="57"/>
  <c r="E13" i="57"/>
  <c r="C13" i="57"/>
  <c r="C11" i="57"/>
  <c r="C10" i="57"/>
  <c r="G8" i="57"/>
  <c r="H8" i="57"/>
  <c r="E8" i="57"/>
  <c r="C8" i="57"/>
  <c r="A3" i="57"/>
  <c r="A2" i="57"/>
  <c r="A187" i="56"/>
  <c r="A172" i="56"/>
  <c r="A171" i="56"/>
  <c r="A170" i="56"/>
  <c r="A169" i="56"/>
  <c r="A168" i="56"/>
  <c r="A167" i="56"/>
  <c r="A166" i="56"/>
  <c r="C158" i="56"/>
  <c r="C154" i="56"/>
  <c r="C153" i="56"/>
  <c r="H152" i="56"/>
  <c r="G152" i="56"/>
  <c r="D152" i="56"/>
  <c r="C152" i="56"/>
  <c r="C151" i="56"/>
  <c r="C150" i="56"/>
  <c r="C155" i="56" s="1"/>
  <c r="C149" i="56"/>
  <c r="C143" i="56"/>
  <c r="C141" i="56"/>
  <c r="C140" i="56"/>
  <c r="C138" i="56"/>
  <c r="C137" i="56"/>
  <c r="C136" i="56"/>
  <c r="C135" i="56"/>
  <c r="C134" i="56"/>
  <c r="C133" i="56"/>
  <c r="C132" i="56"/>
  <c r="C131" i="56"/>
  <c r="C130" i="56"/>
  <c r="C129" i="56"/>
  <c r="C128" i="56"/>
  <c r="C127" i="56"/>
  <c r="C126" i="56"/>
  <c r="C125" i="56"/>
  <c r="C124" i="56"/>
  <c r="C123" i="56"/>
  <c r="C122" i="56"/>
  <c r="C121" i="56"/>
  <c r="C120" i="56"/>
  <c r="C118" i="56"/>
  <c r="C117" i="56"/>
  <c r="C116" i="56"/>
  <c r="C115" i="56"/>
  <c r="C114" i="56"/>
  <c r="C113" i="56"/>
  <c r="C112" i="56"/>
  <c r="C111" i="56"/>
  <c r="C110" i="56"/>
  <c r="C108" i="56"/>
  <c r="D98" i="56"/>
  <c r="D96" i="56"/>
  <c r="D94" i="56"/>
  <c r="D92" i="56"/>
  <c r="D95" i="56"/>
  <c r="C90" i="56"/>
  <c r="C87" i="56"/>
  <c r="D76" i="56"/>
  <c r="C78" i="56"/>
  <c r="C77" i="56"/>
  <c r="D55" i="56"/>
  <c r="C56" i="56"/>
  <c r="C53" i="56"/>
  <c r="C52" i="56"/>
  <c r="C50" i="56"/>
  <c r="C49" i="56"/>
  <c r="G48" i="56"/>
  <c r="H48" i="56"/>
  <c r="E48" i="56"/>
  <c r="C48" i="56"/>
  <c r="C46" i="56"/>
  <c r="C45" i="56"/>
  <c r="C43" i="56"/>
  <c r="C41" i="56"/>
  <c r="C39" i="56"/>
  <c r="C36" i="56"/>
  <c r="C35" i="56"/>
  <c r="C34" i="56"/>
  <c r="G32" i="56"/>
  <c r="H32" i="56"/>
  <c r="E32" i="56"/>
  <c r="C32" i="56"/>
  <c r="C30" i="56"/>
  <c r="C29" i="56"/>
  <c r="G27" i="56"/>
  <c r="H27" i="56"/>
  <c r="E27" i="56"/>
  <c r="C27" i="56"/>
  <c r="C25" i="56"/>
  <c r="C23" i="56"/>
  <c r="C21" i="56"/>
  <c r="C19" i="56"/>
  <c r="C16" i="56"/>
  <c r="C15" i="56"/>
  <c r="C14" i="56"/>
  <c r="H12" i="56"/>
  <c r="G12" i="56"/>
  <c r="D12" i="56"/>
  <c r="C12" i="56"/>
  <c r="C10" i="56"/>
  <c r="C9" i="56"/>
  <c r="H7" i="56"/>
  <c r="G7" i="56"/>
  <c r="D7" i="56"/>
  <c r="C7" i="56"/>
  <c r="A3" i="56"/>
  <c r="A2" i="56"/>
  <c r="A190" i="55"/>
  <c r="A175" i="55"/>
  <c r="A174" i="55"/>
  <c r="A173" i="55"/>
  <c r="A172" i="55"/>
  <c r="A171" i="55"/>
  <c r="A170" i="55"/>
  <c r="A169" i="55"/>
  <c r="C161" i="55"/>
  <c r="H158" i="55"/>
  <c r="G158" i="55"/>
  <c r="E158" i="55"/>
  <c r="D158" i="55"/>
  <c r="C158" i="55"/>
  <c r="C157" i="55"/>
  <c r="C156" i="55"/>
  <c r="G155" i="55"/>
  <c r="H155" i="55"/>
  <c r="E155" i="55"/>
  <c r="C155" i="55"/>
  <c r="C154" i="55"/>
  <c r="C153" i="55"/>
  <c r="H152" i="55"/>
  <c r="G152" i="55"/>
  <c r="E152" i="55"/>
  <c r="D152" i="55"/>
  <c r="C152" i="55"/>
  <c r="C146" i="55"/>
  <c r="C144" i="55"/>
  <c r="C143" i="55"/>
  <c r="C141" i="55"/>
  <c r="C140" i="55"/>
  <c r="C139" i="55"/>
  <c r="C138" i="55"/>
  <c r="C137" i="55"/>
  <c r="C136" i="55"/>
  <c r="C135" i="55"/>
  <c r="C134" i="55"/>
  <c r="C133" i="55"/>
  <c r="C132" i="55"/>
  <c r="C131" i="55"/>
  <c r="C130" i="55"/>
  <c r="C129" i="55"/>
  <c r="C128" i="55"/>
  <c r="C127" i="55"/>
  <c r="C126" i="55"/>
  <c r="C125" i="55"/>
  <c r="C124" i="55"/>
  <c r="C123" i="55"/>
  <c r="C121" i="55"/>
  <c r="C120" i="55"/>
  <c r="C119" i="55"/>
  <c r="C118" i="55"/>
  <c r="C117" i="55"/>
  <c r="C116" i="55"/>
  <c r="C115" i="55"/>
  <c r="C114" i="55"/>
  <c r="C113" i="55"/>
  <c r="C111" i="55"/>
  <c r="D100" i="55"/>
  <c r="D96" i="55"/>
  <c r="D99" i="55"/>
  <c r="C93" i="55"/>
  <c r="D91" i="55"/>
  <c r="C90" i="55"/>
  <c r="C81" i="55"/>
  <c r="D79" i="55"/>
  <c r="C80" i="55"/>
  <c r="D48" i="55"/>
  <c r="C49" i="55"/>
  <c r="C46" i="55"/>
  <c r="C45" i="55"/>
  <c r="C43" i="55"/>
  <c r="C41" i="55"/>
  <c r="C39" i="55"/>
  <c r="C36" i="55"/>
  <c r="C35" i="55"/>
  <c r="C34" i="55"/>
  <c r="G32" i="55"/>
  <c r="H32" i="55"/>
  <c r="E32" i="55"/>
  <c r="C32" i="55"/>
  <c r="C30" i="55"/>
  <c r="C29" i="55"/>
  <c r="G27" i="55"/>
  <c r="H27" i="55"/>
  <c r="E27" i="55"/>
  <c r="C27" i="55"/>
  <c r="C25" i="55"/>
  <c r="C23" i="55"/>
  <c r="C21" i="55"/>
  <c r="C19" i="55"/>
  <c r="C16" i="55"/>
  <c r="C15" i="55"/>
  <c r="C14" i="55"/>
  <c r="H12" i="55"/>
  <c r="G12" i="55"/>
  <c r="D12" i="55"/>
  <c r="C12" i="55"/>
  <c r="C10" i="55"/>
  <c r="C9" i="55"/>
  <c r="H7" i="55"/>
  <c r="G7" i="55"/>
  <c r="D7" i="55"/>
  <c r="C7" i="55"/>
  <c r="A3" i="55"/>
  <c r="A2" i="55"/>
  <c r="A187" i="54"/>
  <c r="A172" i="54"/>
  <c r="A171" i="54"/>
  <c r="A170" i="54"/>
  <c r="A169" i="54"/>
  <c r="A168" i="54"/>
  <c r="A167" i="54"/>
  <c r="A166" i="54"/>
  <c r="C158" i="54"/>
  <c r="C155" i="54"/>
  <c r="C154" i="54"/>
  <c r="C153" i="54"/>
  <c r="G152" i="54"/>
  <c r="H152" i="54"/>
  <c r="E152" i="54"/>
  <c r="C152" i="54"/>
  <c r="C151" i="54"/>
  <c r="C150" i="54"/>
  <c r="H149" i="54"/>
  <c r="G149" i="54"/>
  <c r="E149" i="54"/>
  <c r="D149" i="54"/>
  <c r="C149" i="54"/>
  <c r="C143" i="54"/>
  <c r="C141" i="54"/>
  <c r="C140" i="54"/>
  <c r="C138" i="54"/>
  <c r="C137" i="54"/>
  <c r="C136" i="54"/>
  <c r="C135" i="54"/>
  <c r="C134" i="54"/>
  <c r="C133" i="54"/>
  <c r="C132" i="54"/>
  <c r="C131" i="54"/>
  <c r="C130" i="54"/>
  <c r="C129" i="54"/>
  <c r="C128" i="54"/>
  <c r="C127" i="54"/>
  <c r="C126" i="54"/>
  <c r="C125" i="54"/>
  <c r="C124" i="54"/>
  <c r="C123" i="54"/>
  <c r="C122" i="54"/>
  <c r="C121" i="54"/>
  <c r="C120" i="54"/>
  <c r="C118" i="54"/>
  <c r="C117" i="54"/>
  <c r="C116" i="54"/>
  <c r="C115" i="54"/>
  <c r="C114" i="54"/>
  <c r="C113" i="54"/>
  <c r="C112" i="54"/>
  <c r="C111" i="54"/>
  <c r="C110" i="54"/>
  <c r="C108" i="54"/>
  <c r="D97" i="54"/>
  <c r="C90" i="54"/>
  <c r="C87" i="54"/>
  <c r="C78" i="54"/>
  <c r="C77" i="54"/>
  <c r="D76" i="54"/>
  <c r="D55" i="54"/>
  <c r="C56" i="54"/>
  <c r="C53" i="54"/>
  <c r="C52" i="54"/>
  <c r="C50" i="54"/>
  <c r="C49" i="54"/>
  <c r="H48" i="54"/>
  <c r="G48" i="54"/>
  <c r="E48" i="54"/>
  <c r="D48" i="54"/>
  <c r="C48" i="54"/>
  <c r="C46" i="54"/>
  <c r="C45" i="54"/>
  <c r="C43" i="54"/>
  <c r="C41" i="54"/>
  <c r="C39" i="54"/>
  <c r="C36" i="54"/>
  <c r="C35" i="54"/>
  <c r="C34" i="54"/>
  <c r="H32" i="54"/>
  <c r="G32" i="54"/>
  <c r="E32" i="54"/>
  <c r="D32" i="54"/>
  <c r="C32" i="54"/>
  <c r="C30" i="54"/>
  <c r="C29" i="54"/>
  <c r="H27" i="54"/>
  <c r="G27" i="54"/>
  <c r="E27" i="54"/>
  <c r="D27" i="54"/>
  <c r="C27" i="54"/>
  <c r="C25" i="54"/>
  <c r="C23" i="54"/>
  <c r="C21" i="54"/>
  <c r="C19" i="54"/>
  <c r="C16" i="54"/>
  <c r="C15" i="54"/>
  <c r="C14" i="54"/>
  <c r="H12" i="54"/>
  <c r="G12" i="54"/>
  <c r="E12" i="54"/>
  <c r="D12" i="54"/>
  <c r="C12" i="54"/>
  <c r="C10" i="54"/>
  <c r="C9" i="54"/>
  <c r="H7" i="54"/>
  <c r="G7" i="54"/>
  <c r="E7" i="54"/>
  <c r="D7" i="54"/>
  <c r="C7" i="54"/>
  <c r="A3" i="54"/>
  <c r="A2" i="54"/>
  <c r="A301" i="53"/>
  <c r="A277" i="53"/>
  <c r="A276" i="53"/>
  <c r="A275" i="53"/>
  <c r="A274" i="53"/>
  <c r="A273" i="53"/>
  <c r="A272" i="53"/>
  <c r="A271" i="53"/>
  <c r="C265" i="53"/>
  <c r="C263" i="53"/>
  <c r="C262" i="53"/>
  <c r="C261" i="53"/>
  <c r="C264" i="53" s="1"/>
  <c r="C260" i="53"/>
  <c r="C254" i="53"/>
  <c r="C244" i="53"/>
  <c r="C242" i="53"/>
  <c r="C241" i="53"/>
  <c r="C240" i="53"/>
  <c r="C239" i="53"/>
  <c r="C238" i="53"/>
  <c r="C237" i="53"/>
  <c r="C236" i="53"/>
  <c r="C235" i="53"/>
  <c r="C234" i="53"/>
  <c r="C233" i="53"/>
  <c r="C232" i="53"/>
  <c r="C231" i="53"/>
  <c r="C230" i="53"/>
  <c r="C229" i="53"/>
  <c r="C228" i="53"/>
  <c r="C227" i="53"/>
  <c r="C226" i="53"/>
  <c r="C225" i="53"/>
  <c r="C224" i="53"/>
  <c r="C222" i="53"/>
  <c r="C221" i="53"/>
  <c r="C220" i="53"/>
  <c r="C219" i="53"/>
  <c r="C218" i="53"/>
  <c r="C217" i="53"/>
  <c r="C216" i="53"/>
  <c r="C215" i="53"/>
  <c r="C214" i="53"/>
  <c r="C212" i="53"/>
  <c r="D199" i="53"/>
  <c r="C194" i="53"/>
  <c r="C191" i="53"/>
  <c r="C182" i="53"/>
  <c r="C181" i="53"/>
  <c r="D180" i="53"/>
  <c r="C130" i="53"/>
  <c r="D129" i="53"/>
  <c r="C127" i="53"/>
  <c r="C125" i="53"/>
  <c r="C123" i="53"/>
  <c r="C122" i="53"/>
  <c r="C121" i="53"/>
  <c r="H119" i="53"/>
  <c r="G119" i="53"/>
  <c r="E119" i="53"/>
  <c r="D119" i="53"/>
  <c r="C119" i="53"/>
  <c r="C117" i="53"/>
  <c r="C116" i="53"/>
  <c r="H114" i="53"/>
  <c r="G114" i="53"/>
  <c r="E114" i="53"/>
  <c r="D114" i="53"/>
  <c r="C114" i="53"/>
  <c r="C62" i="53"/>
  <c r="D61" i="53"/>
  <c r="C59" i="53"/>
  <c r="C58" i="53"/>
  <c r="C56" i="53"/>
  <c r="C54" i="53"/>
  <c r="C52" i="53"/>
  <c r="C49" i="53"/>
  <c r="C48" i="53"/>
  <c r="C47" i="53"/>
  <c r="H45" i="53"/>
  <c r="G45" i="53"/>
  <c r="E45" i="53"/>
  <c r="D45" i="53"/>
  <c r="C45" i="53"/>
  <c r="C43" i="53"/>
  <c r="C42" i="53"/>
  <c r="H40" i="53"/>
  <c r="G40" i="53"/>
  <c r="E40" i="53"/>
  <c r="D40" i="53"/>
  <c r="C40" i="53"/>
  <c r="C38" i="53"/>
  <c r="C36" i="53"/>
  <c r="C34" i="53"/>
  <c r="C32" i="53"/>
  <c r="H26" i="53"/>
  <c r="G26" i="53"/>
  <c r="E26" i="53"/>
  <c r="D26" i="53"/>
  <c r="C26" i="53"/>
  <c r="H22" i="53"/>
  <c r="G22" i="53"/>
  <c r="E22" i="53"/>
  <c r="D22" i="53"/>
  <c r="C22" i="53"/>
  <c r="H19" i="53"/>
  <c r="E19" i="53"/>
  <c r="C19" i="53"/>
  <c r="C17" i="53"/>
  <c r="C16" i="53"/>
  <c r="C15" i="53"/>
  <c r="C13" i="53"/>
  <c r="C11" i="53"/>
  <c r="C10" i="53"/>
  <c r="C8" i="53"/>
  <c r="A3" i="53"/>
  <c r="A2" i="53"/>
  <c r="A189" i="52"/>
  <c r="A174" i="52"/>
  <c r="A173" i="52"/>
  <c r="A172" i="52"/>
  <c r="A171" i="52"/>
  <c r="A170" i="52"/>
  <c r="A169" i="52"/>
  <c r="A168" i="52"/>
  <c r="C159" i="52"/>
  <c r="C155" i="52"/>
  <c r="C154" i="52"/>
  <c r="H153" i="52"/>
  <c r="G153" i="52"/>
  <c r="E153" i="52"/>
  <c r="D153" i="52"/>
  <c r="C153" i="52"/>
  <c r="C152" i="52"/>
  <c r="C151" i="52"/>
  <c r="C156" i="52" s="1"/>
  <c r="H150" i="52"/>
  <c r="E150" i="52"/>
  <c r="C150" i="52"/>
  <c r="C144" i="52"/>
  <c r="C142" i="52"/>
  <c r="C141" i="52"/>
  <c r="C139" i="52"/>
  <c r="C138" i="52"/>
  <c r="C137" i="52"/>
  <c r="C136" i="52"/>
  <c r="C135" i="52"/>
  <c r="C134" i="52"/>
  <c r="C133" i="52"/>
  <c r="C132" i="52"/>
  <c r="C131" i="52"/>
  <c r="C130" i="52"/>
  <c r="C129" i="52"/>
  <c r="C128" i="52"/>
  <c r="C127" i="52"/>
  <c r="C126" i="52"/>
  <c r="C125" i="52"/>
  <c r="C124" i="52"/>
  <c r="C123" i="52"/>
  <c r="C121" i="52"/>
  <c r="C120" i="52"/>
  <c r="C119" i="52"/>
  <c r="C118" i="52"/>
  <c r="C117" i="52"/>
  <c r="C116" i="52"/>
  <c r="C115" i="52"/>
  <c r="C114" i="52"/>
  <c r="C113" i="52"/>
  <c r="C111" i="52"/>
  <c r="D98" i="52"/>
  <c r="C93" i="52"/>
  <c r="C90" i="52"/>
  <c r="D79" i="52"/>
  <c r="C81" i="52"/>
  <c r="D48" i="52"/>
  <c r="C49" i="52"/>
  <c r="C46" i="52"/>
  <c r="C45" i="52"/>
  <c r="C43" i="52"/>
  <c r="C41" i="52"/>
  <c r="C39" i="52"/>
  <c r="C36" i="52"/>
  <c r="C35" i="52"/>
  <c r="C34" i="52"/>
  <c r="C32" i="52"/>
  <c r="C30" i="52"/>
  <c r="C29" i="52"/>
  <c r="C27" i="52"/>
  <c r="C25" i="52"/>
  <c r="C23" i="52"/>
  <c r="C21" i="52"/>
  <c r="C19" i="52"/>
  <c r="C16" i="52"/>
  <c r="C15" i="52"/>
  <c r="C14" i="52"/>
  <c r="H12" i="52"/>
  <c r="E12" i="52"/>
  <c r="C12" i="52"/>
  <c r="C10" i="52"/>
  <c r="C9" i="52"/>
  <c r="H7" i="52"/>
  <c r="E7" i="52"/>
  <c r="C7" i="52"/>
  <c r="A3" i="52"/>
  <c r="A2" i="52"/>
  <c r="A193" i="51"/>
  <c r="A176" i="51"/>
  <c r="A175" i="51"/>
  <c r="A174" i="51"/>
  <c r="A173" i="51"/>
  <c r="A172" i="51"/>
  <c r="A171" i="51"/>
  <c r="A170" i="51"/>
  <c r="C162" i="51"/>
  <c r="C159" i="51"/>
  <c r="C158" i="51"/>
  <c r="C157" i="51"/>
  <c r="C156" i="51"/>
  <c r="H155" i="51"/>
  <c r="G155" i="51"/>
  <c r="E155" i="51"/>
  <c r="D155" i="51"/>
  <c r="C155" i="51"/>
  <c r="C154" i="51"/>
  <c r="C153" i="51"/>
  <c r="C152" i="51"/>
  <c r="C146" i="51"/>
  <c r="C144" i="51"/>
  <c r="C143" i="51"/>
  <c r="C141" i="51"/>
  <c r="C140" i="51"/>
  <c r="C139" i="51"/>
  <c r="C138" i="51"/>
  <c r="C137" i="51"/>
  <c r="C136" i="51"/>
  <c r="C135" i="51"/>
  <c r="C134" i="51"/>
  <c r="C133" i="51"/>
  <c r="C132" i="51"/>
  <c r="C131" i="51"/>
  <c r="C130" i="51"/>
  <c r="C129" i="51"/>
  <c r="C128" i="51"/>
  <c r="C127" i="51"/>
  <c r="C126" i="51"/>
  <c r="C125" i="51"/>
  <c r="C124" i="51"/>
  <c r="C123" i="51"/>
  <c r="C121" i="51"/>
  <c r="C120" i="51"/>
  <c r="C119" i="51"/>
  <c r="C118" i="51"/>
  <c r="C117" i="51"/>
  <c r="C116" i="51"/>
  <c r="C115" i="51"/>
  <c r="C114" i="51"/>
  <c r="C113" i="51"/>
  <c r="C111" i="51"/>
  <c r="D100" i="51"/>
  <c r="D99" i="51"/>
  <c r="D96" i="51"/>
  <c r="D95" i="51"/>
  <c r="D98" i="51"/>
  <c r="C93" i="51"/>
  <c r="C90" i="51"/>
  <c r="C81" i="51"/>
  <c r="D79" i="51"/>
  <c r="C80" i="51"/>
  <c r="D48" i="51"/>
  <c r="C49" i="51"/>
  <c r="C46" i="51"/>
  <c r="C45" i="51"/>
  <c r="C43" i="51"/>
  <c r="C41" i="51"/>
  <c r="C39" i="51"/>
  <c r="C36" i="51"/>
  <c r="C35" i="51"/>
  <c r="C34" i="51"/>
  <c r="H32" i="51"/>
  <c r="G32" i="51"/>
  <c r="E32" i="51"/>
  <c r="D32" i="51"/>
  <c r="C32" i="51"/>
  <c r="C30" i="51"/>
  <c r="C29" i="51"/>
  <c r="H27" i="51"/>
  <c r="G27" i="51"/>
  <c r="E27" i="51"/>
  <c r="D27" i="51"/>
  <c r="C27" i="51"/>
  <c r="C25" i="51"/>
  <c r="C23" i="51"/>
  <c r="C21" i="51"/>
  <c r="C19" i="51"/>
  <c r="C16" i="51"/>
  <c r="C15" i="51"/>
  <c r="C14" i="51"/>
  <c r="H12" i="51"/>
  <c r="G12" i="51"/>
  <c r="E12" i="51"/>
  <c r="D12" i="51"/>
  <c r="C12" i="51"/>
  <c r="C10" i="51"/>
  <c r="C9" i="51"/>
  <c r="H7" i="51"/>
  <c r="G7" i="51"/>
  <c r="E7" i="51"/>
  <c r="D7" i="51"/>
  <c r="C7" i="51"/>
  <c r="A3" i="51"/>
  <c r="A2" i="51"/>
  <c r="A186" i="50"/>
  <c r="A173" i="50"/>
  <c r="A172" i="50"/>
  <c r="A171" i="50"/>
  <c r="A170" i="50"/>
  <c r="A169" i="50"/>
  <c r="A168" i="50"/>
  <c r="A167" i="50"/>
  <c r="C158" i="50"/>
  <c r="C155" i="50"/>
  <c r="C154" i="50"/>
  <c r="C153" i="50"/>
  <c r="H152" i="50"/>
  <c r="G152" i="50"/>
  <c r="E152" i="50"/>
  <c r="D152" i="50"/>
  <c r="C152" i="50"/>
  <c r="C151" i="50"/>
  <c r="C150" i="50"/>
  <c r="C149" i="50"/>
  <c r="C143" i="50"/>
  <c r="C141" i="50"/>
  <c r="C140" i="50"/>
  <c r="C138" i="50"/>
  <c r="C137" i="50"/>
  <c r="C136" i="50"/>
  <c r="C135" i="50"/>
  <c r="C134" i="50"/>
  <c r="C133" i="50"/>
  <c r="C132" i="50"/>
  <c r="C131" i="50"/>
  <c r="C130" i="50"/>
  <c r="C129" i="50"/>
  <c r="C128" i="50"/>
  <c r="C127" i="50"/>
  <c r="C126" i="50"/>
  <c r="C125" i="50"/>
  <c r="C124" i="50"/>
  <c r="C123" i="50"/>
  <c r="C122" i="50"/>
  <c r="C121" i="50"/>
  <c r="C120" i="50"/>
  <c r="C118" i="50"/>
  <c r="C117" i="50"/>
  <c r="C116" i="50"/>
  <c r="C115" i="50"/>
  <c r="C114" i="50"/>
  <c r="C113" i="50"/>
  <c r="C112" i="50"/>
  <c r="C111" i="50"/>
  <c r="C110" i="50"/>
  <c r="C108" i="50"/>
  <c r="D97" i="50"/>
  <c r="D96" i="50"/>
  <c r="D93" i="50"/>
  <c r="D92" i="50"/>
  <c r="D95" i="50"/>
  <c r="C90" i="50"/>
  <c r="C87" i="50"/>
  <c r="C78" i="50"/>
  <c r="D76" i="50"/>
  <c r="D55" i="50"/>
  <c r="C56" i="50"/>
  <c r="C53" i="50"/>
  <c r="C52" i="50"/>
  <c r="C50" i="50"/>
  <c r="C49" i="50"/>
  <c r="H48" i="50"/>
  <c r="G48" i="50"/>
  <c r="E48" i="50"/>
  <c r="D48" i="50"/>
  <c r="C48" i="50"/>
  <c r="C46" i="50"/>
  <c r="C45" i="50"/>
  <c r="C43" i="50"/>
  <c r="C41" i="50"/>
  <c r="C39" i="50"/>
  <c r="C36" i="50"/>
  <c r="C35" i="50"/>
  <c r="C34" i="50"/>
  <c r="H32" i="50"/>
  <c r="G32" i="50"/>
  <c r="E32" i="50"/>
  <c r="D32" i="50"/>
  <c r="C32" i="50"/>
  <c r="C30" i="50"/>
  <c r="C29" i="50"/>
  <c r="H27" i="50"/>
  <c r="G27" i="50"/>
  <c r="E27" i="50"/>
  <c r="D27" i="50"/>
  <c r="C27" i="50"/>
  <c r="C25" i="50"/>
  <c r="C23" i="50"/>
  <c r="C21" i="50"/>
  <c r="C19" i="50"/>
  <c r="C16" i="50"/>
  <c r="C15" i="50"/>
  <c r="C14" i="50"/>
  <c r="H12" i="50"/>
  <c r="G12" i="50"/>
  <c r="E12" i="50"/>
  <c r="D12" i="50"/>
  <c r="C12" i="50"/>
  <c r="C10" i="50"/>
  <c r="C9" i="50"/>
  <c r="H7" i="50"/>
  <c r="G7" i="50"/>
  <c r="E7" i="50"/>
  <c r="D7" i="50"/>
  <c r="C7" i="50"/>
  <c r="A3" i="50"/>
  <c r="A2" i="50"/>
  <c r="A277" i="49"/>
  <c r="A258" i="49"/>
  <c r="A257" i="49"/>
  <c r="A256" i="49"/>
  <c r="A255" i="49"/>
  <c r="A254" i="49"/>
  <c r="A253" i="49"/>
  <c r="A252" i="49"/>
  <c r="C245" i="49"/>
  <c r="C243" i="49"/>
  <c r="C242" i="49"/>
  <c r="C241" i="49"/>
  <c r="C240" i="49"/>
  <c r="C244" i="49" s="1"/>
  <c r="C234" i="49"/>
  <c r="C232" i="49"/>
  <c r="C230" i="49"/>
  <c r="C229" i="49"/>
  <c r="C228" i="49"/>
  <c r="C227" i="49"/>
  <c r="C226" i="49"/>
  <c r="C225" i="49"/>
  <c r="C224" i="49"/>
  <c r="C223" i="49"/>
  <c r="C222" i="49"/>
  <c r="C221" i="49"/>
  <c r="C220" i="49"/>
  <c r="C219" i="49"/>
  <c r="C218" i="49"/>
  <c r="C217" i="49"/>
  <c r="C216" i="49"/>
  <c r="C215" i="49"/>
  <c r="C214" i="49"/>
  <c r="C213" i="49"/>
  <c r="C212" i="49"/>
  <c r="C210" i="49"/>
  <c r="C209" i="49"/>
  <c r="C208" i="49"/>
  <c r="C207" i="49"/>
  <c r="C206" i="49"/>
  <c r="C205" i="49"/>
  <c r="C204" i="49"/>
  <c r="C203" i="49"/>
  <c r="C202" i="49"/>
  <c r="C200" i="49"/>
  <c r="D190" i="49"/>
  <c r="D189" i="49"/>
  <c r="D188" i="49"/>
  <c r="D186" i="49"/>
  <c r="D185" i="49"/>
  <c r="D184" i="49"/>
  <c r="D187" i="49"/>
  <c r="C182" i="49"/>
  <c r="D180" i="49"/>
  <c r="C179" i="49"/>
  <c r="C170" i="49"/>
  <c r="D168" i="49"/>
  <c r="C169" i="49"/>
  <c r="C118" i="49"/>
  <c r="D117" i="49"/>
  <c r="C115" i="49"/>
  <c r="C113" i="49"/>
  <c r="C111" i="49"/>
  <c r="C110" i="49"/>
  <c r="C109" i="49"/>
  <c r="H107" i="49"/>
  <c r="G107" i="49"/>
  <c r="E107" i="49"/>
  <c r="D107" i="49"/>
  <c r="C107" i="49"/>
  <c r="C105" i="49"/>
  <c r="C104" i="49"/>
  <c r="H102" i="49"/>
  <c r="G102" i="49"/>
  <c r="E102" i="49"/>
  <c r="D102" i="49"/>
  <c r="C102" i="49"/>
  <c r="C50" i="49"/>
  <c r="D49" i="49"/>
  <c r="C47" i="49"/>
  <c r="C46" i="49"/>
  <c r="C44" i="49"/>
  <c r="C42" i="49"/>
  <c r="C40" i="49"/>
  <c r="C37" i="49"/>
  <c r="C36" i="49"/>
  <c r="C35" i="49"/>
  <c r="H33" i="49"/>
  <c r="G33" i="49"/>
  <c r="E33" i="49"/>
  <c r="D33" i="49"/>
  <c r="C33" i="49"/>
  <c r="C31" i="49"/>
  <c r="C30" i="49"/>
  <c r="H28" i="49"/>
  <c r="G28" i="49"/>
  <c r="E28" i="49"/>
  <c r="D28" i="49"/>
  <c r="C28" i="49"/>
  <c r="C26" i="49"/>
  <c r="C24" i="49"/>
  <c r="C22" i="49"/>
  <c r="C20" i="49"/>
  <c r="C17" i="49"/>
  <c r="C16" i="49"/>
  <c r="C15" i="49"/>
  <c r="C13" i="49"/>
  <c r="C11" i="49"/>
  <c r="C10" i="49"/>
  <c r="C8" i="49"/>
  <c r="A3" i="49"/>
  <c r="A2" i="49"/>
  <c r="A190" i="48"/>
  <c r="A174" i="48"/>
  <c r="A173" i="48"/>
  <c r="A172" i="48"/>
  <c r="A171" i="48"/>
  <c r="A170" i="48"/>
  <c r="A169" i="48"/>
  <c r="A168" i="48"/>
  <c r="C160" i="48"/>
  <c r="C157" i="48"/>
  <c r="H156" i="48"/>
  <c r="G156" i="48"/>
  <c r="E156" i="48"/>
  <c r="D156" i="48"/>
  <c r="C156" i="48"/>
  <c r="C155" i="48"/>
  <c r="C154" i="48"/>
  <c r="H153" i="48"/>
  <c r="E153" i="48"/>
  <c r="C153" i="48"/>
  <c r="C152" i="48"/>
  <c r="C151" i="48"/>
  <c r="H150" i="48"/>
  <c r="G150" i="48"/>
  <c r="E150" i="48"/>
  <c r="D150" i="48"/>
  <c r="C150" i="48"/>
  <c r="C144" i="48"/>
  <c r="C142" i="48"/>
  <c r="C141" i="48"/>
  <c r="C139" i="48"/>
  <c r="C138" i="48"/>
  <c r="C137" i="48"/>
  <c r="C136" i="48"/>
  <c r="C135" i="48"/>
  <c r="C134" i="48"/>
  <c r="C133" i="48"/>
  <c r="C132" i="48"/>
  <c r="C131" i="48"/>
  <c r="C130" i="48"/>
  <c r="C129" i="48"/>
  <c r="C128" i="48"/>
  <c r="C127" i="48"/>
  <c r="C126" i="48"/>
  <c r="C125" i="48"/>
  <c r="C124" i="48"/>
  <c r="C123" i="48"/>
  <c r="C122" i="48"/>
  <c r="C121" i="48"/>
  <c r="C119" i="48"/>
  <c r="C118" i="48"/>
  <c r="C117" i="48"/>
  <c r="C116" i="48"/>
  <c r="C115" i="48"/>
  <c r="C114" i="48"/>
  <c r="C113" i="48"/>
  <c r="C112" i="48"/>
  <c r="C111" i="48"/>
  <c r="C109" i="48"/>
  <c r="D99" i="48"/>
  <c r="D98" i="48"/>
  <c r="D97" i="48"/>
  <c r="D95" i="48"/>
  <c r="D94" i="48"/>
  <c r="D93" i="48"/>
  <c r="D96" i="48"/>
  <c r="C91" i="48"/>
  <c r="D89" i="48"/>
  <c r="C88" i="48"/>
  <c r="C79" i="48"/>
  <c r="D77" i="48"/>
  <c r="D56" i="48"/>
  <c r="C57" i="48"/>
  <c r="C54" i="48"/>
  <c r="C53" i="48"/>
  <c r="C51" i="48"/>
  <c r="C50" i="48"/>
  <c r="H49" i="48"/>
  <c r="E49" i="48"/>
  <c r="C49" i="48"/>
  <c r="C47" i="48"/>
  <c r="C46" i="48"/>
  <c r="C44" i="48"/>
  <c r="C42" i="48"/>
  <c r="C40" i="48"/>
  <c r="C37" i="48"/>
  <c r="C36" i="48"/>
  <c r="C35" i="48"/>
  <c r="E33" i="48"/>
  <c r="C33" i="48"/>
  <c r="C31" i="48"/>
  <c r="C30" i="48"/>
  <c r="E28" i="48"/>
  <c r="C28" i="48"/>
  <c r="C26" i="48"/>
  <c r="C24" i="48"/>
  <c r="C22" i="48"/>
  <c r="C20" i="48"/>
  <c r="C17" i="48"/>
  <c r="C16" i="48"/>
  <c r="C15" i="48"/>
  <c r="H13" i="48"/>
  <c r="G13" i="48"/>
  <c r="E13" i="48"/>
  <c r="D13" i="48"/>
  <c r="C13" i="48"/>
  <c r="C11" i="48"/>
  <c r="C10" i="48"/>
  <c r="H8" i="48"/>
  <c r="G8" i="48"/>
  <c r="E8" i="48"/>
  <c r="D8" i="48"/>
  <c r="C8" i="48"/>
  <c r="A3" i="48"/>
  <c r="A2" i="48"/>
  <c r="A190" i="47"/>
  <c r="A175" i="47"/>
  <c r="A174" i="47"/>
  <c r="A173" i="47"/>
  <c r="A172" i="47"/>
  <c r="A171" i="47"/>
  <c r="A170" i="47"/>
  <c r="A169" i="47"/>
  <c r="C159" i="47"/>
  <c r="C156" i="47"/>
  <c r="E155" i="47"/>
  <c r="C154" i="47"/>
  <c r="C153" i="47"/>
  <c r="H152" i="47"/>
  <c r="G152" i="47"/>
  <c r="E152" i="47"/>
  <c r="D152" i="47"/>
  <c r="C152" i="47"/>
  <c r="C151" i="47"/>
  <c r="C150" i="47"/>
  <c r="C155" i="47" s="1"/>
  <c r="E149" i="47"/>
  <c r="C149" i="47"/>
  <c r="C143" i="47"/>
  <c r="C141" i="47"/>
  <c r="C140" i="47"/>
  <c r="C138" i="47"/>
  <c r="C137" i="47"/>
  <c r="C136" i="47"/>
  <c r="C135" i="47"/>
  <c r="C134" i="47"/>
  <c r="C133" i="47"/>
  <c r="C132" i="47"/>
  <c r="C131" i="47"/>
  <c r="C130" i="47"/>
  <c r="C129" i="47"/>
  <c r="C128" i="47"/>
  <c r="C127" i="47"/>
  <c r="C126" i="47"/>
  <c r="C125" i="47"/>
  <c r="C124" i="47"/>
  <c r="C123" i="47"/>
  <c r="C122" i="47"/>
  <c r="C121" i="47"/>
  <c r="C120" i="47"/>
  <c r="C117" i="47"/>
  <c r="C116" i="47"/>
  <c r="C115" i="47"/>
  <c r="C114" i="47"/>
  <c r="C113" i="47"/>
  <c r="C112" i="47"/>
  <c r="C111" i="47"/>
  <c r="C118" i="47" s="1"/>
  <c r="C110" i="47"/>
  <c r="C108" i="47"/>
  <c r="D92" i="47"/>
  <c r="D96" i="47"/>
  <c r="C90" i="47"/>
  <c r="C87" i="47"/>
  <c r="D76" i="47"/>
  <c r="C78" i="47"/>
  <c r="C56" i="47"/>
  <c r="C53" i="47"/>
  <c r="C52" i="47"/>
  <c r="C50" i="47"/>
  <c r="C49" i="47"/>
  <c r="H48" i="47"/>
  <c r="G48" i="47"/>
  <c r="E48" i="47"/>
  <c r="D48" i="47"/>
  <c r="C48" i="47"/>
  <c r="C46" i="47"/>
  <c r="C45" i="47"/>
  <c r="C43" i="47"/>
  <c r="C41" i="47"/>
  <c r="C39" i="47"/>
  <c r="C36" i="47"/>
  <c r="C35" i="47"/>
  <c r="C34" i="47"/>
  <c r="H32" i="47"/>
  <c r="G32" i="47"/>
  <c r="E32" i="47"/>
  <c r="D32" i="47"/>
  <c r="C32" i="47"/>
  <c r="C30" i="47"/>
  <c r="C29" i="47"/>
  <c r="H27" i="47"/>
  <c r="G27" i="47"/>
  <c r="E27" i="47"/>
  <c r="D27" i="47"/>
  <c r="C27" i="47"/>
  <c r="C25" i="47"/>
  <c r="C23" i="47"/>
  <c r="C21" i="47"/>
  <c r="C19" i="47"/>
  <c r="C16" i="47"/>
  <c r="C15" i="47"/>
  <c r="C14" i="47"/>
  <c r="G12" i="47"/>
  <c r="C12" i="47"/>
  <c r="C10" i="47"/>
  <c r="C9" i="47"/>
  <c r="G7" i="47"/>
  <c r="C7" i="47"/>
  <c r="A3" i="47"/>
  <c r="A2" i="47"/>
  <c r="A196" i="46"/>
  <c r="A177" i="46"/>
  <c r="A176" i="46"/>
  <c r="A175" i="46"/>
  <c r="A174" i="46"/>
  <c r="A173" i="46"/>
  <c r="A172" i="46"/>
  <c r="A171" i="46"/>
  <c r="C162" i="46"/>
  <c r="C159" i="46"/>
  <c r="C158" i="46"/>
  <c r="C157" i="46"/>
  <c r="C156" i="46"/>
  <c r="E155" i="46"/>
  <c r="C155" i="46"/>
  <c r="C154" i="46"/>
  <c r="C153" i="46"/>
  <c r="C152" i="46"/>
  <c r="C146" i="46"/>
  <c r="C144" i="46"/>
  <c r="C143" i="46"/>
  <c r="C141" i="46"/>
  <c r="C140" i="46"/>
  <c r="C139" i="46"/>
  <c r="C138" i="46"/>
  <c r="C137" i="46"/>
  <c r="C136" i="46"/>
  <c r="C135" i="46"/>
  <c r="C134" i="46"/>
  <c r="C133" i="46"/>
  <c r="C132" i="46"/>
  <c r="C131" i="46"/>
  <c r="C130" i="46"/>
  <c r="C129" i="46"/>
  <c r="C128" i="46"/>
  <c r="C127" i="46"/>
  <c r="C126" i="46"/>
  <c r="C125" i="46"/>
  <c r="C124" i="46"/>
  <c r="C123" i="46"/>
  <c r="C121" i="46"/>
  <c r="C120" i="46"/>
  <c r="C119" i="46"/>
  <c r="C118" i="46"/>
  <c r="C117" i="46"/>
  <c r="C116" i="46"/>
  <c r="C115" i="46"/>
  <c r="C114" i="46"/>
  <c r="D91" i="46"/>
  <c r="C113" i="46"/>
  <c r="C111" i="46"/>
  <c r="D101" i="46"/>
  <c r="D100" i="46"/>
  <c r="D97" i="46"/>
  <c r="D96" i="46"/>
  <c r="D99" i="46"/>
  <c r="C93" i="46"/>
  <c r="C90" i="46"/>
  <c r="C81" i="46"/>
  <c r="C80" i="46"/>
  <c r="C49" i="46"/>
  <c r="C46" i="46"/>
  <c r="C45" i="46"/>
  <c r="C43" i="46"/>
  <c r="C41" i="46"/>
  <c r="C39" i="46"/>
  <c r="C36" i="46"/>
  <c r="C35" i="46"/>
  <c r="C34" i="46"/>
  <c r="E32" i="46"/>
  <c r="C32" i="46"/>
  <c r="C30" i="46"/>
  <c r="C29" i="46"/>
  <c r="E27" i="46"/>
  <c r="C27" i="46"/>
  <c r="C25" i="46"/>
  <c r="C23" i="46"/>
  <c r="C21" i="46"/>
  <c r="C19" i="46"/>
  <c r="C16" i="46"/>
  <c r="C15" i="46"/>
  <c r="C14" i="46"/>
  <c r="H12" i="46"/>
  <c r="G12" i="46"/>
  <c r="E12" i="46"/>
  <c r="D12" i="46"/>
  <c r="C12" i="46"/>
  <c r="C10" i="46"/>
  <c r="C9" i="46"/>
  <c r="H7" i="46"/>
  <c r="G7" i="46"/>
  <c r="E7" i="46"/>
  <c r="D7" i="46"/>
  <c r="C7" i="46"/>
  <c r="A3" i="46"/>
  <c r="A2" i="46"/>
  <c r="A179" i="45"/>
  <c r="A165" i="45"/>
  <c r="A164" i="45"/>
  <c r="A163" i="45"/>
  <c r="A162" i="45"/>
  <c r="A161" i="45"/>
  <c r="A160" i="45"/>
  <c r="A159" i="45"/>
  <c r="C151" i="45"/>
  <c r="H148" i="45"/>
  <c r="G148" i="45"/>
  <c r="E148" i="45"/>
  <c r="D148" i="45"/>
  <c r="C148" i="45"/>
  <c r="C147" i="45"/>
  <c r="C146" i="45"/>
  <c r="E145" i="45"/>
  <c r="C145" i="45"/>
  <c r="C144" i="45"/>
  <c r="C143" i="45"/>
  <c r="H142" i="45"/>
  <c r="G142" i="45"/>
  <c r="E142" i="45"/>
  <c r="D142" i="45"/>
  <c r="C142" i="45"/>
  <c r="C136" i="45"/>
  <c r="C134" i="45"/>
  <c r="C133" i="45"/>
  <c r="C131" i="45"/>
  <c r="C130" i="45"/>
  <c r="C129" i="45"/>
  <c r="C128" i="45"/>
  <c r="C127" i="45"/>
  <c r="C126" i="45"/>
  <c r="C125" i="45"/>
  <c r="C124" i="45"/>
  <c r="C123" i="45"/>
  <c r="C122" i="45"/>
  <c r="C121" i="45"/>
  <c r="C120" i="45"/>
  <c r="C119" i="45"/>
  <c r="C118" i="45"/>
  <c r="C117" i="45"/>
  <c r="C116" i="45"/>
  <c r="C115" i="45"/>
  <c r="C114" i="45"/>
  <c r="C113" i="45"/>
  <c r="C111" i="45"/>
  <c r="C110" i="45"/>
  <c r="C109" i="45"/>
  <c r="C108" i="45"/>
  <c r="C107" i="45"/>
  <c r="C106" i="45"/>
  <c r="C105" i="45"/>
  <c r="C104" i="45"/>
  <c r="D81" i="45"/>
  <c r="C103" i="45"/>
  <c r="C101" i="45"/>
  <c r="D91" i="45"/>
  <c r="D90" i="45"/>
  <c r="D87" i="45"/>
  <c r="D86" i="45"/>
  <c r="D89" i="45"/>
  <c r="C83" i="45"/>
  <c r="C80" i="45"/>
  <c r="C71" i="45"/>
  <c r="C70" i="45"/>
  <c r="D48" i="45"/>
  <c r="C49" i="45"/>
  <c r="C46" i="45"/>
  <c r="C45" i="45"/>
  <c r="C43" i="45"/>
  <c r="C41" i="45"/>
  <c r="C39" i="45"/>
  <c r="C36" i="45"/>
  <c r="C35" i="45"/>
  <c r="C34" i="45"/>
  <c r="H32" i="45"/>
  <c r="G32" i="45"/>
  <c r="E32" i="45"/>
  <c r="D32" i="45"/>
  <c r="C32" i="45"/>
  <c r="C30" i="45"/>
  <c r="C29" i="45"/>
  <c r="H27" i="45"/>
  <c r="G27" i="45"/>
  <c r="E27" i="45"/>
  <c r="D27" i="45"/>
  <c r="C27" i="45"/>
  <c r="C25" i="45"/>
  <c r="C23" i="45"/>
  <c r="C21" i="45"/>
  <c r="C19" i="45"/>
  <c r="C16" i="45"/>
  <c r="C15" i="45"/>
  <c r="C14" i="45"/>
  <c r="G12" i="45"/>
  <c r="C12" i="45"/>
  <c r="C10" i="45"/>
  <c r="C9" i="45"/>
  <c r="G7" i="45"/>
  <c r="C7" i="45"/>
  <c r="A3" i="45"/>
  <c r="A2" i="45"/>
  <c r="A188" i="44"/>
  <c r="A172" i="44"/>
  <c r="A171" i="44"/>
  <c r="A170" i="44"/>
  <c r="A169" i="44"/>
  <c r="A168" i="44"/>
  <c r="A167" i="44"/>
  <c r="A166" i="44"/>
  <c r="C158" i="44"/>
  <c r="E155" i="44"/>
  <c r="C154" i="44"/>
  <c r="C153" i="44"/>
  <c r="H152" i="44"/>
  <c r="G152" i="44"/>
  <c r="E152" i="44"/>
  <c r="D152" i="44"/>
  <c r="C152" i="44"/>
  <c r="C151" i="44"/>
  <c r="C150" i="44"/>
  <c r="C155" i="44" s="1"/>
  <c r="E149" i="44"/>
  <c r="C149" i="44"/>
  <c r="C143" i="44"/>
  <c r="C141" i="44"/>
  <c r="C140" i="44"/>
  <c r="C138" i="44"/>
  <c r="C137" i="44"/>
  <c r="C136" i="44"/>
  <c r="C135" i="44"/>
  <c r="C134" i="44"/>
  <c r="C133" i="44"/>
  <c r="C132" i="44"/>
  <c r="C131" i="44"/>
  <c r="C130" i="44"/>
  <c r="C129" i="44"/>
  <c r="C128" i="44"/>
  <c r="C127" i="44"/>
  <c r="C126" i="44"/>
  <c r="C125" i="44"/>
  <c r="C124" i="44"/>
  <c r="C123" i="44"/>
  <c r="C122" i="44"/>
  <c r="C121" i="44"/>
  <c r="C120" i="44"/>
  <c r="C117" i="44"/>
  <c r="C116" i="44"/>
  <c r="C115" i="44"/>
  <c r="C114" i="44"/>
  <c r="C113" i="44"/>
  <c r="C112" i="44"/>
  <c r="C111" i="44"/>
  <c r="C118" i="44" s="1"/>
  <c r="C110" i="44"/>
  <c r="C108" i="44"/>
  <c r="C90" i="44"/>
  <c r="C87" i="44"/>
  <c r="C78" i="44"/>
  <c r="D76" i="44"/>
  <c r="D55" i="44"/>
  <c r="C56" i="44"/>
  <c r="C53" i="44"/>
  <c r="C52" i="44"/>
  <c r="C50" i="44"/>
  <c r="C49" i="44"/>
  <c r="H48" i="44"/>
  <c r="G48" i="44"/>
  <c r="E48" i="44"/>
  <c r="D48" i="44"/>
  <c r="C48" i="44"/>
  <c r="C46" i="44"/>
  <c r="C45" i="44"/>
  <c r="C43" i="44"/>
  <c r="C41" i="44"/>
  <c r="C39" i="44"/>
  <c r="C36" i="44"/>
  <c r="C35" i="44"/>
  <c r="C34" i="44"/>
  <c r="H32" i="44"/>
  <c r="G32" i="44"/>
  <c r="E32" i="44"/>
  <c r="D32" i="44"/>
  <c r="C32" i="44"/>
  <c r="C30" i="44"/>
  <c r="C29" i="44"/>
  <c r="H27" i="44"/>
  <c r="G27" i="44"/>
  <c r="E27" i="44"/>
  <c r="D27" i="44"/>
  <c r="C27" i="44"/>
  <c r="C25" i="44"/>
  <c r="C23" i="44"/>
  <c r="C21" i="44"/>
  <c r="C19" i="44"/>
  <c r="C16" i="44"/>
  <c r="C15" i="44"/>
  <c r="C14" i="44"/>
  <c r="G12" i="44"/>
  <c r="C12" i="44"/>
  <c r="C10" i="44"/>
  <c r="C9" i="44"/>
  <c r="G7" i="44"/>
  <c r="C7" i="44"/>
  <c r="A3" i="44"/>
  <c r="A2" i="44"/>
  <c r="A196" i="43"/>
  <c r="A178" i="43"/>
  <c r="A177" i="43"/>
  <c r="A176" i="43"/>
  <c r="A175" i="43"/>
  <c r="A174" i="43"/>
  <c r="A173" i="43"/>
  <c r="A172" i="43"/>
  <c r="C161" i="43"/>
  <c r="C157" i="43"/>
  <c r="C156" i="43"/>
  <c r="H155" i="43"/>
  <c r="G155" i="43"/>
  <c r="E155" i="43"/>
  <c r="D155" i="43"/>
  <c r="C155" i="43"/>
  <c r="C154" i="43"/>
  <c r="C153" i="43"/>
  <c r="C158" i="43" s="1"/>
  <c r="C152" i="43"/>
  <c r="C146" i="43"/>
  <c r="C144" i="43"/>
  <c r="C143" i="43"/>
  <c r="C141" i="43"/>
  <c r="C140" i="43"/>
  <c r="C139" i="43"/>
  <c r="C138" i="43"/>
  <c r="C137" i="43"/>
  <c r="C136" i="43"/>
  <c r="C135" i="43"/>
  <c r="C134" i="43"/>
  <c r="C133" i="43"/>
  <c r="C132" i="43"/>
  <c r="C131" i="43"/>
  <c r="C130" i="43"/>
  <c r="C129" i="43"/>
  <c r="C128" i="43"/>
  <c r="C127" i="43"/>
  <c r="C126" i="43"/>
  <c r="C125" i="43"/>
  <c r="C124" i="43"/>
  <c r="C123" i="43"/>
  <c r="C120" i="43"/>
  <c r="C119" i="43"/>
  <c r="C118" i="43"/>
  <c r="C117" i="43"/>
  <c r="C116" i="43"/>
  <c r="C115" i="43"/>
  <c r="C114" i="43"/>
  <c r="C121" i="43" s="1"/>
  <c r="C113" i="43"/>
  <c r="C111" i="43"/>
  <c r="D99" i="43"/>
  <c r="D98" i="43"/>
  <c r="D95" i="43"/>
  <c r="C93" i="43"/>
  <c r="C90" i="43"/>
  <c r="D79" i="43"/>
  <c r="C81" i="43"/>
  <c r="C80" i="43"/>
  <c r="D47" i="43"/>
  <c r="C48" i="43"/>
  <c r="C46" i="43"/>
  <c r="C45" i="43"/>
  <c r="C43" i="43"/>
  <c r="C41" i="43"/>
  <c r="C39" i="43"/>
  <c r="C36" i="43"/>
  <c r="C35" i="43"/>
  <c r="C34" i="43"/>
  <c r="H32" i="43"/>
  <c r="G32" i="43"/>
  <c r="E32" i="43"/>
  <c r="D32" i="43"/>
  <c r="C32" i="43"/>
  <c r="C30" i="43"/>
  <c r="C29" i="43"/>
  <c r="H27" i="43"/>
  <c r="G27" i="43"/>
  <c r="E27" i="43"/>
  <c r="D27" i="43"/>
  <c r="C27" i="43"/>
  <c r="C25" i="43"/>
  <c r="C23" i="43"/>
  <c r="C21" i="43"/>
  <c r="C19" i="43"/>
  <c r="C16" i="43"/>
  <c r="C15" i="43"/>
  <c r="C14" i="43"/>
  <c r="H12" i="43"/>
  <c r="G12" i="43"/>
  <c r="E12" i="43"/>
  <c r="D12" i="43"/>
  <c r="C12" i="43"/>
  <c r="C10" i="43"/>
  <c r="C9" i="43"/>
  <c r="H7" i="43"/>
  <c r="G7" i="43"/>
  <c r="E7" i="43"/>
  <c r="D7" i="43"/>
  <c r="C7" i="43"/>
  <c r="A3" i="43"/>
  <c r="A2" i="43"/>
  <c r="A176" i="42"/>
  <c r="A163" i="42"/>
  <c r="A162" i="42"/>
  <c r="A161" i="42"/>
  <c r="A160" i="42"/>
  <c r="A159" i="42"/>
  <c r="A158" i="42"/>
  <c r="A157" i="42"/>
  <c r="C149" i="42"/>
  <c r="C146" i="42"/>
  <c r="C145" i="42"/>
  <c r="C144" i="42"/>
  <c r="H143" i="42"/>
  <c r="G143" i="42"/>
  <c r="E143" i="42"/>
  <c r="D143" i="42"/>
  <c r="C143" i="42"/>
  <c r="C142" i="42"/>
  <c r="C141" i="42"/>
  <c r="G140" i="42"/>
  <c r="C140" i="42"/>
  <c r="C134" i="42"/>
  <c r="C132" i="42"/>
  <c r="C131" i="42"/>
  <c r="C129" i="42"/>
  <c r="C128" i="42"/>
  <c r="C127" i="42"/>
  <c r="C126" i="42"/>
  <c r="C125" i="42"/>
  <c r="C124" i="42"/>
  <c r="C123" i="42"/>
  <c r="C122" i="42"/>
  <c r="C121" i="42"/>
  <c r="C120" i="42"/>
  <c r="C119" i="42"/>
  <c r="C118" i="42"/>
  <c r="C117" i="42"/>
  <c r="C116" i="42"/>
  <c r="C115" i="42"/>
  <c r="C114" i="42"/>
  <c r="C113" i="42"/>
  <c r="C111" i="42"/>
  <c r="C110" i="42"/>
  <c r="C109" i="42"/>
  <c r="C108" i="42"/>
  <c r="C107" i="42"/>
  <c r="C106" i="42"/>
  <c r="C105" i="42"/>
  <c r="C104" i="42"/>
  <c r="C103" i="42"/>
  <c r="C101" i="42"/>
  <c r="D91" i="42"/>
  <c r="D90" i="42"/>
  <c r="D89" i="42"/>
  <c r="D87" i="42"/>
  <c r="D86" i="42"/>
  <c r="D85" i="42"/>
  <c r="D88" i="42"/>
  <c r="C83" i="42"/>
  <c r="D81" i="42"/>
  <c r="C80" i="42"/>
  <c r="C71" i="42"/>
  <c r="D69" i="42"/>
  <c r="C49" i="42"/>
  <c r="C46" i="42"/>
  <c r="C45" i="42"/>
  <c r="C43" i="42"/>
  <c r="C41" i="42"/>
  <c r="C39" i="42"/>
  <c r="C36" i="42"/>
  <c r="C35" i="42"/>
  <c r="C34" i="42"/>
  <c r="E32" i="42"/>
  <c r="C32" i="42"/>
  <c r="C30" i="42"/>
  <c r="C29" i="42"/>
  <c r="E27" i="42"/>
  <c r="C27" i="42"/>
  <c r="C25" i="42"/>
  <c r="C23" i="42"/>
  <c r="C21" i="42"/>
  <c r="C19" i="42"/>
  <c r="C16" i="42"/>
  <c r="C15" i="42"/>
  <c r="C14" i="42"/>
  <c r="H12" i="42"/>
  <c r="G12" i="42"/>
  <c r="E12" i="42"/>
  <c r="D12" i="42"/>
  <c r="C12" i="42"/>
  <c r="C10" i="42"/>
  <c r="C9" i="42"/>
  <c r="H7" i="42"/>
  <c r="G7" i="42"/>
  <c r="E7" i="42"/>
  <c r="D7" i="42"/>
  <c r="C7" i="42"/>
  <c r="A3" i="42"/>
  <c r="A2" i="42"/>
  <c r="X1" i="42"/>
  <c r="A188" i="41"/>
  <c r="A173" i="41"/>
  <c r="A172" i="41"/>
  <c r="A171" i="41"/>
  <c r="A170" i="41"/>
  <c r="A169" i="41"/>
  <c r="A168" i="41"/>
  <c r="A167" i="41"/>
  <c r="C159" i="41"/>
  <c r="C155" i="41"/>
  <c r="C154" i="41"/>
  <c r="G153" i="41"/>
  <c r="C153" i="41"/>
  <c r="C152" i="41"/>
  <c r="C151" i="41"/>
  <c r="C156" i="41" s="1"/>
  <c r="H150" i="41"/>
  <c r="G150" i="41"/>
  <c r="E150" i="41"/>
  <c r="D150" i="41"/>
  <c r="C150" i="41"/>
  <c r="C144" i="41"/>
  <c r="C142" i="41"/>
  <c r="C141" i="41"/>
  <c r="C139" i="41"/>
  <c r="C138" i="41"/>
  <c r="C137" i="41"/>
  <c r="C136" i="41"/>
  <c r="C135" i="41"/>
  <c r="C134" i="41"/>
  <c r="C133" i="41"/>
  <c r="C132" i="41"/>
  <c r="C131" i="41"/>
  <c r="C130" i="41"/>
  <c r="C129" i="41"/>
  <c r="C128" i="41"/>
  <c r="C127" i="41"/>
  <c r="C126" i="41"/>
  <c r="C125" i="41"/>
  <c r="C124" i="41"/>
  <c r="C123" i="41"/>
  <c r="C122" i="41"/>
  <c r="C121" i="41"/>
  <c r="C118" i="41"/>
  <c r="C117" i="41"/>
  <c r="C116" i="41"/>
  <c r="C115" i="41"/>
  <c r="C114" i="41"/>
  <c r="C113" i="41"/>
  <c r="C112" i="41"/>
  <c r="C119" i="41" s="1"/>
  <c r="C111" i="41"/>
  <c r="C109" i="41"/>
  <c r="D96" i="41"/>
  <c r="D95" i="41"/>
  <c r="D99" i="41"/>
  <c r="C91" i="41"/>
  <c r="C88" i="41"/>
  <c r="D77" i="41"/>
  <c r="C79" i="41"/>
  <c r="D56" i="41"/>
  <c r="C57" i="41"/>
  <c r="C54" i="41"/>
  <c r="C53" i="41"/>
  <c r="C50" i="41"/>
  <c r="C49" i="41"/>
  <c r="C48" i="41"/>
  <c r="C46" i="41"/>
  <c r="C45" i="41"/>
  <c r="C43" i="41"/>
  <c r="C41" i="41"/>
  <c r="C39" i="41"/>
  <c r="C36" i="41"/>
  <c r="C35" i="41"/>
  <c r="C34" i="41"/>
  <c r="G32" i="41"/>
  <c r="C32" i="41"/>
  <c r="C30" i="41"/>
  <c r="C29" i="41"/>
  <c r="G27" i="41"/>
  <c r="C27" i="41"/>
  <c r="C25" i="41"/>
  <c r="C23" i="41"/>
  <c r="C21" i="41"/>
  <c r="C19" i="41"/>
  <c r="C16" i="41"/>
  <c r="C15" i="41"/>
  <c r="C14" i="41"/>
  <c r="E12" i="41"/>
  <c r="C12" i="41"/>
  <c r="C10" i="41"/>
  <c r="C9" i="41"/>
  <c r="E7" i="41"/>
  <c r="C7" i="41"/>
  <c r="A3" i="41"/>
  <c r="A2" i="41"/>
  <c r="A180" i="40"/>
  <c r="A165" i="40"/>
  <c r="A164" i="40"/>
  <c r="A163" i="40"/>
  <c r="A162" i="40"/>
  <c r="A161" i="40"/>
  <c r="A160" i="40"/>
  <c r="A159" i="40"/>
  <c r="C151" i="40"/>
  <c r="C147" i="40"/>
  <c r="C146" i="40"/>
  <c r="C145" i="40"/>
  <c r="C144" i="40"/>
  <c r="C143" i="40"/>
  <c r="C148" i="40" s="1"/>
  <c r="H142" i="40"/>
  <c r="G142" i="40"/>
  <c r="E142" i="40"/>
  <c r="D142" i="40"/>
  <c r="C142" i="40"/>
  <c r="C136" i="40"/>
  <c r="C134" i="40"/>
  <c r="C133" i="40"/>
  <c r="C131" i="40"/>
  <c r="C130" i="40"/>
  <c r="C129" i="40"/>
  <c r="C128" i="40"/>
  <c r="C127" i="40"/>
  <c r="C126" i="40"/>
  <c r="C125" i="40"/>
  <c r="C124" i="40"/>
  <c r="C123" i="40"/>
  <c r="C122" i="40"/>
  <c r="C121" i="40"/>
  <c r="C120" i="40"/>
  <c r="C119" i="40"/>
  <c r="C118" i="40"/>
  <c r="C117" i="40"/>
  <c r="C116" i="40"/>
  <c r="C115" i="40"/>
  <c r="C114" i="40"/>
  <c r="C113" i="40"/>
  <c r="C110" i="40"/>
  <c r="C109" i="40"/>
  <c r="C108" i="40"/>
  <c r="C107" i="40"/>
  <c r="C106" i="40"/>
  <c r="C105" i="40"/>
  <c r="C104" i="40"/>
  <c r="C111" i="40" s="1"/>
  <c r="C103" i="40"/>
  <c r="C101" i="40"/>
  <c r="D91" i="40"/>
  <c r="D88" i="40"/>
  <c r="D87" i="40"/>
  <c r="C83" i="40"/>
  <c r="C80" i="40"/>
  <c r="C71" i="40"/>
  <c r="C70" i="40"/>
  <c r="D69" i="40"/>
  <c r="D48" i="40"/>
  <c r="C49" i="40"/>
  <c r="C46" i="40"/>
  <c r="C45" i="40"/>
  <c r="C43" i="40"/>
  <c r="C41" i="40"/>
  <c r="C39" i="40"/>
  <c r="C36" i="40"/>
  <c r="C35" i="40"/>
  <c r="C34" i="40"/>
  <c r="H32" i="40"/>
  <c r="G32" i="40"/>
  <c r="E32" i="40"/>
  <c r="D32" i="40"/>
  <c r="C32" i="40"/>
  <c r="C30" i="40"/>
  <c r="C29" i="40"/>
  <c r="H27" i="40"/>
  <c r="G27" i="40"/>
  <c r="E27" i="40"/>
  <c r="D27" i="40"/>
  <c r="C27" i="40"/>
  <c r="C25" i="40"/>
  <c r="C23" i="40"/>
  <c r="C21" i="40"/>
  <c r="C19" i="40"/>
  <c r="C16" i="40"/>
  <c r="C15" i="40"/>
  <c r="C14" i="40"/>
  <c r="H12" i="40"/>
  <c r="G12" i="40"/>
  <c r="E12" i="40"/>
  <c r="D12" i="40"/>
  <c r="C12" i="40"/>
  <c r="C10" i="40"/>
  <c r="C9" i="40"/>
  <c r="H7" i="40"/>
  <c r="G7" i="40"/>
  <c r="E7" i="40"/>
  <c r="D7" i="40"/>
  <c r="C7" i="40"/>
  <c r="A3" i="40"/>
  <c r="A2" i="40"/>
  <c r="A188" i="39"/>
  <c r="A173" i="39"/>
  <c r="A172" i="39"/>
  <c r="A171" i="39"/>
  <c r="A170" i="39"/>
  <c r="A169" i="39"/>
  <c r="A168" i="39"/>
  <c r="A167" i="39"/>
  <c r="C159" i="39"/>
  <c r="C156" i="39"/>
  <c r="H155" i="39"/>
  <c r="G155" i="39"/>
  <c r="E155" i="39"/>
  <c r="D155" i="39"/>
  <c r="C154" i="39"/>
  <c r="C153" i="39"/>
  <c r="G152" i="39"/>
  <c r="C152" i="39"/>
  <c r="C151" i="39"/>
  <c r="C150" i="39"/>
  <c r="C155" i="39" s="1"/>
  <c r="H149" i="39"/>
  <c r="G149" i="39"/>
  <c r="E149" i="39"/>
  <c r="D149" i="39"/>
  <c r="C149" i="39"/>
  <c r="C143" i="39"/>
  <c r="C141" i="39"/>
  <c r="C140" i="39"/>
  <c r="C138" i="39"/>
  <c r="C137" i="39"/>
  <c r="C136" i="39"/>
  <c r="C135" i="39"/>
  <c r="C134" i="39"/>
  <c r="C133" i="39"/>
  <c r="C132" i="39"/>
  <c r="C131" i="39"/>
  <c r="C130" i="39"/>
  <c r="C129" i="39"/>
  <c r="C128" i="39"/>
  <c r="C127" i="39"/>
  <c r="C126" i="39"/>
  <c r="C125" i="39"/>
  <c r="C124" i="39"/>
  <c r="C123" i="39"/>
  <c r="C122" i="39"/>
  <c r="C121" i="39"/>
  <c r="C120" i="39"/>
  <c r="C117" i="39"/>
  <c r="C116" i="39"/>
  <c r="C115" i="39"/>
  <c r="C114" i="39"/>
  <c r="C113" i="39"/>
  <c r="C112" i="39"/>
  <c r="C111" i="39"/>
  <c r="C118" i="39" s="1"/>
  <c r="C110" i="39"/>
  <c r="C108" i="39"/>
  <c r="C90" i="39"/>
  <c r="C87" i="39"/>
  <c r="C78" i="39"/>
  <c r="D55" i="39"/>
  <c r="C56" i="39"/>
  <c r="C53" i="39"/>
  <c r="C52" i="39"/>
  <c r="C50" i="39"/>
  <c r="C49" i="39"/>
  <c r="G48" i="39"/>
  <c r="C48" i="39"/>
  <c r="C46" i="39"/>
  <c r="C45" i="39"/>
  <c r="C43" i="39"/>
  <c r="C41" i="39"/>
  <c r="C39" i="39"/>
  <c r="C36" i="39"/>
  <c r="C35" i="39"/>
  <c r="C34" i="39"/>
  <c r="G32" i="39"/>
  <c r="C32" i="39"/>
  <c r="C30" i="39"/>
  <c r="C29" i="39"/>
  <c r="C27" i="39"/>
  <c r="C25" i="39"/>
  <c r="C23" i="39"/>
  <c r="C21" i="39"/>
  <c r="C19" i="39"/>
  <c r="C16" i="39"/>
  <c r="C15" i="39"/>
  <c r="C14" i="39"/>
  <c r="E12" i="39"/>
  <c r="C12" i="39"/>
  <c r="C10" i="39"/>
  <c r="C9" i="39"/>
  <c r="C7" i="39"/>
  <c r="A3" i="39"/>
  <c r="A2" i="39"/>
  <c r="A187" i="38"/>
  <c r="A172" i="38"/>
  <c r="A171" i="38"/>
  <c r="A170" i="38"/>
  <c r="A169" i="38"/>
  <c r="A168" i="38"/>
  <c r="A167" i="38"/>
  <c r="A166" i="38"/>
  <c r="C158" i="38"/>
  <c r="H155" i="38"/>
  <c r="G155" i="38"/>
  <c r="E155" i="38"/>
  <c r="D155" i="38"/>
  <c r="C154" i="38"/>
  <c r="C153" i="38"/>
  <c r="G152" i="38"/>
  <c r="C152" i="38"/>
  <c r="C151" i="38"/>
  <c r="C150" i="38"/>
  <c r="C155" i="38" s="1"/>
  <c r="H149" i="38"/>
  <c r="G149" i="38"/>
  <c r="E149" i="38"/>
  <c r="D149" i="38"/>
  <c r="C149" i="38"/>
  <c r="C143" i="38"/>
  <c r="C141" i="38"/>
  <c r="C140" i="38"/>
  <c r="C138" i="38"/>
  <c r="C137" i="38"/>
  <c r="C136" i="38"/>
  <c r="C135" i="38"/>
  <c r="C134" i="38"/>
  <c r="C133" i="38"/>
  <c r="C132" i="38"/>
  <c r="C131" i="38"/>
  <c r="C130" i="38"/>
  <c r="C129" i="38"/>
  <c r="C128" i="38"/>
  <c r="C127" i="38"/>
  <c r="C126" i="38"/>
  <c r="C125" i="38"/>
  <c r="C124" i="38"/>
  <c r="C123" i="38"/>
  <c r="C122" i="38"/>
  <c r="C121" i="38"/>
  <c r="C120" i="38"/>
  <c r="C117" i="38"/>
  <c r="C116" i="38"/>
  <c r="C115" i="38"/>
  <c r="C114" i="38"/>
  <c r="C113" i="38"/>
  <c r="C112" i="38"/>
  <c r="C111" i="38"/>
  <c r="C118" i="38" s="1"/>
  <c r="C110" i="38"/>
  <c r="C108" i="38"/>
  <c r="C90" i="38"/>
  <c r="C87" i="38"/>
  <c r="C78" i="38"/>
  <c r="D55" i="38"/>
  <c r="C56" i="38"/>
  <c r="C53" i="38"/>
  <c r="C52" i="38"/>
  <c r="C50" i="38"/>
  <c r="C49" i="38"/>
  <c r="G48" i="38"/>
  <c r="C48" i="38"/>
  <c r="C46" i="38"/>
  <c r="C45" i="38"/>
  <c r="C43" i="38"/>
  <c r="C41" i="38"/>
  <c r="C39" i="38"/>
  <c r="C36" i="38"/>
  <c r="C35" i="38"/>
  <c r="C34" i="38"/>
  <c r="G32" i="38"/>
  <c r="C32" i="38"/>
  <c r="C30" i="38"/>
  <c r="C29" i="38"/>
  <c r="C27" i="38"/>
  <c r="C25" i="38"/>
  <c r="C23" i="38"/>
  <c r="C21" i="38"/>
  <c r="C19" i="38"/>
  <c r="C16" i="38"/>
  <c r="C15" i="38"/>
  <c r="C14" i="38"/>
  <c r="E12" i="38"/>
  <c r="C12" i="38"/>
  <c r="C10" i="38"/>
  <c r="C9" i="38"/>
  <c r="C7" i="38"/>
  <c r="A3" i="38"/>
  <c r="A2" i="38"/>
  <c r="A205" i="37"/>
  <c r="A190" i="37"/>
  <c r="A189" i="37"/>
  <c r="A188" i="37"/>
  <c r="A187" i="37"/>
  <c r="A186" i="37"/>
  <c r="A185" i="37"/>
  <c r="A184" i="37"/>
  <c r="C176" i="37"/>
  <c r="H173" i="37"/>
  <c r="G173" i="37"/>
  <c r="E173" i="37"/>
  <c r="D173" i="37"/>
  <c r="C172" i="37"/>
  <c r="C173" i="37" s="1"/>
  <c r="H171" i="37"/>
  <c r="G171" i="37"/>
  <c r="E171" i="37"/>
  <c r="D171" i="37"/>
  <c r="C171" i="37"/>
  <c r="C170" i="37"/>
  <c r="H169" i="37"/>
  <c r="G169" i="37"/>
  <c r="E169" i="37"/>
  <c r="D169" i="37"/>
  <c r="C169" i="37"/>
  <c r="C163" i="37"/>
  <c r="C161" i="37"/>
  <c r="C160" i="37"/>
  <c r="C158" i="37"/>
  <c r="C157" i="37"/>
  <c r="C156" i="37"/>
  <c r="C155" i="37"/>
  <c r="C154" i="37"/>
  <c r="C153" i="37"/>
  <c r="C152" i="37"/>
  <c r="C151" i="37"/>
  <c r="C150" i="37"/>
  <c r="C149" i="37"/>
  <c r="C148" i="37"/>
  <c r="C147" i="37"/>
  <c r="C146" i="37"/>
  <c r="C145" i="37"/>
  <c r="C144" i="37"/>
  <c r="C143" i="37"/>
  <c r="C142" i="37"/>
  <c r="C141" i="37"/>
  <c r="C140" i="37"/>
  <c r="C138" i="37"/>
  <c r="C137" i="37"/>
  <c r="C136" i="37"/>
  <c r="C135" i="37"/>
  <c r="C134" i="37"/>
  <c r="C133" i="37"/>
  <c r="C132" i="37"/>
  <c r="C131" i="37"/>
  <c r="C130" i="37"/>
  <c r="C128" i="37"/>
  <c r="D118" i="37"/>
  <c r="D115" i="37"/>
  <c r="D114" i="37"/>
  <c r="C110" i="37"/>
  <c r="C107" i="37"/>
  <c r="D96" i="37"/>
  <c r="C98" i="37"/>
  <c r="D55" i="37"/>
  <c r="C56" i="37"/>
  <c r="C53" i="37"/>
  <c r="C52" i="37"/>
  <c r="C50" i="37"/>
  <c r="C49" i="37"/>
  <c r="G48" i="37"/>
  <c r="C48" i="37"/>
  <c r="C46" i="37"/>
  <c r="C45" i="37"/>
  <c r="C43" i="37"/>
  <c r="C41" i="37"/>
  <c r="C39" i="37"/>
  <c r="C36" i="37"/>
  <c r="C35" i="37"/>
  <c r="C34" i="37"/>
  <c r="G32" i="37"/>
  <c r="H32" i="37"/>
  <c r="D32" i="37"/>
  <c r="C32" i="37"/>
  <c r="C30" i="37"/>
  <c r="C29" i="37"/>
  <c r="H27" i="37"/>
  <c r="G27" i="37"/>
  <c r="E27" i="37"/>
  <c r="D27" i="37"/>
  <c r="C27" i="37"/>
  <c r="C25" i="37"/>
  <c r="C23" i="37"/>
  <c r="C21" i="37"/>
  <c r="C19" i="37"/>
  <c r="C16" i="37"/>
  <c r="C15" i="37"/>
  <c r="C14" i="37"/>
  <c r="G12" i="37"/>
  <c r="E12" i="37"/>
  <c r="C12" i="37"/>
  <c r="C10" i="37"/>
  <c r="C9" i="37"/>
  <c r="G7" i="37"/>
  <c r="E7" i="37"/>
  <c r="C7" i="37"/>
  <c r="A3" i="37"/>
  <c r="A2" i="37"/>
  <c r="A377" i="36"/>
  <c r="A358" i="36"/>
  <c r="A357" i="36"/>
  <c r="A356" i="36"/>
  <c r="A355" i="36"/>
  <c r="A354" i="36"/>
  <c r="A353" i="36"/>
  <c r="A352" i="36"/>
  <c r="C345" i="36"/>
  <c r="C343" i="36"/>
  <c r="C342" i="36"/>
  <c r="C341" i="36"/>
  <c r="C340" i="36"/>
  <c r="C344" i="36" s="1"/>
  <c r="C334" i="36"/>
  <c r="C332" i="36"/>
  <c r="C330" i="36"/>
  <c r="C329" i="36"/>
  <c r="C328" i="36"/>
  <c r="C327" i="36"/>
  <c r="C326" i="36"/>
  <c r="C325" i="36"/>
  <c r="C324" i="36"/>
  <c r="C323" i="36"/>
  <c r="C322" i="36"/>
  <c r="C321" i="36"/>
  <c r="C320" i="36"/>
  <c r="C319" i="36"/>
  <c r="C318" i="36"/>
  <c r="C317" i="36"/>
  <c r="C316" i="36"/>
  <c r="C315" i="36"/>
  <c r="C314" i="36"/>
  <c r="C313" i="36"/>
  <c r="C312" i="36"/>
  <c r="C309" i="36"/>
  <c r="C308" i="36"/>
  <c r="C307" i="36"/>
  <c r="C306" i="36"/>
  <c r="C305" i="36"/>
  <c r="C304" i="36"/>
  <c r="C303" i="36"/>
  <c r="C302" i="36"/>
  <c r="C300" i="36"/>
  <c r="D288" i="36"/>
  <c r="D284" i="36"/>
  <c r="D287" i="36"/>
  <c r="C282" i="36"/>
  <c r="C279" i="36"/>
  <c r="D268" i="36"/>
  <c r="C270" i="36"/>
  <c r="C269" i="36"/>
  <c r="D167" i="36"/>
  <c r="C168" i="36"/>
  <c r="C165" i="36"/>
  <c r="C163" i="36"/>
  <c r="C161" i="36"/>
  <c r="C160" i="36"/>
  <c r="C159" i="36"/>
  <c r="C157" i="36"/>
  <c r="C155" i="36"/>
  <c r="C154" i="36"/>
  <c r="C152" i="36"/>
  <c r="D49" i="36"/>
  <c r="C50" i="36"/>
  <c r="C47" i="36"/>
  <c r="C46" i="36"/>
  <c r="C44" i="36"/>
  <c r="C42" i="36"/>
  <c r="C40" i="36"/>
  <c r="C37" i="36"/>
  <c r="C36" i="36"/>
  <c r="C35" i="36"/>
  <c r="H33" i="36"/>
  <c r="G33" i="36"/>
  <c r="E33" i="36"/>
  <c r="D33" i="36"/>
  <c r="C33" i="36"/>
  <c r="C31" i="36"/>
  <c r="C30" i="36"/>
  <c r="H28" i="36"/>
  <c r="G28" i="36"/>
  <c r="E28" i="36"/>
  <c r="D28" i="36"/>
  <c r="C28" i="36"/>
  <c r="C26" i="36"/>
  <c r="C24" i="36"/>
  <c r="C22" i="36"/>
  <c r="C20" i="36"/>
  <c r="C17" i="36"/>
  <c r="C16" i="36"/>
  <c r="C15" i="36"/>
  <c r="G13" i="36"/>
  <c r="E13" i="36"/>
  <c r="C13" i="36"/>
  <c r="C11" i="36"/>
  <c r="C10" i="36"/>
  <c r="G8" i="36"/>
  <c r="E8" i="36"/>
  <c r="C8" i="36"/>
  <c r="A3" i="36"/>
  <c r="A2" i="36"/>
  <c r="A223" i="35"/>
  <c r="A204" i="35"/>
  <c r="A203" i="35"/>
  <c r="A202" i="35"/>
  <c r="A201" i="35"/>
  <c r="A200" i="35"/>
  <c r="A199" i="35"/>
  <c r="A198" i="35"/>
  <c r="C189" i="35"/>
  <c r="C186" i="35"/>
  <c r="C185" i="35"/>
  <c r="C184" i="35"/>
  <c r="C183" i="35"/>
  <c r="C182" i="35"/>
  <c r="C181" i="35"/>
  <c r="C180" i="35"/>
  <c r="H179" i="35"/>
  <c r="G179" i="35"/>
  <c r="E179" i="35"/>
  <c r="D179" i="35"/>
  <c r="C179" i="35"/>
  <c r="C173" i="35"/>
  <c r="C171" i="35"/>
  <c r="C170" i="35"/>
  <c r="C168" i="35"/>
  <c r="C167" i="35"/>
  <c r="C166" i="35"/>
  <c r="C165" i="35"/>
  <c r="C164" i="35"/>
  <c r="C163" i="35"/>
  <c r="C162" i="35"/>
  <c r="C161" i="35"/>
  <c r="C160" i="35"/>
  <c r="C159" i="35"/>
  <c r="C158" i="35"/>
  <c r="C157" i="35"/>
  <c r="C156" i="35"/>
  <c r="C155" i="35"/>
  <c r="C154" i="35"/>
  <c r="C153" i="35"/>
  <c r="C152" i="35"/>
  <c r="C151" i="35"/>
  <c r="C150" i="35"/>
  <c r="C148" i="35"/>
  <c r="C147" i="35"/>
  <c r="C146" i="35"/>
  <c r="C145" i="35"/>
  <c r="C144" i="35"/>
  <c r="C143" i="35"/>
  <c r="C142" i="35"/>
  <c r="C141" i="35"/>
  <c r="D118" i="35"/>
  <c r="C140" i="35"/>
  <c r="C138" i="35"/>
  <c r="D128" i="35"/>
  <c r="D127" i="35"/>
  <c r="D126" i="35"/>
  <c r="D124" i="35"/>
  <c r="D123" i="35"/>
  <c r="D122" i="35"/>
  <c r="D125" i="35"/>
  <c r="C120" i="35"/>
  <c r="C117" i="35"/>
  <c r="C108" i="35"/>
  <c r="D106" i="35"/>
  <c r="C56" i="35"/>
  <c r="D55" i="35"/>
  <c r="C53" i="35"/>
  <c r="C52" i="35"/>
  <c r="C50" i="35"/>
  <c r="C49" i="35"/>
  <c r="C48" i="35"/>
  <c r="C46" i="35"/>
  <c r="C45" i="35"/>
  <c r="C43" i="35"/>
  <c r="C41" i="35"/>
  <c r="C39" i="35"/>
  <c r="C36" i="35"/>
  <c r="C35" i="35"/>
  <c r="C34" i="35"/>
  <c r="C32" i="35"/>
  <c r="C30" i="35"/>
  <c r="C29" i="35"/>
  <c r="C27" i="35"/>
  <c r="C25" i="35"/>
  <c r="C23" i="35"/>
  <c r="C21" i="35"/>
  <c r="C19" i="35"/>
  <c r="C16" i="35"/>
  <c r="C15" i="35"/>
  <c r="C14" i="35"/>
  <c r="H12" i="35"/>
  <c r="G12" i="35"/>
  <c r="E12" i="35"/>
  <c r="D12" i="35"/>
  <c r="C12" i="35"/>
  <c r="C10" i="35"/>
  <c r="C9" i="35"/>
  <c r="H7" i="35"/>
  <c r="G7" i="35"/>
  <c r="E7" i="35"/>
  <c r="D7" i="35"/>
  <c r="C7" i="35"/>
  <c r="A3" i="35"/>
  <c r="A2" i="35"/>
  <c r="A177" i="34"/>
  <c r="A162" i="34"/>
  <c r="A161" i="34"/>
  <c r="A160" i="34"/>
  <c r="A159" i="34"/>
  <c r="A158" i="34"/>
  <c r="A157" i="34"/>
  <c r="A156" i="34"/>
  <c r="C149" i="34"/>
  <c r="G148" i="34"/>
  <c r="H148" i="34"/>
  <c r="E148" i="34"/>
  <c r="C148" i="34"/>
  <c r="C147" i="34"/>
  <c r="C146" i="34"/>
  <c r="H145" i="34"/>
  <c r="G145" i="34"/>
  <c r="E145" i="34"/>
  <c r="D145" i="34"/>
  <c r="C145" i="34"/>
  <c r="C144" i="34"/>
  <c r="C143" i="34"/>
  <c r="G142" i="34"/>
  <c r="H142" i="34"/>
  <c r="E142" i="34"/>
  <c r="C142" i="34"/>
  <c r="C136" i="34"/>
  <c r="C134" i="34"/>
  <c r="C133" i="34"/>
  <c r="C131" i="34"/>
  <c r="C130" i="34"/>
  <c r="C129" i="34"/>
  <c r="C128" i="34"/>
  <c r="C127" i="34"/>
  <c r="C126" i="34"/>
  <c r="C125" i="34"/>
  <c r="C124" i="34"/>
  <c r="C123" i="34"/>
  <c r="C122" i="34"/>
  <c r="C121" i="34"/>
  <c r="C120" i="34"/>
  <c r="C119" i="34"/>
  <c r="C118" i="34"/>
  <c r="C117" i="34"/>
  <c r="C116" i="34"/>
  <c r="C115" i="34"/>
  <c r="C114" i="34"/>
  <c r="D81" i="34"/>
  <c r="C113" i="34"/>
  <c r="C111" i="34"/>
  <c r="C110" i="34"/>
  <c r="C109" i="34"/>
  <c r="C108" i="34"/>
  <c r="C107" i="34"/>
  <c r="C106" i="34"/>
  <c r="C105" i="34"/>
  <c r="C104" i="34"/>
  <c r="C103" i="34"/>
  <c r="C101" i="34"/>
  <c r="D90" i="34"/>
  <c r="D86" i="34"/>
  <c r="D89" i="34"/>
  <c r="C83" i="34"/>
  <c r="C80" i="34"/>
  <c r="C71" i="34"/>
  <c r="D69" i="34"/>
  <c r="C70" i="34"/>
  <c r="D48" i="34"/>
  <c r="C49" i="34"/>
  <c r="C46" i="34"/>
  <c r="C45" i="34"/>
  <c r="C43" i="34"/>
  <c r="C41" i="34"/>
  <c r="C39" i="34"/>
  <c r="C36" i="34"/>
  <c r="C35" i="34"/>
  <c r="C34" i="34"/>
  <c r="G32" i="34"/>
  <c r="H32" i="34"/>
  <c r="E32" i="34"/>
  <c r="C32" i="34"/>
  <c r="C30" i="34"/>
  <c r="C29" i="34"/>
  <c r="G27" i="34"/>
  <c r="H27" i="34"/>
  <c r="E27" i="34"/>
  <c r="C27" i="34"/>
  <c r="C25" i="34"/>
  <c r="C23" i="34"/>
  <c r="C21" i="34"/>
  <c r="C19" i="34"/>
  <c r="C16" i="34"/>
  <c r="C15" i="34"/>
  <c r="C14" i="34"/>
  <c r="C12" i="34"/>
  <c r="C10" i="34"/>
  <c r="C9" i="34"/>
  <c r="C7" i="34"/>
  <c r="A3" i="34"/>
  <c r="A2" i="34"/>
  <c r="A180" i="33"/>
  <c r="A165" i="33"/>
  <c r="A164" i="33"/>
  <c r="A163" i="33"/>
  <c r="A162" i="33"/>
  <c r="A161" i="33"/>
  <c r="A160" i="33"/>
  <c r="A159" i="33"/>
  <c r="C151" i="33"/>
  <c r="C147" i="33"/>
  <c r="C146" i="33"/>
  <c r="G145" i="33"/>
  <c r="E145" i="33"/>
  <c r="C145" i="33"/>
  <c r="C144" i="33"/>
  <c r="C143" i="33"/>
  <c r="C148" i="33" s="1"/>
  <c r="H142" i="33"/>
  <c r="G142" i="33"/>
  <c r="E142" i="33"/>
  <c r="D142" i="33"/>
  <c r="C142" i="33"/>
  <c r="C136" i="33"/>
  <c r="C134" i="33"/>
  <c r="C133" i="33"/>
  <c r="C131" i="33"/>
  <c r="C130" i="33"/>
  <c r="C129" i="33"/>
  <c r="C128" i="33"/>
  <c r="C127" i="33"/>
  <c r="C126" i="33"/>
  <c r="C125" i="33"/>
  <c r="C124" i="33"/>
  <c r="C123" i="33"/>
  <c r="C122" i="33"/>
  <c r="C121" i="33"/>
  <c r="C120" i="33"/>
  <c r="C119" i="33"/>
  <c r="C118" i="33"/>
  <c r="C117" i="33"/>
  <c r="C116" i="33"/>
  <c r="C115" i="33"/>
  <c r="C114" i="33"/>
  <c r="C113" i="33"/>
  <c r="C110" i="33"/>
  <c r="C109" i="33"/>
  <c r="C108" i="33"/>
  <c r="C107" i="33"/>
  <c r="C106" i="33"/>
  <c r="C105" i="33"/>
  <c r="C104" i="33"/>
  <c r="C111" i="33" s="1"/>
  <c r="C103" i="33"/>
  <c r="C101" i="33"/>
  <c r="D88" i="33"/>
  <c r="C83" i="33"/>
  <c r="C80" i="33"/>
  <c r="C71" i="33"/>
  <c r="C70" i="33"/>
  <c r="D69" i="33"/>
  <c r="D48" i="33"/>
  <c r="C49"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H12" i="33"/>
  <c r="G12" i="33"/>
  <c r="D12" i="33"/>
  <c r="C12" i="33"/>
  <c r="C10" i="33"/>
  <c r="C9" i="33"/>
  <c r="H7" i="33"/>
  <c r="G7" i="33"/>
  <c r="D7" i="33"/>
  <c r="C7" i="33"/>
  <c r="A3" i="33"/>
  <c r="A2" i="33"/>
  <c r="A188" i="32"/>
  <c r="A173" i="32"/>
  <c r="A172" i="32"/>
  <c r="A171" i="32"/>
  <c r="A170" i="32"/>
  <c r="A169" i="32"/>
  <c r="A168" i="32"/>
  <c r="A167" i="32"/>
  <c r="C159" i="32"/>
  <c r="C156" i="32"/>
  <c r="C155" i="32"/>
  <c r="C154" i="32"/>
  <c r="H153" i="32"/>
  <c r="G153" i="32"/>
  <c r="E153" i="32"/>
  <c r="D153" i="32"/>
  <c r="C153" i="32"/>
  <c r="C152" i="32"/>
  <c r="C151" i="32"/>
  <c r="G150" i="32"/>
  <c r="H150" i="32"/>
  <c r="E150" i="32"/>
  <c r="C150" i="32"/>
  <c r="C144" i="32"/>
  <c r="C142" i="32"/>
  <c r="C141" i="32"/>
  <c r="C139" i="32"/>
  <c r="C138" i="32"/>
  <c r="C137" i="32"/>
  <c r="C136" i="32"/>
  <c r="C135" i="32"/>
  <c r="C134" i="32"/>
  <c r="C133" i="32"/>
  <c r="C132" i="32"/>
  <c r="C131" i="32"/>
  <c r="C130" i="32"/>
  <c r="C129" i="32"/>
  <c r="C128" i="32"/>
  <c r="C127" i="32"/>
  <c r="C126" i="32"/>
  <c r="C125" i="32"/>
  <c r="C124" i="32"/>
  <c r="C123" i="32"/>
  <c r="C122" i="32"/>
  <c r="C121" i="32"/>
  <c r="C119" i="32"/>
  <c r="C118" i="32"/>
  <c r="C117" i="32"/>
  <c r="C116" i="32"/>
  <c r="C115" i="32"/>
  <c r="C114" i="32"/>
  <c r="C113" i="32"/>
  <c r="C112" i="32"/>
  <c r="C111" i="32"/>
  <c r="C109" i="32"/>
  <c r="D98" i="32"/>
  <c r="D94" i="32"/>
  <c r="D97" i="32"/>
  <c r="C91" i="32"/>
  <c r="D89" i="32"/>
  <c r="C88" i="32"/>
  <c r="C79" i="32"/>
  <c r="D77" i="32"/>
  <c r="C78" i="32"/>
  <c r="C57" i="32"/>
  <c r="D56" i="32"/>
  <c r="C53" i="32"/>
  <c r="C52" i="32"/>
  <c r="C50" i="32"/>
  <c r="C49" i="32"/>
  <c r="C48" i="32"/>
  <c r="C46" i="32"/>
  <c r="C45" i="32"/>
  <c r="C43" i="32"/>
  <c r="C41" i="32"/>
  <c r="C39" i="32"/>
  <c r="C36" i="32"/>
  <c r="C35" i="32"/>
  <c r="C34" i="32"/>
  <c r="C32" i="32"/>
  <c r="C30" i="32"/>
  <c r="C29" i="32"/>
  <c r="C27" i="32"/>
  <c r="C25" i="32"/>
  <c r="C23" i="32"/>
  <c r="C21" i="32"/>
  <c r="C19" i="32"/>
  <c r="C16" i="32"/>
  <c r="C15" i="32"/>
  <c r="C14" i="32"/>
  <c r="H12" i="32"/>
  <c r="G12" i="32"/>
  <c r="E12" i="32"/>
  <c r="D12" i="32"/>
  <c r="C12" i="32"/>
  <c r="C10" i="32"/>
  <c r="C9" i="32"/>
  <c r="H7" i="32"/>
  <c r="G7" i="32"/>
  <c r="E7" i="32"/>
  <c r="D7" i="32"/>
  <c r="C7" i="32"/>
  <c r="A3" i="32"/>
  <c r="A2" i="32"/>
  <c r="A206" i="31"/>
  <c r="A192" i="31"/>
  <c r="A191" i="31"/>
  <c r="A190" i="31"/>
  <c r="A189" i="31"/>
  <c r="A188" i="31"/>
  <c r="A187" i="31"/>
  <c r="A186" i="31"/>
  <c r="C178" i="31"/>
  <c r="H175" i="31"/>
  <c r="G175" i="31"/>
  <c r="D175" i="31"/>
  <c r="C175" i="31"/>
  <c r="C174" i="31"/>
  <c r="C173" i="31"/>
  <c r="C172" i="31"/>
  <c r="C171" i="31"/>
  <c r="C170" i="31"/>
  <c r="H169" i="31"/>
  <c r="G169" i="31"/>
  <c r="D169" i="31"/>
  <c r="C169" i="31"/>
  <c r="C163" i="31"/>
  <c r="C161" i="31"/>
  <c r="C160" i="31"/>
  <c r="C158" i="31"/>
  <c r="C157" i="31"/>
  <c r="C156" i="31"/>
  <c r="C155" i="31"/>
  <c r="C154" i="31"/>
  <c r="C153" i="31"/>
  <c r="C152" i="31"/>
  <c r="C151" i="31"/>
  <c r="C150" i="31"/>
  <c r="C149" i="31"/>
  <c r="C148" i="31"/>
  <c r="C147" i="31"/>
  <c r="C146" i="31"/>
  <c r="C145" i="31"/>
  <c r="C144" i="31"/>
  <c r="C143" i="31"/>
  <c r="C142" i="31"/>
  <c r="C141" i="31"/>
  <c r="C140" i="31"/>
  <c r="C138" i="31"/>
  <c r="C137" i="31"/>
  <c r="C136" i="31"/>
  <c r="C135" i="31"/>
  <c r="C134" i="31"/>
  <c r="C133" i="31"/>
  <c r="C132" i="31"/>
  <c r="C131" i="31"/>
  <c r="D108" i="31"/>
  <c r="C130" i="31"/>
  <c r="C128" i="31"/>
  <c r="D118" i="31"/>
  <c r="D117" i="31"/>
  <c r="D116" i="31"/>
  <c r="D114" i="31"/>
  <c r="D113" i="31"/>
  <c r="D112" i="31"/>
  <c r="D115" i="31"/>
  <c r="C110" i="31"/>
  <c r="C107" i="31"/>
  <c r="D96" i="31"/>
  <c r="C98" i="31"/>
  <c r="D55" i="31"/>
  <c r="C56" i="31"/>
  <c r="C53" i="31"/>
  <c r="C52" i="31"/>
  <c r="C50" i="31"/>
  <c r="C49" i="31"/>
  <c r="C48" i="31"/>
  <c r="C46" i="31"/>
  <c r="C45" i="31"/>
  <c r="C43" i="31"/>
  <c r="C41" i="31"/>
  <c r="C39" i="31"/>
  <c r="C36" i="31"/>
  <c r="C35" i="31"/>
  <c r="C34" i="31"/>
  <c r="C32" i="31"/>
  <c r="C30" i="31"/>
  <c r="C29" i="31"/>
  <c r="C27" i="31"/>
  <c r="C25" i="31"/>
  <c r="C23" i="31"/>
  <c r="C21" i="31"/>
  <c r="C19" i="31"/>
  <c r="C16" i="31"/>
  <c r="C15" i="31"/>
  <c r="C14" i="31"/>
  <c r="H12" i="31"/>
  <c r="G12" i="31"/>
  <c r="E12" i="31"/>
  <c r="D12" i="31"/>
  <c r="C12" i="31"/>
  <c r="C10" i="31"/>
  <c r="C9" i="31"/>
  <c r="H7" i="31"/>
  <c r="G7" i="31"/>
  <c r="E7" i="31"/>
  <c r="D7" i="31"/>
  <c r="C7" i="31"/>
  <c r="A3" i="31"/>
  <c r="A2" i="31"/>
  <c r="A192" i="30"/>
  <c r="A173" i="30"/>
  <c r="A172" i="30"/>
  <c r="A171" i="30"/>
  <c r="A170" i="30"/>
  <c r="A169" i="30"/>
  <c r="A168" i="30"/>
  <c r="A167" i="30"/>
  <c r="C159" i="30"/>
  <c r="C156" i="30"/>
  <c r="C155" i="30"/>
  <c r="C154" i="30"/>
  <c r="C153" i="30"/>
  <c r="H152" i="30"/>
  <c r="G152" i="30"/>
  <c r="D152" i="30"/>
  <c r="C152" i="30"/>
  <c r="C151" i="30"/>
  <c r="C150" i="30"/>
  <c r="C149" i="30"/>
  <c r="C143" i="30"/>
  <c r="C141" i="30"/>
  <c r="C140" i="30"/>
  <c r="C138" i="30"/>
  <c r="C137" i="30"/>
  <c r="C136" i="30"/>
  <c r="C135" i="30"/>
  <c r="C134" i="30"/>
  <c r="C133" i="30"/>
  <c r="C132" i="30"/>
  <c r="C131" i="30"/>
  <c r="C130" i="30"/>
  <c r="C129" i="30"/>
  <c r="C128" i="30"/>
  <c r="C127" i="30"/>
  <c r="C126" i="30"/>
  <c r="C125" i="30"/>
  <c r="C124" i="30"/>
  <c r="C123" i="30"/>
  <c r="C122" i="30"/>
  <c r="C121" i="30"/>
  <c r="C120" i="30"/>
  <c r="C118" i="30"/>
  <c r="C117" i="30"/>
  <c r="C116" i="30"/>
  <c r="C115" i="30"/>
  <c r="C114" i="30"/>
  <c r="C113" i="30"/>
  <c r="C112" i="30"/>
  <c r="C111" i="30"/>
  <c r="C110" i="30"/>
  <c r="C108" i="30"/>
  <c r="D98" i="30"/>
  <c r="D96" i="30"/>
  <c r="D94" i="30"/>
  <c r="D92" i="30"/>
  <c r="D95" i="30"/>
  <c r="C90" i="30"/>
  <c r="C87" i="30"/>
  <c r="C77" i="30"/>
  <c r="D76" i="30"/>
  <c r="D55" i="30"/>
  <c r="C56" i="30"/>
  <c r="C53" i="30"/>
  <c r="C52" i="30"/>
  <c r="C50" i="30"/>
  <c r="C49" i="30"/>
  <c r="H48" i="30"/>
  <c r="G48" i="30"/>
  <c r="D48" i="30"/>
  <c r="C48" i="30"/>
  <c r="C46" i="30"/>
  <c r="C45" i="30"/>
  <c r="C43" i="30"/>
  <c r="C41" i="30"/>
  <c r="C39" i="30"/>
  <c r="C36" i="30"/>
  <c r="C35" i="30"/>
  <c r="C34" i="30"/>
  <c r="H32" i="30"/>
  <c r="G32" i="30"/>
  <c r="D32" i="30"/>
  <c r="C32" i="30"/>
  <c r="C30" i="30"/>
  <c r="C29" i="30"/>
  <c r="H27" i="30"/>
  <c r="G27" i="30"/>
  <c r="D27" i="30"/>
  <c r="C27" i="30"/>
  <c r="C25" i="30"/>
  <c r="C23" i="30"/>
  <c r="C21" i="30"/>
  <c r="C19" i="30"/>
  <c r="C16" i="30"/>
  <c r="C15" i="30"/>
  <c r="C14" i="30"/>
  <c r="G12" i="30"/>
  <c r="H12" i="30"/>
  <c r="E12" i="30"/>
  <c r="C12" i="30"/>
  <c r="C10" i="30"/>
  <c r="C9" i="30"/>
  <c r="G7" i="30"/>
  <c r="H7" i="30"/>
  <c r="E7" i="30"/>
  <c r="C7" i="30"/>
  <c r="A3" i="30"/>
  <c r="A2" i="30"/>
  <c r="A180" i="29"/>
  <c r="A165" i="29"/>
  <c r="A164" i="29"/>
  <c r="A163" i="29"/>
  <c r="A162" i="29"/>
  <c r="A161" i="29"/>
  <c r="A160" i="29"/>
  <c r="A159" i="29"/>
  <c r="C151" i="29"/>
  <c r="C147" i="29"/>
  <c r="C146" i="29"/>
  <c r="H145" i="29"/>
  <c r="G145" i="29"/>
  <c r="D145" i="29"/>
  <c r="C145" i="29"/>
  <c r="C144" i="29"/>
  <c r="C143" i="29"/>
  <c r="C148" i="29" s="1"/>
  <c r="C142" i="29"/>
  <c r="C136" i="29"/>
  <c r="C134" i="29"/>
  <c r="C133" i="29"/>
  <c r="C131" i="29"/>
  <c r="C130" i="29"/>
  <c r="C129" i="29"/>
  <c r="C128" i="29"/>
  <c r="C127" i="29"/>
  <c r="C126" i="29"/>
  <c r="C125" i="29"/>
  <c r="C124" i="29"/>
  <c r="C123" i="29"/>
  <c r="C122" i="29"/>
  <c r="C121" i="29"/>
  <c r="C120" i="29"/>
  <c r="C119" i="29"/>
  <c r="C118" i="29"/>
  <c r="C117" i="29"/>
  <c r="C116" i="29"/>
  <c r="C115" i="29"/>
  <c r="C114" i="29"/>
  <c r="C113" i="29"/>
  <c r="C111" i="29"/>
  <c r="C110" i="29"/>
  <c r="C109" i="29"/>
  <c r="C108" i="29"/>
  <c r="C107" i="29"/>
  <c r="C106" i="29"/>
  <c r="C105" i="29"/>
  <c r="C104" i="29"/>
  <c r="C103" i="29"/>
  <c r="C101" i="29"/>
  <c r="D91" i="29"/>
  <c r="D89" i="29"/>
  <c r="D87" i="29"/>
  <c r="D85" i="29"/>
  <c r="D88" i="29"/>
  <c r="C83" i="29"/>
  <c r="C80" i="29"/>
  <c r="D69" i="29"/>
  <c r="C71" i="29"/>
  <c r="C70" i="29"/>
  <c r="D48" i="29"/>
  <c r="C49" i="29"/>
  <c r="C46" i="29"/>
  <c r="C45" i="29"/>
  <c r="C43" i="29"/>
  <c r="C41" i="29"/>
  <c r="C39" i="29"/>
  <c r="C36" i="29"/>
  <c r="C35" i="29"/>
  <c r="C34" i="29"/>
  <c r="C32" i="29"/>
  <c r="C30" i="29"/>
  <c r="C29" i="29"/>
  <c r="C27" i="29"/>
  <c r="C25" i="29"/>
  <c r="C23" i="29"/>
  <c r="C21" i="29"/>
  <c r="C19" i="29"/>
  <c r="C16" i="29"/>
  <c r="C15" i="29"/>
  <c r="C14" i="29"/>
  <c r="H12" i="29"/>
  <c r="G12" i="29"/>
  <c r="E12" i="29"/>
  <c r="D12" i="29"/>
  <c r="C12" i="29"/>
  <c r="C10" i="29"/>
  <c r="C9" i="29"/>
  <c r="H7" i="29"/>
  <c r="G7" i="29"/>
  <c r="E7" i="29"/>
  <c r="D7" i="29"/>
  <c r="C7" i="29"/>
  <c r="A3" i="29"/>
  <c r="A2" i="29"/>
  <c r="A179" i="28"/>
  <c r="A165" i="28"/>
  <c r="A164" i="28"/>
  <c r="A163" i="28"/>
  <c r="A162" i="28"/>
  <c r="A161" i="28"/>
  <c r="A160" i="28"/>
  <c r="A159" i="28"/>
  <c r="C151" i="28"/>
  <c r="C148" i="28"/>
  <c r="C147" i="28"/>
  <c r="C146" i="28"/>
  <c r="C145" i="28"/>
  <c r="C144" i="28"/>
  <c r="C143" i="28"/>
  <c r="C142" i="28"/>
  <c r="C136" i="28"/>
  <c r="C134" i="28"/>
  <c r="C133" i="28"/>
  <c r="C131" i="28"/>
  <c r="C130" i="28"/>
  <c r="C129" i="28"/>
  <c r="C128" i="28"/>
  <c r="C127" i="28"/>
  <c r="C126" i="28"/>
  <c r="C125" i="28"/>
  <c r="C124" i="28"/>
  <c r="C123" i="28"/>
  <c r="C122" i="28"/>
  <c r="C121" i="28"/>
  <c r="C120" i="28"/>
  <c r="C119" i="28"/>
  <c r="C118" i="28"/>
  <c r="C117" i="28"/>
  <c r="C116" i="28"/>
  <c r="C115" i="28"/>
  <c r="C114" i="28"/>
  <c r="C113" i="28"/>
  <c r="C111" i="28"/>
  <c r="C110" i="28"/>
  <c r="C109" i="28"/>
  <c r="C108" i="28"/>
  <c r="C107" i="28"/>
  <c r="C106" i="28"/>
  <c r="C105" i="28"/>
  <c r="C104" i="28"/>
  <c r="D81" i="28"/>
  <c r="C103" i="28"/>
  <c r="C101" i="28"/>
  <c r="D91" i="28"/>
  <c r="D90" i="28"/>
  <c r="D89" i="28"/>
  <c r="D87" i="28"/>
  <c r="D86" i="28"/>
  <c r="D85" i="28"/>
  <c r="D88" i="28"/>
  <c r="C83" i="28"/>
  <c r="C80" i="28"/>
  <c r="D69" i="28"/>
  <c r="C70" i="28"/>
  <c r="C49" i="28"/>
  <c r="D48" i="28"/>
  <c r="C46" i="28"/>
  <c r="C45" i="28"/>
  <c r="C43" i="28"/>
  <c r="C41" i="28"/>
  <c r="C39" i="28"/>
  <c r="C36" i="28"/>
  <c r="C35" i="28"/>
  <c r="C34" i="28"/>
  <c r="C32" i="28"/>
  <c r="C30" i="28"/>
  <c r="C29" i="28"/>
  <c r="C27" i="28"/>
  <c r="C25" i="28"/>
  <c r="C23" i="28"/>
  <c r="C21" i="28"/>
  <c r="C19" i="28"/>
  <c r="C16" i="28"/>
  <c r="C15" i="28"/>
  <c r="C14" i="28"/>
  <c r="C12" i="28"/>
  <c r="C10" i="28"/>
  <c r="C9" i="28"/>
  <c r="C7" i="28"/>
  <c r="A3" i="28"/>
  <c r="A2" i="28"/>
  <c r="A203" i="27"/>
  <c r="A188" i="27"/>
  <c r="A187" i="27"/>
  <c r="A186" i="27"/>
  <c r="A185" i="27"/>
  <c r="A184" i="27"/>
  <c r="A183" i="27"/>
  <c r="A182" i="27"/>
  <c r="C174" i="27"/>
  <c r="H172" i="27"/>
  <c r="G172" i="27"/>
  <c r="E172" i="27"/>
  <c r="D172" i="27"/>
  <c r="C171" i="27"/>
  <c r="C170" i="27"/>
  <c r="C172" i="27" s="1"/>
  <c r="G169" i="27"/>
  <c r="H169" i="27"/>
  <c r="E169" i="27"/>
  <c r="C169" i="27"/>
  <c r="C163" i="27"/>
  <c r="C161" i="27"/>
  <c r="C160" i="27"/>
  <c r="C158" i="27"/>
  <c r="C157" i="27"/>
  <c r="C156" i="27"/>
  <c r="C155" i="27"/>
  <c r="C154" i="27"/>
  <c r="C153" i="27"/>
  <c r="C152" i="27"/>
  <c r="C151" i="27"/>
  <c r="C150" i="27"/>
  <c r="C149" i="27"/>
  <c r="C148" i="27"/>
  <c r="C147" i="27"/>
  <c r="C146" i="27"/>
  <c r="C145" i="27"/>
  <c r="C144" i="27"/>
  <c r="C143" i="27"/>
  <c r="C142" i="27"/>
  <c r="C141" i="27"/>
  <c r="D108" i="27"/>
  <c r="C140" i="27"/>
  <c r="C138" i="27"/>
  <c r="C137" i="27"/>
  <c r="C136" i="27"/>
  <c r="C135" i="27"/>
  <c r="C134" i="27"/>
  <c r="C133" i="27"/>
  <c r="C132" i="27"/>
  <c r="C131" i="27"/>
  <c r="C130" i="27"/>
  <c r="C128" i="27"/>
  <c r="D117" i="27"/>
  <c r="D113" i="27"/>
  <c r="D116" i="27"/>
  <c r="C110" i="27"/>
  <c r="C107" i="27"/>
  <c r="D96" i="27"/>
  <c r="C97" i="27"/>
  <c r="C56" i="27"/>
  <c r="C53" i="27"/>
  <c r="C52" i="27"/>
  <c r="C50" i="27"/>
  <c r="C49" i="27"/>
  <c r="H48" i="27"/>
  <c r="G48" i="27"/>
  <c r="E48" i="27"/>
  <c r="D48" i="27"/>
  <c r="C48" i="27"/>
  <c r="C46" i="27"/>
  <c r="C45" i="27"/>
  <c r="C43" i="27"/>
  <c r="C41" i="27"/>
  <c r="C39" i="27"/>
  <c r="C36" i="27"/>
  <c r="C35" i="27"/>
  <c r="C34" i="27"/>
  <c r="H32" i="27"/>
  <c r="G32" i="27"/>
  <c r="E32" i="27"/>
  <c r="D32" i="27"/>
  <c r="C32" i="27"/>
  <c r="C30" i="27"/>
  <c r="C29" i="27"/>
  <c r="H27" i="27"/>
  <c r="G27" i="27"/>
  <c r="E27" i="27"/>
  <c r="D27" i="27"/>
  <c r="C27" i="27"/>
  <c r="C25" i="27"/>
  <c r="C23" i="27"/>
  <c r="C21" i="27"/>
  <c r="C19" i="27"/>
  <c r="C16" i="27"/>
  <c r="C15" i="27"/>
  <c r="C14" i="27"/>
  <c r="H12" i="27"/>
  <c r="G12" i="27"/>
  <c r="E12" i="27"/>
  <c r="D12" i="27"/>
  <c r="C12" i="27"/>
  <c r="C10" i="27"/>
  <c r="C9" i="27"/>
  <c r="H7" i="27"/>
  <c r="G7" i="27"/>
  <c r="E7" i="27"/>
  <c r="D7" i="27"/>
  <c r="C7" i="27"/>
  <c r="A3" i="27"/>
  <c r="A2" i="27"/>
  <c r="A328" i="26"/>
  <c r="A309" i="26"/>
  <c r="A308" i="26"/>
  <c r="A307" i="26"/>
  <c r="A306" i="26"/>
  <c r="A305" i="26"/>
  <c r="A304" i="26"/>
  <c r="A303" i="26"/>
  <c r="C296" i="26"/>
  <c r="C294" i="26"/>
  <c r="C293" i="26"/>
  <c r="C292" i="26"/>
  <c r="C291" i="26"/>
  <c r="C295" i="26" s="1"/>
  <c r="C284" i="26"/>
  <c r="C282" i="26"/>
  <c r="C280" i="26"/>
  <c r="C279" i="26"/>
  <c r="C278" i="26"/>
  <c r="C277" i="26"/>
  <c r="C276" i="26"/>
  <c r="C275" i="26"/>
  <c r="C274" i="26"/>
  <c r="C273" i="26"/>
  <c r="C272" i="26"/>
  <c r="C271" i="26"/>
  <c r="C270" i="26"/>
  <c r="C269" i="26"/>
  <c r="C268" i="26"/>
  <c r="C267" i="26"/>
  <c r="C266" i="26"/>
  <c r="C265" i="26"/>
  <c r="C264" i="26"/>
  <c r="C263" i="26"/>
  <c r="C262" i="26"/>
  <c r="C260" i="26"/>
  <c r="C259" i="26"/>
  <c r="C258" i="26"/>
  <c r="C257" i="26"/>
  <c r="C256" i="26"/>
  <c r="C255" i="26"/>
  <c r="C254" i="26"/>
  <c r="C253" i="26"/>
  <c r="D230" i="26"/>
  <c r="C252" i="26"/>
  <c r="C250" i="26"/>
  <c r="D240" i="26"/>
  <c r="D239" i="26"/>
  <c r="D238" i="26"/>
  <c r="D236" i="26"/>
  <c r="D235" i="26"/>
  <c r="D234" i="26"/>
  <c r="D237" i="26"/>
  <c r="C232" i="26"/>
  <c r="C229" i="26"/>
  <c r="C220" i="26"/>
  <c r="C219" i="26"/>
  <c r="D147" i="26"/>
  <c r="C148" i="26"/>
  <c r="C145" i="26"/>
  <c r="C143" i="26"/>
  <c r="C141" i="26"/>
  <c r="C140" i="26"/>
  <c r="C139" i="26"/>
  <c r="C137" i="26"/>
  <c r="C135" i="26"/>
  <c r="C134" i="26"/>
  <c r="C132" i="26"/>
  <c r="D49" i="26"/>
  <c r="C50" i="26"/>
  <c r="C47" i="26"/>
  <c r="C46" i="26"/>
  <c r="C44" i="26"/>
  <c r="C42" i="26"/>
  <c r="C40" i="26"/>
  <c r="C37" i="26"/>
  <c r="C36" i="26"/>
  <c r="C35" i="26"/>
  <c r="H33" i="26"/>
  <c r="G33" i="26"/>
  <c r="E33" i="26"/>
  <c r="D33" i="26"/>
  <c r="C33" i="26"/>
  <c r="C31" i="26"/>
  <c r="C30" i="26"/>
  <c r="H28" i="26"/>
  <c r="G28" i="26"/>
  <c r="E28" i="26"/>
  <c r="D28" i="26"/>
  <c r="C28" i="26"/>
  <c r="C26" i="26"/>
  <c r="C24" i="26"/>
  <c r="C22" i="26"/>
  <c r="C20" i="26"/>
  <c r="C17" i="26"/>
  <c r="C16" i="26"/>
  <c r="C15" i="26"/>
  <c r="G13" i="26"/>
  <c r="E13" i="26"/>
  <c r="C13" i="26"/>
  <c r="C11" i="26"/>
  <c r="C10" i="26"/>
  <c r="G8" i="26"/>
  <c r="E8" i="26"/>
  <c r="C8" i="26"/>
  <c r="A3" i="26"/>
  <c r="A2" i="26"/>
  <c r="A188" i="25"/>
  <c r="A169" i="25"/>
  <c r="A168" i="25"/>
  <c r="A167" i="25"/>
  <c r="A166" i="25"/>
  <c r="A165" i="25"/>
  <c r="A164" i="25"/>
  <c r="A163" i="25"/>
  <c r="C156" i="25"/>
  <c r="H155" i="25"/>
  <c r="G155" i="25"/>
  <c r="E155" i="25"/>
  <c r="D155" i="25"/>
  <c r="C154" i="25"/>
  <c r="C153" i="25"/>
  <c r="G152" i="25"/>
  <c r="E152" i="25"/>
  <c r="C152" i="25"/>
  <c r="C151" i="25"/>
  <c r="C150" i="25"/>
  <c r="C155" i="25" s="1"/>
  <c r="H149" i="25"/>
  <c r="G149" i="25"/>
  <c r="E149" i="25"/>
  <c r="D149" i="25"/>
  <c r="C149" i="25"/>
  <c r="C143" i="25"/>
  <c r="C141" i="25"/>
  <c r="C140" i="25"/>
  <c r="C138" i="25"/>
  <c r="C137" i="25"/>
  <c r="C136" i="25"/>
  <c r="C135" i="25"/>
  <c r="C134" i="25"/>
  <c r="C133" i="25"/>
  <c r="C132" i="25"/>
  <c r="C131" i="25"/>
  <c r="C130" i="25"/>
  <c r="C129" i="25"/>
  <c r="C128" i="25"/>
  <c r="C127" i="25"/>
  <c r="C126" i="25"/>
  <c r="C125" i="25"/>
  <c r="C124" i="25"/>
  <c r="C123" i="25"/>
  <c r="C122" i="25"/>
  <c r="C121" i="25"/>
  <c r="C120" i="25"/>
  <c r="C118" i="25"/>
  <c r="C117" i="25"/>
  <c r="C116" i="25"/>
  <c r="C115" i="25"/>
  <c r="C114" i="25"/>
  <c r="C113" i="25"/>
  <c r="C112" i="25"/>
  <c r="C111" i="25"/>
  <c r="C110" i="25"/>
  <c r="C108" i="25"/>
  <c r="D95" i="25"/>
  <c r="C90" i="25"/>
  <c r="C87" i="25"/>
  <c r="C78" i="25"/>
  <c r="C77" i="25"/>
  <c r="D76" i="25"/>
  <c r="D55" i="25"/>
  <c r="C56" i="25"/>
  <c r="C53" i="25"/>
  <c r="C52" i="25"/>
  <c r="C50" i="25"/>
  <c r="C49" i="25"/>
  <c r="H48" i="25"/>
  <c r="G48" i="25"/>
  <c r="E48" i="25"/>
  <c r="D48" i="25"/>
  <c r="C48" i="25"/>
  <c r="C46" i="25"/>
  <c r="C45" i="25"/>
  <c r="C43" i="25"/>
  <c r="C41" i="25"/>
  <c r="C39" i="25"/>
  <c r="C36" i="25"/>
  <c r="C35" i="25"/>
  <c r="C34" i="25"/>
  <c r="H32" i="25"/>
  <c r="G32" i="25"/>
  <c r="E32" i="25"/>
  <c r="D32" i="25"/>
  <c r="C32" i="25"/>
  <c r="C30" i="25"/>
  <c r="C29" i="25"/>
  <c r="H27" i="25"/>
  <c r="G27" i="25"/>
  <c r="E27" i="25"/>
  <c r="D27" i="25"/>
  <c r="C27" i="25"/>
  <c r="C25" i="25"/>
  <c r="C23" i="25"/>
  <c r="C21" i="25"/>
  <c r="C19" i="25"/>
  <c r="C16" i="25"/>
  <c r="C15" i="25"/>
  <c r="C14" i="25"/>
  <c r="G12" i="25"/>
  <c r="E12" i="25"/>
  <c r="C12" i="25"/>
  <c r="C10" i="25"/>
  <c r="C9" i="25"/>
  <c r="G7" i="25"/>
  <c r="E7" i="25"/>
  <c r="C7" i="25"/>
  <c r="A3" i="25"/>
  <c r="A2" i="25"/>
  <c r="A222" i="24"/>
  <c r="A203" i="24"/>
  <c r="A202" i="24"/>
  <c r="A201" i="24"/>
  <c r="A200" i="24"/>
  <c r="A199" i="24"/>
  <c r="A198" i="24"/>
  <c r="A197" i="24"/>
  <c r="C189" i="24"/>
  <c r="C186" i="24"/>
  <c r="H185" i="24"/>
  <c r="G185" i="24"/>
  <c r="E185" i="24"/>
  <c r="D185" i="24"/>
  <c r="C185" i="24"/>
  <c r="C184" i="24"/>
  <c r="C183" i="24"/>
  <c r="C182" i="24"/>
  <c r="C181" i="24"/>
  <c r="C180" i="24"/>
  <c r="H179" i="24"/>
  <c r="G179" i="24"/>
  <c r="E179" i="24"/>
  <c r="D179" i="24"/>
  <c r="C179" i="24"/>
  <c r="C173" i="24"/>
  <c r="C171" i="24"/>
  <c r="C170" i="24"/>
  <c r="C168" i="24"/>
  <c r="C167" i="24"/>
  <c r="C166" i="24"/>
  <c r="C165" i="24"/>
  <c r="C164" i="24"/>
  <c r="C163" i="24"/>
  <c r="C162" i="24"/>
  <c r="C161" i="24"/>
  <c r="C160" i="24"/>
  <c r="C159" i="24"/>
  <c r="C158" i="24"/>
  <c r="C157" i="24"/>
  <c r="C156" i="24"/>
  <c r="C155" i="24"/>
  <c r="C154" i="24"/>
  <c r="C153" i="24"/>
  <c r="C152" i="24"/>
  <c r="C151" i="24"/>
  <c r="C150" i="24"/>
  <c r="C148" i="24"/>
  <c r="C147" i="24"/>
  <c r="C146" i="24"/>
  <c r="C145" i="24"/>
  <c r="C144" i="24"/>
  <c r="C143" i="24"/>
  <c r="C142" i="24"/>
  <c r="C141" i="24"/>
  <c r="D118" i="24"/>
  <c r="C140" i="24"/>
  <c r="C138" i="24"/>
  <c r="D128" i="24"/>
  <c r="D127" i="24"/>
  <c r="D126" i="24"/>
  <c r="D124" i="24"/>
  <c r="D123" i="24"/>
  <c r="D122" i="24"/>
  <c r="D125" i="24"/>
  <c r="C120" i="24"/>
  <c r="C117" i="24"/>
  <c r="C108" i="24"/>
  <c r="D55" i="24"/>
  <c r="C56"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G12" i="24"/>
  <c r="E12" i="24"/>
  <c r="C12" i="24"/>
  <c r="C10" i="24"/>
  <c r="C9" i="24"/>
  <c r="G7" i="24"/>
  <c r="E7" i="24"/>
  <c r="C7" i="24"/>
  <c r="A3" i="24"/>
  <c r="A2" i="24"/>
  <c r="A219" i="23"/>
  <c r="A200" i="23"/>
  <c r="A199" i="23"/>
  <c r="A198" i="23"/>
  <c r="A197" i="23"/>
  <c r="A196" i="23"/>
  <c r="A195" i="23"/>
  <c r="A194" i="23"/>
  <c r="C187" i="23"/>
  <c r="C185" i="23"/>
  <c r="C184" i="23"/>
  <c r="C183" i="23"/>
  <c r="C182" i="23"/>
  <c r="C181" i="23"/>
  <c r="C186" i="23" s="1"/>
  <c r="C180" i="23"/>
  <c r="C174" i="23"/>
  <c r="C172" i="23"/>
  <c r="C170" i="23"/>
  <c r="C169" i="23"/>
  <c r="C168" i="23"/>
  <c r="C167" i="23"/>
  <c r="C166" i="23"/>
  <c r="C165" i="23"/>
  <c r="C164" i="23"/>
  <c r="C163" i="23"/>
  <c r="C162" i="23"/>
  <c r="C161" i="23"/>
  <c r="C160" i="23"/>
  <c r="C159" i="23"/>
  <c r="C158" i="23"/>
  <c r="C157" i="23"/>
  <c r="C156" i="23"/>
  <c r="C155" i="23"/>
  <c r="C154" i="23"/>
  <c r="C153" i="23"/>
  <c r="D120" i="23"/>
  <c r="C152" i="23"/>
  <c r="C150" i="23"/>
  <c r="C149" i="23"/>
  <c r="C148" i="23"/>
  <c r="C147" i="23"/>
  <c r="C146" i="23"/>
  <c r="C145" i="23"/>
  <c r="C144" i="23"/>
  <c r="C143" i="23"/>
  <c r="C142" i="23"/>
  <c r="C140" i="23"/>
  <c r="D129" i="23"/>
  <c r="D128" i="23"/>
  <c r="D125" i="23"/>
  <c r="D124" i="23"/>
  <c r="D127" i="23"/>
  <c r="C122" i="23"/>
  <c r="C119" i="23"/>
  <c r="C110" i="23"/>
  <c r="D108" i="23"/>
  <c r="C109" i="23"/>
  <c r="C85" i="23"/>
  <c r="C83" i="23"/>
  <c r="C81" i="23"/>
  <c r="C80" i="23"/>
  <c r="C79" i="23"/>
  <c r="C77" i="23"/>
  <c r="C75" i="23"/>
  <c r="C74" i="23"/>
  <c r="C72" i="23"/>
  <c r="D49" i="23"/>
  <c r="C50" i="23"/>
  <c r="C47" i="23"/>
  <c r="C46" i="23"/>
  <c r="C44" i="23"/>
  <c r="C42" i="23"/>
  <c r="C40" i="23"/>
  <c r="C37" i="23"/>
  <c r="C36" i="23"/>
  <c r="C35" i="23"/>
  <c r="H33" i="23"/>
  <c r="G33" i="23"/>
  <c r="E33" i="23"/>
  <c r="D33" i="23"/>
  <c r="C33" i="23"/>
  <c r="C31" i="23"/>
  <c r="C30" i="23"/>
  <c r="H28" i="23"/>
  <c r="G28" i="23"/>
  <c r="E28" i="23"/>
  <c r="D28" i="23"/>
  <c r="C28" i="23"/>
  <c r="C26" i="23"/>
  <c r="C24" i="23"/>
  <c r="C22" i="23"/>
  <c r="C20" i="23"/>
  <c r="C17" i="23"/>
  <c r="C16" i="23"/>
  <c r="C15" i="23"/>
  <c r="G13" i="23"/>
  <c r="E13" i="23"/>
  <c r="C13" i="23"/>
  <c r="C11" i="23"/>
  <c r="C10" i="23"/>
  <c r="G8" i="23"/>
  <c r="E8" i="23"/>
  <c r="C8" i="23"/>
  <c r="A3" i="23"/>
  <c r="A2" i="23"/>
  <c r="A192" i="22"/>
  <c r="A173" i="22"/>
  <c r="A172" i="22"/>
  <c r="A171" i="22"/>
  <c r="A170" i="22"/>
  <c r="A169" i="22"/>
  <c r="A168" i="22"/>
  <c r="A167" i="22"/>
  <c r="C158" i="22"/>
  <c r="H155" i="22"/>
  <c r="G155" i="22"/>
  <c r="E155" i="22"/>
  <c r="D155" i="22"/>
  <c r="C154" i="22"/>
  <c r="C153" i="22"/>
  <c r="H152" i="22"/>
  <c r="G152" i="22"/>
  <c r="E152" i="22"/>
  <c r="D152" i="22"/>
  <c r="C152" i="22"/>
  <c r="C151" i="22"/>
  <c r="C150" i="22"/>
  <c r="C155" i="22" s="1"/>
  <c r="H149" i="22"/>
  <c r="G149" i="22"/>
  <c r="E149" i="22"/>
  <c r="D149" i="22"/>
  <c r="C149" i="22"/>
  <c r="C143" i="22"/>
  <c r="C141" i="22"/>
  <c r="C140" i="22"/>
  <c r="C138" i="22"/>
  <c r="C137" i="22"/>
  <c r="C136" i="22"/>
  <c r="C135" i="22"/>
  <c r="C134" i="22"/>
  <c r="C133" i="22"/>
  <c r="C132" i="22"/>
  <c r="C131" i="22"/>
  <c r="C130" i="22"/>
  <c r="C129" i="22"/>
  <c r="C128" i="22"/>
  <c r="C127" i="22"/>
  <c r="C126" i="22"/>
  <c r="C125" i="22"/>
  <c r="C124" i="22"/>
  <c r="C123" i="22"/>
  <c r="C122" i="22"/>
  <c r="C121" i="22"/>
  <c r="C120" i="22"/>
  <c r="C118" i="22"/>
  <c r="C117" i="22"/>
  <c r="C116" i="22"/>
  <c r="C115" i="22"/>
  <c r="C114" i="22"/>
  <c r="C113" i="22"/>
  <c r="C112" i="22"/>
  <c r="C111" i="22"/>
  <c r="C110" i="22"/>
  <c r="C108" i="22"/>
  <c r="D96" i="22"/>
  <c r="D92" i="22"/>
  <c r="D95" i="22"/>
  <c r="C90" i="22"/>
  <c r="C87" i="22"/>
  <c r="C78" i="22"/>
  <c r="D76" i="22"/>
  <c r="D55" i="22"/>
  <c r="C56"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G12" i="22"/>
  <c r="H12" i="22"/>
  <c r="E12" i="22"/>
  <c r="C12" i="22"/>
  <c r="C10" i="22"/>
  <c r="C9" i="22"/>
  <c r="G7" i="22"/>
  <c r="H7" i="22"/>
  <c r="E7" i="22"/>
  <c r="C7" i="22"/>
  <c r="A3" i="22"/>
  <c r="A2" i="22"/>
  <c r="A207" i="21"/>
  <c r="A192" i="21"/>
  <c r="A191" i="21"/>
  <c r="A190" i="21"/>
  <c r="A189" i="21"/>
  <c r="A188" i="21"/>
  <c r="A187" i="21"/>
  <c r="A186" i="21"/>
  <c r="C178" i="21"/>
  <c r="C174" i="21"/>
  <c r="C173" i="21"/>
  <c r="H172" i="21"/>
  <c r="G172" i="21"/>
  <c r="D172" i="21"/>
  <c r="C172" i="21"/>
  <c r="C175" i="21" s="1"/>
  <c r="C171" i="21"/>
  <c r="C170" i="21"/>
  <c r="C169" i="21"/>
  <c r="C163" i="21"/>
  <c r="C161" i="21"/>
  <c r="C160" i="21"/>
  <c r="C158" i="21"/>
  <c r="C157" i="21"/>
  <c r="C156" i="21"/>
  <c r="C155" i="21"/>
  <c r="C154" i="21"/>
  <c r="C153" i="21"/>
  <c r="C152" i="21"/>
  <c r="C151" i="21"/>
  <c r="C150" i="21"/>
  <c r="C149" i="21"/>
  <c r="C148" i="21"/>
  <c r="C147" i="21"/>
  <c r="C146" i="21"/>
  <c r="C145" i="21"/>
  <c r="C144" i="21"/>
  <c r="C143" i="21"/>
  <c r="C142" i="21"/>
  <c r="C141" i="21"/>
  <c r="C140" i="21"/>
  <c r="C138" i="21"/>
  <c r="C137" i="21"/>
  <c r="C136" i="21"/>
  <c r="C135" i="21"/>
  <c r="C134" i="21"/>
  <c r="C133" i="21"/>
  <c r="C132" i="21"/>
  <c r="C131" i="21"/>
  <c r="C130" i="21"/>
  <c r="C128" i="21"/>
  <c r="D118" i="21"/>
  <c r="D116" i="21"/>
  <c r="D114" i="21"/>
  <c r="D112" i="21"/>
  <c r="D115" i="21"/>
  <c r="C110" i="21"/>
  <c r="C107" i="21"/>
  <c r="C98" i="21"/>
  <c r="D96" i="21"/>
  <c r="D55" i="21"/>
  <c r="C56" i="21"/>
  <c r="C53" i="21"/>
  <c r="C52" i="21"/>
  <c r="C50" i="21"/>
  <c r="C49" i="21"/>
  <c r="H48" i="21"/>
  <c r="G48" i="21"/>
  <c r="D48" i="21"/>
  <c r="C48" i="21"/>
  <c r="C46" i="21"/>
  <c r="C45" i="21"/>
  <c r="C43" i="21"/>
  <c r="C41" i="21"/>
  <c r="C39" i="21"/>
  <c r="C36" i="21"/>
  <c r="C35" i="21"/>
  <c r="C34" i="21"/>
  <c r="H32" i="21"/>
  <c r="G32" i="21"/>
  <c r="E32" i="21"/>
  <c r="D32" i="21"/>
  <c r="C32" i="21"/>
  <c r="C30" i="21"/>
  <c r="C29" i="21"/>
  <c r="H27" i="21"/>
  <c r="G27" i="21"/>
  <c r="E27" i="21"/>
  <c r="D27" i="21"/>
  <c r="C27" i="21"/>
  <c r="C25" i="21"/>
  <c r="C23" i="21"/>
  <c r="C21" i="21"/>
  <c r="C19" i="21"/>
  <c r="C16" i="21"/>
  <c r="C15" i="21"/>
  <c r="C14" i="21"/>
  <c r="G12" i="21"/>
  <c r="H12" i="21"/>
  <c r="E12" i="21"/>
  <c r="C12" i="21"/>
  <c r="C10" i="21"/>
  <c r="C9" i="21"/>
  <c r="G7" i="21"/>
  <c r="H7" i="21"/>
  <c r="E7" i="21"/>
  <c r="C7" i="21"/>
  <c r="A3" i="21"/>
  <c r="A2" i="21"/>
  <c r="A379" i="20"/>
  <c r="A358" i="20"/>
  <c r="A357" i="20"/>
  <c r="A356" i="20"/>
  <c r="A355" i="20"/>
  <c r="A354" i="20"/>
  <c r="A353" i="20"/>
  <c r="A352" i="20"/>
  <c r="C345" i="20"/>
  <c r="C343" i="20"/>
  <c r="C342" i="20"/>
  <c r="C341" i="20"/>
  <c r="C340" i="20"/>
  <c r="C344" i="20" s="1"/>
  <c r="C334" i="20"/>
  <c r="C332" i="20"/>
  <c r="C330" i="20"/>
  <c r="C329" i="20"/>
  <c r="C328" i="20"/>
  <c r="C327" i="20"/>
  <c r="C326" i="20"/>
  <c r="C325" i="20"/>
  <c r="C324" i="20"/>
  <c r="C323" i="20"/>
  <c r="C322" i="20"/>
  <c r="C321" i="20"/>
  <c r="C320" i="20"/>
  <c r="C319" i="20"/>
  <c r="C318" i="20"/>
  <c r="C317" i="20"/>
  <c r="C316" i="20"/>
  <c r="C315" i="20"/>
  <c r="C314" i="20"/>
  <c r="C313" i="20"/>
  <c r="C312" i="20"/>
  <c r="C310" i="20"/>
  <c r="C309" i="20"/>
  <c r="C308" i="20"/>
  <c r="C307" i="20"/>
  <c r="C306" i="20"/>
  <c r="C305" i="20"/>
  <c r="C304" i="20"/>
  <c r="C303" i="20"/>
  <c r="C302" i="20"/>
  <c r="C300" i="20"/>
  <c r="D289" i="20"/>
  <c r="D285" i="20"/>
  <c r="D288" i="20"/>
  <c r="C282" i="20"/>
  <c r="D280" i="20"/>
  <c r="C279" i="20"/>
  <c r="C270" i="20"/>
  <c r="D268" i="20"/>
  <c r="C269" i="20"/>
  <c r="C168" i="20"/>
  <c r="D167" i="20"/>
  <c r="C165" i="20"/>
  <c r="C163" i="20"/>
  <c r="C161" i="20"/>
  <c r="C160" i="20"/>
  <c r="C159" i="20"/>
  <c r="H157" i="20"/>
  <c r="G157" i="20"/>
  <c r="E157" i="20"/>
  <c r="D157" i="20"/>
  <c r="C157" i="20"/>
  <c r="C155" i="20"/>
  <c r="C154" i="20"/>
  <c r="G152" i="20"/>
  <c r="H152" i="20"/>
  <c r="E152" i="20"/>
  <c r="C152" i="20"/>
  <c r="D49" i="20"/>
  <c r="C50" i="20"/>
  <c r="C47" i="20"/>
  <c r="C46" i="20"/>
  <c r="C44" i="20"/>
  <c r="C42" i="20"/>
  <c r="C40" i="20"/>
  <c r="C37" i="20"/>
  <c r="C36" i="20"/>
  <c r="C35" i="20"/>
  <c r="G33" i="20"/>
  <c r="H33" i="20"/>
  <c r="E33" i="20"/>
  <c r="C33" i="20"/>
  <c r="C31" i="20"/>
  <c r="C30" i="20"/>
  <c r="G28" i="20"/>
  <c r="H28" i="20"/>
  <c r="E28" i="20"/>
  <c r="C28" i="20"/>
  <c r="C26" i="20"/>
  <c r="C24" i="20"/>
  <c r="C22" i="20"/>
  <c r="C20" i="20"/>
  <c r="C17" i="20"/>
  <c r="C16" i="20"/>
  <c r="C15" i="20"/>
  <c r="H13" i="20"/>
  <c r="G13" i="20"/>
  <c r="D13" i="20"/>
  <c r="C13" i="20"/>
  <c r="C11" i="20"/>
  <c r="C10" i="20"/>
  <c r="H8" i="20"/>
  <c r="G8" i="20"/>
  <c r="D8" i="20"/>
  <c r="C8" i="20"/>
  <c r="A3" i="20"/>
  <c r="A2" i="20"/>
  <c r="A182" i="19"/>
  <c r="A162" i="19"/>
  <c r="A161" i="19"/>
  <c r="A160" i="19"/>
  <c r="A159" i="19"/>
  <c r="A158" i="19"/>
  <c r="A157" i="19"/>
  <c r="A156" i="19"/>
  <c r="C149" i="19"/>
  <c r="C147" i="19"/>
  <c r="C146" i="19"/>
  <c r="H145" i="19"/>
  <c r="G145" i="19"/>
  <c r="D145" i="19"/>
  <c r="C145" i="19"/>
  <c r="C144" i="19"/>
  <c r="C143" i="19"/>
  <c r="C148" i="19" s="1"/>
  <c r="C142" i="19"/>
  <c r="C136" i="19"/>
  <c r="C134" i="19"/>
  <c r="C133" i="19"/>
  <c r="C131" i="19"/>
  <c r="C130" i="19"/>
  <c r="C129" i="19"/>
  <c r="C128" i="19"/>
  <c r="C127" i="19"/>
  <c r="C126" i="19"/>
  <c r="C125" i="19"/>
  <c r="C124" i="19"/>
  <c r="C123" i="19"/>
  <c r="C122" i="19"/>
  <c r="C121" i="19"/>
  <c r="C120" i="19"/>
  <c r="C119" i="19"/>
  <c r="C118" i="19"/>
  <c r="C117" i="19"/>
  <c r="C116" i="19"/>
  <c r="C115" i="19"/>
  <c r="C114" i="19"/>
  <c r="C113" i="19"/>
  <c r="C110" i="19"/>
  <c r="C109" i="19"/>
  <c r="C108" i="19"/>
  <c r="C107" i="19"/>
  <c r="C106" i="19"/>
  <c r="C105" i="19"/>
  <c r="C104" i="19"/>
  <c r="C111" i="19" s="1"/>
  <c r="C103" i="19"/>
  <c r="C101" i="19"/>
  <c r="D91" i="19"/>
  <c r="D89" i="19"/>
  <c r="D87" i="19"/>
  <c r="D85" i="19"/>
  <c r="D88" i="19"/>
  <c r="C83" i="19"/>
  <c r="C80" i="19"/>
  <c r="D69" i="19"/>
  <c r="C71" i="19"/>
  <c r="C70" i="19"/>
  <c r="C49" i="19"/>
  <c r="C46" i="19"/>
  <c r="C45" i="19"/>
  <c r="C43" i="19"/>
  <c r="C41" i="19"/>
  <c r="C39" i="19"/>
  <c r="C36" i="19"/>
  <c r="C35" i="19"/>
  <c r="C34" i="19"/>
  <c r="C32" i="19"/>
  <c r="C30" i="19"/>
  <c r="C29" i="19"/>
  <c r="C27" i="19"/>
  <c r="C25" i="19"/>
  <c r="C23" i="19"/>
  <c r="C21" i="19"/>
  <c r="C19" i="19"/>
  <c r="C16" i="19"/>
  <c r="C15" i="19"/>
  <c r="C14" i="19"/>
  <c r="G12" i="19"/>
  <c r="H12" i="19"/>
  <c r="E12" i="19"/>
  <c r="C12" i="19"/>
  <c r="C10" i="19"/>
  <c r="C9" i="19"/>
  <c r="G7" i="19"/>
  <c r="H7" i="19"/>
  <c r="E7" i="19"/>
  <c r="C7" i="19"/>
  <c r="A3" i="19"/>
  <c r="A2" i="19"/>
  <c r="A178" i="18"/>
  <c r="A165" i="18"/>
  <c r="A164" i="18"/>
  <c r="A163" i="18"/>
  <c r="A162" i="18"/>
  <c r="A161" i="18"/>
  <c r="A160" i="18"/>
  <c r="A159" i="18"/>
  <c r="C151" i="18"/>
  <c r="C147" i="18"/>
  <c r="C146" i="18"/>
  <c r="C145" i="18"/>
  <c r="C144" i="18"/>
  <c r="C143" i="18"/>
  <c r="C148" i="18" s="1"/>
  <c r="H142" i="18"/>
  <c r="G142" i="18"/>
  <c r="D142" i="18"/>
  <c r="C142" i="18"/>
  <c r="C136" i="18"/>
  <c r="C134" i="18"/>
  <c r="C133" i="18"/>
  <c r="C131" i="18"/>
  <c r="C130" i="18"/>
  <c r="C129" i="18"/>
  <c r="C128" i="18"/>
  <c r="C127" i="18"/>
  <c r="C126" i="18"/>
  <c r="C125" i="18"/>
  <c r="C124" i="18"/>
  <c r="C123" i="18"/>
  <c r="C122" i="18"/>
  <c r="C121" i="18"/>
  <c r="C120" i="18"/>
  <c r="C119" i="18"/>
  <c r="C118" i="18"/>
  <c r="C117" i="18"/>
  <c r="C116" i="18"/>
  <c r="C115" i="18"/>
  <c r="C114" i="18"/>
  <c r="C113" i="18"/>
  <c r="C111" i="18"/>
  <c r="C110" i="18"/>
  <c r="C109" i="18"/>
  <c r="C108" i="18"/>
  <c r="C107" i="18"/>
  <c r="C106" i="18"/>
  <c r="C105" i="18"/>
  <c r="C104" i="18"/>
  <c r="D81" i="18"/>
  <c r="C103" i="18"/>
  <c r="C101" i="18"/>
  <c r="D91" i="18"/>
  <c r="D89" i="18"/>
  <c r="D87" i="18"/>
  <c r="D85" i="18"/>
  <c r="D90" i="18"/>
  <c r="C83" i="18"/>
  <c r="C80" i="18"/>
  <c r="C71" i="18"/>
  <c r="C70" i="18"/>
  <c r="D48" i="18"/>
  <c r="C49" i="18"/>
  <c r="C46" i="18"/>
  <c r="C45" i="18"/>
  <c r="C43" i="18"/>
  <c r="C41" i="18"/>
  <c r="C39" i="18"/>
  <c r="C36" i="18"/>
  <c r="C35" i="18"/>
  <c r="C34" i="18"/>
  <c r="H32" i="18"/>
  <c r="G32" i="18"/>
  <c r="D32" i="18"/>
  <c r="C32" i="18"/>
  <c r="C30" i="18"/>
  <c r="C29" i="18"/>
  <c r="H27" i="18"/>
  <c r="G27" i="18"/>
  <c r="D27" i="18"/>
  <c r="C27" i="18"/>
  <c r="C25" i="18"/>
  <c r="C23" i="18"/>
  <c r="C21" i="18"/>
  <c r="C19" i="18"/>
  <c r="C16" i="18"/>
  <c r="C15" i="18"/>
  <c r="C14" i="18"/>
  <c r="G12" i="18"/>
  <c r="H12" i="18"/>
  <c r="E12" i="18"/>
  <c r="C12" i="18"/>
  <c r="C10" i="18"/>
  <c r="C9" i="18"/>
  <c r="G7" i="18"/>
  <c r="H7" i="18"/>
  <c r="E7" i="18"/>
  <c r="C7" i="18"/>
  <c r="A3" i="18"/>
  <c r="A2" i="18"/>
  <c r="A180" i="17"/>
  <c r="A165" i="17"/>
  <c r="A164" i="17"/>
  <c r="A163" i="17"/>
  <c r="A162" i="17"/>
  <c r="A161" i="17"/>
  <c r="A160" i="17"/>
  <c r="A159" i="17"/>
  <c r="C151" i="17"/>
  <c r="C147" i="17"/>
  <c r="C146" i="17"/>
  <c r="H145" i="17"/>
  <c r="G145" i="17"/>
  <c r="D145" i="17"/>
  <c r="C145" i="17"/>
  <c r="C144" i="17"/>
  <c r="C143" i="17"/>
  <c r="C148" i="17" s="1"/>
  <c r="C142" i="17"/>
  <c r="C136" i="17"/>
  <c r="C134" i="17"/>
  <c r="C133" i="17"/>
  <c r="C131" i="17"/>
  <c r="C130" i="17"/>
  <c r="C129" i="17"/>
  <c r="C128" i="17"/>
  <c r="C127" i="17"/>
  <c r="C126" i="17"/>
  <c r="C125" i="17"/>
  <c r="C124" i="17"/>
  <c r="C123" i="17"/>
  <c r="C122" i="17"/>
  <c r="C121" i="17"/>
  <c r="C120" i="17"/>
  <c r="C119" i="17"/>
  <c r="C118" i="17"/>
  <c r="C117" i="17"/>
  <c r="C116" i="17"/>
  <c r="C115" i="17"/>
  <c r="C114" i="17"/>
  <c r="C113" i="17"/>
  <c r="C111" i="17"/>
  <c r="C110" i="17"/>
  <c r="C109" i="17"/>
  <c r="C108" i="17"/>
  <c r="C107" i="17"/>
  <c r="C106" i="17"/>
  <c r="C105" i="17"/>
  <c r="C104" i="17"/>
  <c r="C103" i="17"/>
  <c r="C101" i="17"/>
  <c r="D91" i="17"/>
  <c r="D89" i="17"/>
  <c r="D87" i="17"/>
  <c r="D85" i="17"/>
  <c r="D88" i="17"/>
  <c r="C83" i="17"/>
  <c r="C80" i="17"/>
  <c r="D69" i="17"/>
  <c r="C71" i="17"/>
  <c r="C70" i="17"/>
  <c r="D48" i="17"/>
  <c r="C49" i="17"/>
  <c r="C46" i="17"/>
  <c r="C45" i="17"/>
  <c r="C43" i="17"/>
  <c r="C41" i="17"/>
  <c r="C39" i="17"/>
  <c r="C36" i="17"/>
  <c r="C35" i="17"/>
  <c r="C34" i="17"/>
  <c r="C32" i="17"/>
  <c r="C30" i="17"/>
  <c r="C29" i="17"/>
  <c r="C27" i="17"/>
  <c r="C25" i="17"/>
  <c r="C23" i="17"/>
  <c r="C21" i="17"/>
  <c r="C19" i="17"/>
  <c r="C16" i="17"/>
  <c r="C15" i="17"/>
  <c r="C14" i="17"/>
  <c r="H12" i="17"/>
  <c r="G12" i="17"/>
  <c r="E12" i="17"/>
  <c r="D12" i="17"/>
  <c r="C12" i="17"/>
  <c r="C10" i="17"/>
  <c r="C9" i="17"/>
  <c r="H7" i="17"/>
  <c r="G7" i="17"/>
  <c r="E7" i="17"/>
  <c r="D7" i="17"/>
  <c r="C7" i="17"/>
  <c r="A3" i="17"/>
  <c r="A2" i="17"/>
  <c r="A179" i="16"/>
  <c r="A166" i="16"/>
  <c r="A165" i="16"/>
  <c r="A164" i="16"/>
  <c r="A163" i="16"/>
  <c r="A162" i="16"/>
  <c r="A161" i="16"/>
  <c r="A160" i="16"/>
  <c r="C151" i="16"/>
  <c r="C147" i="16"/>
  <c r="C146" i="16"/>
  <c r="C145" i="16"/>
  <c r="C144" i="16"/>
  <c r="C143" i="16"/>
  <c r="C148" i="16" s="1"/>
  <c r="H142" i="16"/>
  <c r="G142" i="16"/>
  <c r="D142" i="16"/>
  <c r="C142" i="16"/>
  <c r="C136" i="16"/>
  <c r="C134" i="16"/>
  <c r="C133" i="16"/>
  <c r="C131" i="16"/>
  <c r="C130" i="16"/>
  <c r="C129" i="16"/>
  <c r="C128" i="16"/>
  <c r="C127" i="16"/>
  <c r="C126" i="16"/>
  <c r="C125" i="16"/>
  <c r="C124" i="16"/>
  <c r="C123" i="16"/>
  <c r="C122" i="16"/>
  <c r="C121" i="16"/>
  <c r="C120" i="16"/>
  <c r="C119" i="16"/>
  <c r="C118" i="16"/>
  <c r="C117" i="16"/>
  <c r="C116" i="16"/>
  <c r="C115" i="16"/>
  <c r="C114" i="16"/>
  <c r="C113" i="16"/>
  <c r="C111" i="16"/>
  <c r="C110" i="16"/>
  <c r="C109" i="16"/>
  <c r="C108" i="16"/>
  <c r="C107" i="16"/>
  <c r="C106" i="16"/>
  <c r="C105" i="16"/>
  <c r="C104" i="16"/>
  <c r="C103" i="16"/>
  <c r="C101" i="16"/>
  <c r="D91" i="16"/>
  <c r="D89" i="16"/>
  <c r="D87" i="16"/>
  <c r="D85" i="16"/>
  <c r="D90" i="16"/>
  <c r="C83" i="16"/>
  <c r="C80" i="16"/>
  <c r="D69" i="16"/>
  <c r="C71" i="16"/>
  <c r="C70" i="16"/>
  <c r="C49" i="16"/>
  <c r="C46" i="16"/>
  <c r="C45" i="16"/>
  <c r="C43" i="16"/>
  <c r="C41" i="16"/>
  <c r="C39" i="16"/>
  <c r="C36" i="16"/>
  <c r="C35" i="16"/>
  <c r="C34" i="16"/>
  <c r="H32" i="16"/>
  <c r="G32" i="16"/>
  <c r="D32" i="16"/>
  <c r="C32" i="16"/>
  <c r="C30" i="16"/>
  <c r="C29" i="16"/>
  <c r="H27" i="16"/>
  <c r="G27" i="16"/>
  <c r="D27" i="16"/>
  <c r="C27" i="16"/>
  <c r="C25" i="16"/>
  <c r="C23" i="16"/>
  <c r="C21" i="16"/>
  <c r="C19" i="16"/>
  <c r="C16" i="16"/>
  <c r="C15" i="16"/>
  <c r="C14" i="16"/>
  <c r="G12" i="16"/>
  <c r="H12" i="16"/>
  <c r="E12" i="16"/>
  <c r="C12" i="16"/>
  <c r="C10" i="16"/>
  <c r="C9" i="16"/>
  <c r="G7" i="16"/>
  <c r="H7" i="16"/>
  <c r="E7" i="16"/>
  <c r="C7" i="16"/>
  <c r="A2" i="16"/>
  <c r="A207" i="15"/>
  <c r="A192" i="15"/>
  <c r="A191" i="15"/>
  <c r="A190" i="15"/>
  <c r="A189" i="15"/>
  <c r="A188" i="15"/>
  <c r="A187" i="15"/>
  <c r="A186" i="15"/>
  <c r="C178" i="15"/>
  <c r="H175" i="15"/>
  <c r="G175" i="15"/>
  <c r="E175" i="15"/>
  <c r="D175" i="15"/>
  <c r="C174" i="15"/>
  <c r="C173" i="15"/>
  <c r="G172" i="15"/>
  <c r="H172" i="15"/>
  <c r="E172" i="15"/>
  <c r="C172" i="15"/>
  <c r="C171" i="15"/>
  <c r="C170" i="15"/>
  <c r="C175" i="15" s="1"/>
  <c r="H169" i="15"/>
  <c r="G169" i="15"/>
  <c r="E169" i="15"/>
  <c r="D169" i="15"/>
  <c r="C169" i="15"/>
  <c r="C163" i="15"/>
  <c r="C161" i="15"/>
  <c r="C160" i="15"/>
  <c r="C158" i="15"/>
  <c r="C157" i="15"/>
  <c r="C156" i="15"/>
  <c r="C155" i="15"/>
  <c r="C154" i="15"/>
  <c r="C153" i="15"/>
  <c r="C152" i="15"/>
  <c r="C151" i="15"/>
  <c r="C150" i="15"/>
  <c r="C149" i="15"/>
  <c r="C148" i="15"/>
  <c r="C147" i="15"/>
  <c r="C146" i="15"/>
  <c r="C145" i="15"/>
  <c r="C144" i="15"/>
  <c r="C143" i="15"/>
  <c r="C142" i="15"/>
  <c r="C141" i="15"/>
  <c r="C140" i="15"/>
  <c r="C138" i="15"/>
  <c r="C137" i="15"/>
  <c r="C136" i="15"/>
  <c r="C135" i="15"/>
  <c r="C134" i="15"/>
  <c r="C133" i="15"/>
  <c r="C132" i="15"/>
  <c r="C131" i="15"/>
  <c r="C130" i="15"/>
  <c r="C128" i="15"/>
  <c r="C110" i="15"/>
  <c r="C107" i="15"/>
  <c r="C98" i="15"/>
  <c r="D96" i="15"/>
  <c r="C56" i="15"/>
  <c r="C53" i="15"/>
  <c r="C52" i="15"/>
  <c r="C50" i="15"/>
  <c r="C49" i="15"/>
  <c r="G48" i="15"/>
  <c r="H48" i="15"/>
  <c r="E48" i="15"/>
  <c r="C48" i="15"/>
  <c r="C46" i="15"/>
  <c r="C45" i="15"/>
  <c r="C43" i="15"/>
  <c r="C41" i="15"/>
  <c r="C39" i="15"/>
  <c r="C36" i="15"/>
  <c r="C35" i="15"/>
  <c r="C34" i="15"/>
  <c r="G32" i="15"/>
  <c r="H32" i="15"/>
  <c r="E32" i="15"/>
  <c r="C32" i="15"/>
  <c r="C30" i="15"/>
  <c r="C29" i="15"/>
  <c r="G27" i="15"/>
  <c r="H27" i="15"/>
  <c r="E27" i="15"/>
  <c r="C27" i="15"/>
  <c r="C25" i="15"/>
  <c r="C23" i="15"/>
  <c r="C21" i="15"/>
  <c r="C19" i="15"/>
  <c r="C16" i="15"/>
  <c r="C15" i="15"/>
  <c r="C14" i="15"/>
  <c r="C12" i="15"/>
  <c r="C10" i="15"/>
  <c r="C9" i="15"/>
  <c r="C7" i="15"/>
  <c r="A3" i="15"/>
  <c r="A2" i="15"/>
  <c r="A184" i="14"/>
  <c r="A165" i="14"/>
  <c r="A164" i="14"/>
  <c r="A163" i="14"/>
  <c r="A162" i="14"/>
  <c r="A161" i="14"/>
  <c r="A160" i="14"/>
  <c r="A159" i="14"/>
  <c r="C151" i="14"/>
  <c r="C147" i="14"/>
  <c r="C146" i="14"/>
  <c r="G145" i="14"/>
  <c r="E145" i="14"/>
  <c r="C145" i="14"/>
  <c r="C144" i="14"/>
  <c r="C143" i="14"/>
  <c r="C148" i="14" s="1"/>
  <c r="H142" i="14"/>
  <c r="G142" i="14"/>
  <c r="E142" i="14"/>
  <c r="D142" i="14"/>
  <c r="C142" i="14"/>
  <c r="C136" i="14"/>
  <c r="C134" i="14"/>
  <c r="C133" i="14"/>
  <c r="C131" i="14"/>
  <c r="C130" i="14"/>
  <c r="C129" i="14"/>
  <c r="C128" i="14"/>
  <c r="C127" i="14"/>
  <c r="C126" i="14"/>
  <c r="C125" i="14"/>
  <c r="C124" i="14"/>
  <c r="C123" i="14"/>
  <c r="C122" i="14"/>
  <c r="C121" i="14"/>
  <c r="C120" i="14"/>
  <c r="C119" i="14"/>
  <c r="C118" i="14"/>
  <c r="C117" i="14"/>
  <c r="C116" i="14"/>
  <c r="C115" i="14"/>
  <c r="C114" i="14"/>
  <c r="C113" i="14"/>
  <c r="C111" i="14"/>
  <c r="C110" i="14"/>
  <c r="C109" i="14"/>
  <c r="C108" i="14"/>
  <c r="C107" i="14"/>
  <c r="C106" i="14"/>
  <c r="C105" i="14"/>
  <c r="C104" i="14"/>
  <c r="C103" i="14"/>
  <c r="C101" i="14"/>
  <c r="D88" i="14"/>
  <c r="C83" i="14"/>
  <c r="C80" i="14"/>
  <c r="C71" i="14"/>
  <c r="C70" i="14"/>
  <c r="D69" i="14"/>
  <c r="D48" i="14"/>
  <c r="C49" i="14"/>
  <c r="C46" i="14"/>
  <c r="C45" i="14"/>
  <c r="C43" i="14"/>
  <c r="C41" i="14"/>
  <c r="C39" i="14"/>
  <c r="C36" i="14"/>
  <c r="C35" i="14"/>
  <c r="C34" i="14"/>
  <c r="H32" i="14"/>
  <c r="E32" i="14"/>
  <c r="C32" i="14"/>
  <c r="C30" i="14"/>
  <c r="C29" i="14"/>
  <c r="H27" i="14"/>
  <c r="E27" i="14"/>
  <c r="C27" i="14"/>
  <c r="C25" i="14"/>
  <c r="C23" i="14"/>
  <c r="C21" i="14"/>
  <c r="C19" i="14"/>
  <c r="C16" i="14"/>
  <c r="C15" i="14"/>
  <c r="C14" i="14"/>
  <c r="H12" i="14"/>
  <c r="G12" i="14"/>
  <c r="E12" i="14"/>
  <c r="D12" i="14"/>
  <c r="C12" i="14"/>
  <c r="C10" i="14"/>
  <c r="C9" i="14"/>
  <c r="H7" i="14"/>
  <c r="G7" i="14"/>
  <c r="E7" i="14"/>
  <c r="D7" i="14"/>
  <c r="C7" i="14"/>
  <c r="A3" i="14"/>
  <c r="A2" i="14"/>
  <c r="A191" i="13"/>
  <c r="A172" i="13"/>
  <c r="A171" i="13"/>
  <c r="A170" i="13"/>
  <c r="A169" i="13"/>
  <c r="A168" i="13"/>
  <c r="A167" i="13"/>
  <c r="A166" i="13"/>
  <c r="C158" i="13"/>
  <c r="C155" i="13"/>
  <c r="G154" i="13"/>
  <c r="H154" i="13"/>
  <c r="E154" i="13"/>
  <c r="C153" i="13"/>
  <c r="C152" i="13"/>
  <c r="G151" i="13"/>
  <c r="H151" i="13"/>
  <c r="E151" i="13"/>
  <c r="D151" i="13"/>
  <c r="C151" i="13"/>
  <c r="C150" i="13"/>
  <c r="C149" i="13"/>
  <c r="C154" i="13" s="1"/>
  <c r="C143" i="13"/>
  <c r="C141" i="13"/>
  <c r="C140" i="13"/>
  <c r="C138" i="13"/>
  <c r="C137" i="13"/>
  <c r="C136" i="13"/>
  <c r="C135" i="13"/>
  <c r="C134" i="13"/>
  <c r="C133" i="13"/>
  <c r="C132" i="13"/>
  <c r="C131" i="13"/>
  <c r="C130" i="13"/>
  <c r="C129" i="13"/>
  <c r="C128" i="13"/>
  <c r="C127" i="13"/>
  <c r="C126" i="13"/>
  <c r="C125" i="13"/>
  <c r="C124" i="13"/>
  <c r="C123" i="13"/>
  <c r="C122" i="13"/>
  <c r="C121" i="13"/>
  <c r="C120" i="13"/>
  <c r="C118" i="13"/>
  <c r="C117" i="13"/>
  <c r="C116" i="13"/>
  <c r="C115" i="13"/>
  <c r="C114" i="13"/>
  <c r="C113" i="13"/>
  <c r="C112" i="13"/>
  <c r="C111" i="13"/>
  <c r="C110" i="13"/>
  <c r="C108" i="13"/>
  <c r="D97" i="13"/>
  <c r="D93" i="13"/>
  <c r="D92" i="13"/>
  <c r="D96" i="13"/>
  <c r="C90" i="13"/>
  <c r="D88" i="13"/>
  <c r="C87" i="13"/>
  <c r="C78" i="13"/>
  <c r="D76" i="13"/>
  <c r="D55" i="13"/>
  <c r="C56" i="13"/>
  <c r="C53" i="13"/>
  <c r="C52" i="13"/>
  <c r="C50" i="13"/>
  <c r="C49" i="13"/>
  <c r="H48" i="13"/>
  <c r="E48" i="13"/>
  <c r="C48" i="13"/>
  <c r="C46" i="13"/>
  <c r="C45" i="13"/>
  <c r="C43" i="13"/>
  <c r="C41" i="13"/>
  <c r="C39" i="13"/>
  <c r="C36" i="13"/>
  <c r="C35" i="13"/>
  <c r="C34" i="13"/>
  <c r="H32" i="13"/>
  <c r="E32" i="13"/>
  <c r="C32" i="13"/>
  <c r="C30" i="13"/>
  <c r="C29" i="13"/>
  <c r="H27" i="13"/>
  <c r="E27" i="13"/>
  <c r="C27" i="13"/>
  <c r="C25" i="13"/>
  <c r="C23" i="13"/>
  <c r="C21" i="13"/>
  <c r="C19" i="13"/>
  <c r="C16" i="13"/>
  <c r="C15" i="13"/>
  <c r="C14" i="13"/>
  <c r="H12" i="13"/>
  <c r="G12" i="13"/>
  <c r="E12" i="13"/>
  <c r="D12" i="13"/>
  <c r="C12" i="13"/>
  <c r="C10" i="13"/>
  <c r="C9" i="13"/>
  <c r="H7" i="13"/>
  <c r="G7" i="13"/>
  <c r="E7" i="13"/>
  <c r="D7" i="13"/>
  <c r="C7" i="13"/>
  <c r="A3" i="13"/>
  <c r="A2" i="13"/>
  <c r="A185" i="12"/>
  <c r="A170" i="12"/>
  <c r="A169" i="12"/>
  <c r="A168" i="12"/>
  <c r="A167" i="12"/>
  <c r="A166" i="12"/>
  <c r="A165" i="12"/>
  <c r="A164" i="12"/>
  <c r="C156" i="12"/>
  <c r="C153" i="12"/>
  <c r="C152" i="12"/>
  <c r="C151" i="12"/>
  <c r="H150" i="12"/>
  <c r="E150" i="12"/>
  <c r="C150" i="12"/>
  <c r="C149" i="12"/>
  <c r="C148" i="12"/>
  <c r="H147" i="12"/>
  <c r="G147" i="12"/>
  <c r="E147" i="12"/>
  <c r="D147" i="12"/>
  <c r="C147" i="12"/>
  <c r="C141" i="12"/>
  <c r="C139" i="12"/>
  <c r="C138" i="12"/>
  <c r="C136" i="12"/>
  <c r="C135" i="12"/>
  <c r="C134" i="12"/>
  <c r="C133" i="12"/>
  <c r="C132" i="12"/>
  <c r="C131" i="12"/>
  <c r="C130" i="12"/>
  <c r="C129" i="12"/>
  <c r="C128" i="12"/>
  <c r="C127" i="12"/>
  <c r="C126" i="12"/>
  <c r="C125" i="12"/>
  <c r="C124" i="12"/>
  <c r="C123" i="12"/>
  <c r="C122" i="12"/>
  <c r="C121" i="12"/>
  <c r="C120" i="12"/>
  <c r="C119" i="12"/>
  <c r="D86" i="12"/>
  <c r="C118" i="12"/>
  <c r="C116" i="12"/>
  <c r="C115" i="12"/>
  <c r="C114" i="12"/>
  <c r="C113" i="12"/>
  <c r="C112" i="12"/>
  <c r="C111" i="12"/>
  <c r="C110" i="12"/>
  <c r="C109" i="12"/>
  <c r="C108" i="12"/>
  <c r="C106" i="12"/>
  <c r="D95" i="12"/>
  <c r="D91" i="12"/>
  <c r="D94" i="12"/>
  <c r="C88" i="12"/>
  <c r="C85" i="12"/>
  <c r="C76" i="12"/>
  <c r="D74" i="12"/>
  <c r="C75" i="12"/>
  <c r="D48" i="12"/>
  <c r="C49"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G12" i="12"/>
  <c r="E12" i="12"/>
  <c r="C12" i="12"/>
  <c r="C10" i="12"/>
  <c r="C9" i="12"/>
  <c r="G7" i="12"/>
  <c r="E7" i="12"/>
  <c r="C7" i="12"/>
  <c r="A3" i="12"/>
  <c r="A2" i="12"/>
  <c r="A199" i="11"/>
  <c r="A184" i="11"/>
  <c r="A183" i="11"/>
  <c r="A182" i="11"/>
  <c r="A181" i="11"/>
  <c r="A180" i="11"/>
  <c r="A179" i="11"/>
  <c r="A178" i="11"/>
  <c r="C171" i="11"/>
  <c r="C167" i="11"/>
  <c r="C166" i="11"/>
  <c r="H165" i="11"/>
  <c r="G165" i="11"/>
  <c r="E165" i="11"/>
  <c r="D165" i="11"/>
  <c r="C165" i="11"/>
  <c r="C164" i="11"/>
  <c r="C163" i="11"/>
  <c r="C168" i="11" s="1"/>
  <c r="C162" i="11"/>
  <c r="C156" i="11"/>
  <c r="C154" i="11"/>
  <c r="C153" i="11"/>
  <c r="C151" i="11"/>
  <c r="C150" i="11"/>
  <c r="C149" i="11"/>
  <c r="C148" i="11"/>
  <c r="C147" i="11"/>
  <c r="C146" i="11"/>
  <c r="C145" i="11"/>
  <c r="C144" i="11"/>
  <c r="C143" i="11"/>
  <c r="C142" i="11"/>
  <c r="C141" i="11"/>
  <c r="C140" i="11"/>
  <c r="C139" i="11"/>
  <c r="C138" i="11"/>
  <c r="C137" i="11"/>
  <c r="C136" i="11"/>
  <c r="C135" i="11"/>
  <c r="C134" i="11"/>
  <c r="C133" i="11"/>
  <c r="C131" i="11"/>
  <c r="C130" i="11"/>
  <c r="C129" i="11"/>
  <c r="C128" i="11"/>
  <c r="C127" i="11"/>
  <c r="C126" i="11"/>
  <c r="C125" i="11"/>
  <c r="C124" i="11"/>
  <c r="C123" i="11"/>
  <c r="C121" i="11"/>
  <c r="D109" i="11"/>
  <c r="D105" i="11"/>
  <c r="D108" i="11"/>
  <c r="C103" i="11"/>
  <c r="C100" i="11"/>
  <c r="C91" i="11"/>
  <c r="D89" i="11"/>
  <c r="D48" i="11"/>
  <c r="C49" i="11"/>
  <c r="C46" i="11"/>
  <c r="C45" i="11"/>
  <c r="C43" i="11"/>
  <c r="C41" i="11"/>
  <c r="C39" i="11"/>
  <c r="C36" i="11"/>
  <c r="C35" i="11"/>
  <c r="C34" i="11"/>
  <c r="H32" i="11"/>
  <c r="G32" i="11"/>
  <c r="E32" i="11"/>
  <c r="D32" i="11"/>
  <c r="C32" i="11"/>
  <c r="C30" i="11"/>
  <c r="C29" i="11"/>
  <c r="H27" i="11"/>
  <c r="G27" i="11"/>
  <c r="E27" i="11"/>
  <c r="D27" i="11"/>
  <c r="C27" i="11"/>
  <c r="C25" i="11"/>
  <c r="C23" i="11"/>
  <c r="C21" i="11"/>
  <c r="C19" i="11"/>
  <c r="C16" i="11"/>
  <c r="C15" i="11"/>
  <c r="C14" i="11"/>
  <c r="H12" i="11"/>
  <c r="G12" i="11"/>
  <c r="D12" i="11"/>
  <c r="C12" i="11"/>
  <c r="C10" i="11"/>
  <c r="C9" i="11"/>
  <c r="H7" i="11"/>
  <c r="G7" i="11"/>
  <c r="D7" i="11"/>
  <c r="C7" i="11"/>
  <c r="A3" i="11"/>
  <c r="A2" i="11"/>
  <c r="A187" i="10"/>
  <c r="A172" i="10"/>
  <c r="A171" i="10"/>
  <c r="A170" i="10"/>
  <c r="A169" i="10"/>
  <c r="A168" i="10"/>
  <c r="A167" i="10"/>
  <c r="A166" i="10"/>
  <c r="C158" i="10"/>
  <c r="G155" i="10"/>
  <c r="H155" i="10"/>
  <c r="E155" i="10"/>
  <c r="C155" i="10"/>
  <c r="C154" i="10"/>
  <c r="C153" i="10"/>
  <c r="H152" i="10"/>
  <c r="G152" i="10"/>
  <c r="E152" i="10"/>
  <c r="D152" i="10"/>
  <c r="C152" i="10"/>
  <c r="C151" i="10"/>
  <c r="C150" i="10"/>
  <c r="G149" i="10"/>
  <c r="H149" i="10"/>
  <c r="E149" i="10"/>
  <c r="C149" i="10"/>
  <c r="C143" i="10"/>
  <c r="C141" i="10"/>
  <c r="C140" i="10"/>
  <c r="C138" i="10"/>
  <c r="C137" i="10"/>
  <c r="C136" i="10"/>
  <c r="C135" i="10"/>
  <c r="C134" i="10"/>
  <c r="C133" i="10"/>
  <c r="C132" i="10"/>
  <c r="C131" i="10"/>
  <c r="C130" i="10"/>
  <c r="C129" i="10"/>
  <c r="C128" i="10"/>
  <c r="C127" i="10"/>
  <c r="C126" i="10"/>
  <c r="C125" i="10"/>
  <c r="C124" i="10"/>
  <c r="C123" i="10"/>
  <c r="C122" i="10"/>
  <c r="C121" i="10"/>
  <c r="D88" i="10"/>
  <c r="C120" i="10"/>
  <c r="C118" i="10"/>
  <c r="C117" i="10"/>
  <c r="C116" i="10"/>
  <c r="C115" i="10"/>
  <c r="C114" i="10"/>
  <c r="C113" i="10"/>
  <c r="C112" i="10"/>
  <c r="C111" i="10"/>
  <c r="C110" i="10"/>
  <c r="C108" i="10"/>
  <c r="D97" i="10"/>
  <c r="D93" i="10"/>
  <c r="D96" i="10"/>
  <c r="C90" i="10"/>
  <c r="C87" i="10"/>
  <c r="C78" i="10"/>
  <c r="D76" i="10"/>
  <c r="C56"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H12" i="10"/>
  <c r="G12" i="10"/>
  <c r="D12" i="10"/>
  <c r="C12" i="10"/>
  <c r="C10" i="10"/>
  <c r="C9" i="10"/>
  <c r="H7" i="10"/>
  <c r="G7" i="10"/>
  <c r="D7" i="10"/>
  <c r="C7" i="10"/>
  <c r="A3" i="10"/>
  <c r="A2" i="10"/>
  <c r="A199" i="9"/>
  <c r="A184" i="9"/>
  <c r="A183" i="9"/>
  <c r="A182" i="9"/>
  <c r="A181" i="9"/>
  <c r="A180" i="9"/>
  <c r="A179" i="9"/>
  <c r="A178" i="9"/>
  <c r="C169" i="9"/>
  <c r="G166" i="9"/>
  <c r="H166" i="9"/>
  <c r="E166" i="9"/>
  <c r="D166" i="9"/>
  <c r="C166" i="9"/>
  <c r="C165" i="9"/>
  <c r="C164" i="9"/>
  <c r="G163" i="9"/>
  <c r="H163" i="9"/>
  <c r="E163" i="9"/>
  <c r="D163" i="9"/>
  <c r="C163" i="9"/>
  <c r="C162" i="9"/>
  <c r="C161" i="9"/>
  <c r="H160" i="9"/>
  <c r="G160" i="9"/>
  <c r="E160" i="9"/>
  <c r="D160" i="9"/>
  <c r="C160" i="9"/>
  <c r="C154" i="9"/>
  <c r="C151" i="9"/>
  <c r="C150" i="9"/>
  <c r="C148" i="9"/>
  <c r="C147" i="9"/>
  <c r="C146" i="9"/>
  <c r="C145" i="9"/>
  <c r="C144" i="9"/>
  <c r="C143" i="9"/>
  <c r="C142" i="9"/>
  <c r="C141" i="9"/>
  <c r="C140" i="9"/>
  <c r="C139" i="9"/>
  <c r="C138" i="9"/>
  <c r="C137" i="9"/>
  <c r="C136" i="9"/>
  <c r="C135" i="9"/>
  <c r="C134" i="9"/>
  <c r="C133" i="9"/>
  <c r="C132" i="9"/>
  <c r="C131" i="9"/>
  <c r="C130" i="9"/>
  <c r="C128" i="9"/>
  <c r="C127" i="9"/>
  <c r="C126" i="9"/>
  <c r="C125" i="9"/>
  <c r="C124" i="9"/>
  <c r="C123" i="9"/>
  <c r="C122" i="9"/>
  <c r="C121" i="9"/>
  <c r="C120" i="9"/>
  <c r="C118" i="9"/>
  <c r="D107" i="9"/>
  <c r="D103" i="9"/>
  <c r="D106" i="9"/>
  <c r="C100" i="9"/>
  <c r="D98" i="9"/>
  <c r="C97" i="9"/>
  <c r="C88" i="9"/>
  <c r="D86" i="9"/>
  <c r="D55" i="9"/>
  <c r="C56" i="9"/>
  <c r="C53" i="9"/>
  <c r="C52" i="9"/>
  <c r="C50" i="9"/>
  <c r="C49" i="9"/>
  <c r="G48" i="9"/>
  <c r="H48" i="9"/>
  <c r="E48" i="9"/>
  <c r="C48" i="9"/>
  <c r="C46" i="9"/>
  <c r="C45" i="9"/>
  <c r="C43" i="9"/>
  <c r="C41" i="9"/>
  <c r="C39" i="9"/>
  <c r="C36" i="9"/>
  <c r="C35" i="9"/>
  <c r="C34" i="9"/>
  <c r="G32" i="9"/>
  <c r="E32" i="9"/>
  <c r="C32" i="9"/>
  <c r="C30" i="9"/>
  <c r="C29" i="9"/>
  <c r="G27" i="9"/>
  <c r="E27" i="9"/>
  <c r="C27" i="9"/>
  <c r="C25" i="9"/>
  <c r="C23" i="9"/>
  <c r="C21" i="9"/>
  <c r="C19" i="9"/>
  <c r="C16" i="9"/>
  <c r="C15" i="9"/>
  <c r="C14" i="9"/>
  <c r="C12" i="9"/>
  <c r="C10" i="9"/>
  <c r="C9" i="9"/>
  <c r="C7" i="9"/>
  <c r="A3" i="9"/>
  <c r="A2" i="9"/>
  <c r="A190" i="8"/>
  <c r="A175" i="8"/>
  <c r="A174" i="8"/>
  <c r="A173" i="8"/>
  <c r="A172" i="8"/>
  <c r="A171" i="8"/>
  <c r="A170" i="8"/>
  <c r="A169" i="8"/>
  <c r="C161" i="8"/>
  <c r="H158" i="8"/>
  <c r="G158" i="8"/>
  <c r="E158" i="8"/>
  <c r="D158" i="8"/>
  <c r="C157" i="8"/>
  <c r="C156" i="8"/>
  <c r="G155" i="8"/>
  <c r="E155" i="8"/>
  <c r="C155" i="8"/>
  <c r="C154" i="8"/>
  <c r="C153" i="8"/>
  <c r="C158" i="8" s="1"/>
  <c r="H152" i="8"/>
  <c r="G152" i="8"/>
  <c r="E152" i="8"/>
  <c r="D152" i="8"/>
  <c r="C152" i="8"/>
  <c r="C146" i="8"/>
  <c r="C144" i="8"/>
  <c r="C143" i="8"/>
  <c r="C141" i="8"/>
  <c r="C140" i="8"/>
  <c r="C139" i="8"/>
  <c r="C138" i="8"/>
  <c r="C137" i="8"/>
  <c r="C136" i="8"/>
  <c r="C135" i="8"/>
  <c r="C134" i="8"/>
  <c r="C133" i="8"/>
  <c r="C132" i="8"/>
  <c r="C131" i="8"/>
  <c r="C130" i="8"/>
  <c r="C129" i="8"/>
  <c r="C128" i="8"/>
  <c r="C127" i="8"/>
  <c r="C126" i="8"/>
  <c r="C125" i="8"/>
  <c r="C124" i="8"/>
  <c r="C123" i="8"/>
  <c r="C121" i="8"/>
  <c r="C120" i="8"/>
  <c r="C119" i="8"/>
  <c r="C118" i="8"/>
  <c r="C117" i="8"/>
  <c r="C116" i="8"/>
  <c r="C115" i="8"/>
  <c r="C114" i="8"/>
  <c r="C113" i="8"/>
  <c r="C111" i="8"/>
  <c r="C93" i="8"/>
  <c r="C90" i="8"/>
  <c r="C81" i="8"/>
  <c r="C80" i="8"/>
  <c r="D79" i="8"/>
  <c r="C49" i="8"/>
  <c r="D48" i="8"/>
  <c r="C46" i="8"/>
  <c r="C45" i="8"/>
  <c r="C43" i="8"/>
  <c r="C41" i="8"/>
  <c r="C39" i="8"/>
  <c r="C36" i="8"/>
  <c r="C35" i="8"/>
  <c r="C34" i="8"/>
  <c r="G32" i="8"/>
  <c r="E32" i="8"/>
  <c r="C32" i="8"/>
  <c r="C30" i="8"/>
  <c r="C29" i="8"/>
  <c r="G27" i="8"/>
  <c r="E27" i="8"/>
  <c r="C27" i="8"/>
  <c r="C25" i="8"/>
  <c r="C23" i="8"/>
  <c r="C21" i="8"/>
  <c r="C19" i="8"/>
  <c r="C16" i="8"/>
  <c r="C15" i="8"/>
  <c r="C14" i="8"/>
  <c r="C12" i="8"/>
  <c r="C10" i="8"/>
  <c r="C9" i="8"/>
  <c r="C7" i="8"/>
  <c r="A3" i="8"/>
  <c r="A2" i="8"/>
  <c r="A190" i="7"/>
  <c r="A175" i="7"/>
  <c r="A174" i="7"/>
  <c r="A173" i="7"/>
  <c r="A172" i="7"/>
  <c r="A171" i="7"/>
  <c r="A170" i="7"/>
  <c r="A169" i="7"/>
  <c r="C161" i="7"/>
  <c r="C157" i="7"/>
  <c r="C156" i="7"/>
  <c r="G155" i="7"/>
  <c r="E155" i="7"/>
  <c r="C155" i="7"/>
  <c r="C154" i="7"/>
  <c r="C153" i="7"/>
  <c r="C158" i="7" s="1"/>
  <c r="H152" i="7"/>
  <c r="G152" i="7"/>
  <c r="E152" i="7"/>
  <c r="D152" i="7"/>
  <c r="C152" i="7"/>
  <c r="C146" i="7"/>
  <c r="C144" i="7"/>
  <c r="C143" i="7"/>
  <c r="C141" i="7"/>
  <c r="C140" i="7"/>
  <c r="C139" i="7"/>
  <c r="C138" i="7"/>
  <c r="C137" i="7"/>
  <c r="C136" i="7"/>
  <c r="C135" i="7"/>
  <c r="C134" i="7"/>
  <c r="C133" i="7"/>
  <c r="C132" i="7"/>
  <c r="C131" i="7"/>
  <c r="C130" i="7"/>
  <c r="C129" i="7"/>
  <c r="C128" i="7"/>
  <c r="C127" i="7"/>
  <c r="C126" i="7"/>
  <c r="C125" i="7"/>
  <c r="C124" i="7"/>
  <c r="C123" i="7"/>
  <c r="C121" i="7"/>
  <c r="C120" i="7"/>
  <c r="C119" i="7"/>
  <c r="C118" i="7"/>
  <c r="C117" i="7"/>
  <c r="C116" i="7"/>
  <c r="C115" i="7"/>
  <c r="C114" i="7"/>
  <c r="C113" i="7"/>
  <c r="C111" i="7"/>
  <c r="D98" i="7"/>
  <c r="C93" i="7"/>
  <c r="C90" i="7"/>
  <c r="C81" i="7"/>
  <c r="C80" i="7"/>
  <c r="D79" i="7"/>
  <c r="C49" i="7"/>
  <c r="D48" i="7"/>
  <c r="C46" i="7"/>
  <c r="C45" i="7"/>
  <c r="C43" i="7"/>
  <c r="C41" i="7"/>
  <c r="C39" i="7"/>
  <c r="C36" i="7"/>
  <c r="C35" i="7"/>
  <c r="C34" i="7"/>
  <c r="G32" i="7"/>
  <c r="E32" i="7"/>
  <c r="C32" i="7"/>
  <c r="C30" i="7"/>
  <c r="C29" i="7"/>
  <c r="G27" i="7"/>
  <c r="E27" i="7"/>
  <c r="C27" i="7"/>
  <c r="C25" i="7"/>
  <c r="C23" i="7"/>
  <c r="C21" i="7"/>
  <c r="C19" i="7"/>
  <c r="C16" i="7"/>
  <c r="C15" i="7"/>
  <c r="C14" i="7"/>
  <c r="C12" i="7"/>
  <c r="C10" i="7"/>
  <c r="C9" i="7"/>
  <c r="E7" i="7"/>
  <c r="C7" i="7"/>
  <c r="A3" i="7"/>
  <c r="A2" i="7"/>
  <c r="A205" i="6"/>
  <c r="A186" i="6"/>
  <c r="A185" i="6"/>
  <c r="A184" i="6"/>
  <c r="A183" i="6"/>
  <c r="A182" i="6"/>
  <c r="A181" i="6"/>
  <c r="A180" i="6"/>
  <c r="C172" i="6"/>
  <c r="C169" i="6"/>
  <c r="G168" i="6"/>
  <c r="E168" i="6"/>
  <c r="D168" i="6"/>
  <c r="C167" i="6"/>
  <c r="C166" i="6"/>
  <c r="H165" i="6"/>
  <c r="G165" i="6"/>
  <c r="E165" i="6"/>
  <c r="C165" i="6"/>
  <c r="C164" i="6"/>
  <c r="C163" i="6"/>
  <c r="C168" i="6" s="1"/>
  <c r="H162" i="6"/>
  <c r="G162" i="6"/>
  <c r="E162" i="6"/>
  <c r="D162" i="6"/>
  <c r="C162" i="6"/>
  <c r="C156" i="6"/>
  <c r="C154" i="6"/>
  <c r="C153" i="6"/>
  <c r="C151" i="6"/>
  <c r="C150" i="6"/>
  <c r="C149" i="6"/>
  <c r="C148" i="6"/>
  <c r="C147" i="6"/>
  <c r="C146" i="6"/>
  <c r="C145" i="6"/>
  <c r="C144" i="6"/>
  <c r="C143" i="6"/>
  <c r="C142" i="6"/>
  <c r="C141" i="6"/>
  <c r="C140" i="6"/>
  <c r="C139" i="6"/>
  <c r="C138" i="6"/>
  <c r="C137" i="6"/>
  <c r="C136" i="6"/>
  <c r="C135" i="6"/>
  <c r="C134" i="6"/>
  <c r="C133" i="6"/>
  <c r="C131" i="6"/>
  <c r="C130" i="6"/>
  <c r="C129" i="6"/>
  <c r="C128" i="6"/>
  <c r="C127" i="6"/>
  <c r="C126" i="6"/>
  <c r="C125" i="6"/>
  <c r="C124" i="6"/>
  <c r="C123" i="6"/>
  <c r="C121" i="6"/>
  <c r="D110" i="6"/>
  <c r="D106" i="6"/>
  <c r="D109" i="6"/>
  <c r="C103" i="6"/>
  <c r="D101" i="6"/>
  <c r="C100" i="6"/>
  <c r="C91" i="6"/>
  <c r="D89" i="6"/>
  <c r="C90" i="6"/>
  <c r="C49" i="6"/>
  <c r="D48" i="6"/>
  <c r="C46" i="6"/>
  <c r="C45" i="6"/>
  <c r="C43" i="6"/>
  <c r="C41" i="6"/>
  <c r="C39" i="6"/>
  <c r="C36" i="6"/>
  <c r="C35" i="6"/>
  <c r="C34" i="6"/>
  <c r="G32" i="6"/>
  <c r="H32" i="6"/>
  <c r="E32" i="6"/>
  <c r="C32" i="6"/>
  <c r="C30" i="6"/>
  <c r="C29" i="6"/>
  <c r="G27" i="6"/>
  <c r="H27" i="6"/>
  <c r="E27" i="6"/>
  <c r="C27" i="6"/>
  <c r="C25" i="6"/>
  <c r="C23" i="6"/>
  <c r="C21" i="6"/>
  <c r="C19" i="6"/>
  <c r="C16" i="6"/>
  <c r="C15" i="6"/>
  <c r="C14" i="6"/>
  <c r="E12" i="6"/>
  <c r="C12" i="6"/>
  <c r="C10" i="6"/>
  <c r="C9" i="6"/>
  <c r="E7" i="6"/>
  <c r="C7" i="6"/>
  <c r="A3" i="6"/>
  <c r="A2" i="6"/>
  <c r="A193" i="5"/>
  <c r="A178" i="5"/>
  <c r="A177" i="5"/>
  <c r="A176" i="5"/>
  <c r="A175" i="5"/>
  <c r="A174" i="5"/>
  <c r="A173" i="5"/>
  <c r="A172" i="5"/>
  <c r="C165" i="5"/>
  <c r="C163" i="5"/>
  <c r="C162" i="5"/>
  <c r="E161" i="5"/>
  <c r="C161" i="5"/>
  <c r="C160" i="5"/>
  <c r="C159" i="5"/>
  <c r="C164" i="5" s="1"/>
  <c r="H158" i="5"/>
  <c r="G158" i="5"/>
  <c r="D158" i="5"/>
  <c r="C158" i="5"/>
  <c r="C152" i="5"/>
  <c r="C150" i="5"/>
  <c r="C149"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D97" i="5"/>
  <c r="C119" i="5"/>
  <c r="C117" i="5"/>
  <c r="D107" i="5"/>
  <c r="D105" i="5"/>
  <c r="D103" i="5"/>
  <c r="D101" i="5"/>
  <c r="D106" i="5"/>
  <c r="C99" i="5"/>
  <c r="C96" i="5"/>
  <c r="D85" i="5"/>
  <c r="C87" i="5"/>
  <c r="C55" i="5"/>
  <c r="C53" i="5"/>
  <c r="C52" i="5"/>
  <c r="C50" i="5"/>
  <c r="C49" i="5"/>
  <c r="G48" i="5"/>
  <c r="H48" i="5"/>
  <c r="E48" i="5"/>
  <c r="C48" i="5"/>
  <c r="C46" i="5"/>
  <c r="C45" i="5"/>
  <c r="C43" i="5"/>
  <c r="C41" i="5"/>
  <c r="C39" i="5"/>
  <c r="C36" i="5"/>
  <c r="C35" i="5"/>
  <c r="C34" i="5"/>
  <c r="G32" i="5"/>
  <c r="H32" i="5"/>
  <c r="E32" i="5"/>
  <c r="C32" i="5"/>
  <c r="C30" i="5"/>
  <c r="C29" i="5"/>
  <c r="G27" i="5"/>
  <c r="H27" i="5"/>
  <c r="E27" i="5"/>
  <c r="C27" i="5"/>
  <c r="C25" i="5"/>
  <c r="C23" i="5"/>
  <c r="C21" i="5"/>
  <c r="C19" i="5"/>
  <c r="C16" i="5"/>
  <c r="C15" i="5"/>
  <c r="C14" i="5"/>
  <c r="E12" i="5"/>
  <c r="C12" i="5"/>
  <c r="C10" i="5"/>
  <c r="C9" i="5"/>
  <c r="E7" i="5"/>
  <c r="C7" i="5"/>
  <c r="A3" i="5"/>
  <c r="A2" i="5"/>
  <c r="A180" i="4"/>
  <c r="A165" i="4"/>
  <c r="A164" i="4"/>
  <c r="A163" i="4"/>
  <c r="A162" i="4"/>
  <c r="A161" i="4"/>
  <c r="A160" i="4"/>
  <c r="A159" i="4"/>
  <c r="C151" i="4"/>
  <c r="H148" i="4"/>
  <c r="G148" i="4"/>
  <c r="E148" i="4"/>
  <c r="D148" i="4"/>
  <c r="C147" i="4"/>
  <c r="C146" i="4"/>
  <c r="G145" i="4"/>
  <c r="H145" i="4"/>
  <c r="E145" i="4"/>
  <c r="C145" i="4"/>
  <c r="C144" i="4"/>
  <c r="C143" i="4"/>
  <c r="C148" i="4" s="1"/>
  <c r="H142" i="4"/>
  <c r="G142" i="4"/>
  <c r="E142" i="4"/>
  <c r="D142" i="4"/>
  <c r="C142" i="4"/>
  <c r="C136" i="4"/>
  <c r="C134" i="4"/>
  <c r="C133" i="4"/>
  <c r="C131" i="4"/>
  <c r="C130" i="4"/>
  <c r="C129" i="4"/>
  <c r="C128" i="4"/>
  <c r="C127" i="4"/>
  <c r="C126" i="4"/>
  <c r="C125" i="4"/>
  <c r="C124" i="4"/>
  <c r="C123" i="4"/>
  <c r="C122" i="4"/>
  <c r="C121" i="4"/>
  <c r="C120" i="4"/>
  <c r="C119" i="4"/>
  <c r="C118" i="4"/>
  <c r="C117" i="4"/>
  <c r="C116" i="4"/>
  <c r="C115" i="4"/>
  <c r="C114" i="4"/>
  <c r="C113" i="4"/>
  <c r="C111" i="4"/>
  <c r="C110" i="4"/>
  <c r="C109" i="4"/>
  <c r="C108" i="4"/>
  <c r="C107" i="4"/>
  <c r="C106" i="4"/>
  <c r="C105" i="4"/>
  <c r="C104" i="4"/>
  <c r="C103" i="4"/>
  <c r="C101" i="4"/>
  <c r="D91" i="4"/>
  <c r="C83" i="4"/>
  <c r="C80" i="4"/>
  <c r="C71" i="4"/>
  <c r="C70" i="4"/>
  <c r="D69" i="4"/>
  <c r="D48" i="4"/>
  <c r="C49" i="4"/>
  <c r="C46" i="4"/>
  <c r="C45" i="4"/>
  <c r="C43" i="4"/>
  <c r="C41" i="4"/>
  <c r="C39" i="4"/>
  <c r="C36" i="4"/>
  <c r="C35" i="4"/>
  <c r="C34" i="4"/>
  <c r="G32" i="4"/>
  <c r="H32" i="4"/>
  <c r="E32" i="4"/>
  <c r="C32" i="4"/>
  <c r="C30" i="4"/>
  <c r="C29" i="4"/>
  <c r="G27" i="4"/>
  <c r="H27" i="4"/>
  <c r="E27" i="4"/>
  <c r="C27" i="4"/>
  <c r="C25" i="4"/>
  <c r="C23" i="4"/>
  <c r="C21" i="4"/>
  <c r="C19" i="4"/>
  <c r="C16" i="4"/>
  <c r="C15" i="4"/>
  <c r="C14" i="4"/>
  <c r="H12" i="4"/>
  <c r="G12" i="4"/>
  <c r="D12" i="4"/>
  <c r="C12" i="4"/>
  <c r="C10" i="4"/>
  <c r="C9" i="4"/>
  <c r="H7" i="4"/>
  <c r="G7" i="4"/>
  <c r="D7" i="4"/>
  <c r="C7" i="4"/>
  <c r="A3" i="4"/>
  <c r="A2" i="4"/>
  <c r="A172" i="3"/>
  <c r="A159" i="3"/>
  <c r="A158" i="3"/>
  <c r="A157" i="3"/>
  <c r="A156" i="3"/>
  <c r="A155" i="3"/>
  <c r="A154" i="3"/>
  <c r="A153" i="3"/>
  <c r="C146" i="3"/>
  <c r="C145" i="3"/>
  <c r="C144" i="3"/>
  <c r="E143" i="3"/>
  <c r="C143" i="3"/>
  <c r="C142" i="3"/>
  <c r="C141" i="3"/>
  <c r="H140" i="3"/>
  <c r="G140" i="3"/>
  <c r="D140" i="3"/>
  <c r="C140" i="3"/>
  <c r="C134" i="3"/>
  <c r="C132" i="3"/>
  <c r="C131" i="3"/>
  <c r="C129" i="3"/>
  <c r="C128" i="3"/>
  <c r="C127" i="3"/>
  <c r="C126" i="3"/>
  <c r="C125" i="3"/>
  <c r="C124" i="3"/>
  <c r="C123" i="3"/>
  <c r="C122" i="3"/>
  <c r="C121" i="3"/>
  <c r="C120" i="3"/>
  <c r="C119" i="3"/>
  <c r="C118" i="3"/>
  <c r="C117" i="3"/>
  <c r="C116" i="3"/>
  <c r="C115" i="3"/>
  <c r="C114" i="3"/>
  <c r="C113" i="3"/>
  <c r="C111" i="3"/>
  <c r="C110" i="3"/>
  <c r="C109" i="3"/>
  <c r="C108" i="3"/>
  <c r="C107" i="3"/>
  <c r="C106" i="3"/>
  <c r="C105" i="3"/>
  <c r="C104" i="3"/>
  <c r="D81" i="3"/>
  <c r="C103" i="3"/>
  <c r="C101" i="3"/>
  <c r="D91" i="3"/>
  <c r="D89" i="3"/>
  <c r="D87" i="3"/>
  <c r="D85" i="3"/>
  <c r="D90" i="3"/>
  <c r="C83" i="3"/>
  <c r="C80" i="3"/>
  <c r="D69" i="3"/>
  <c r="C71" i="3"/>
  <c r="C49" i="3"/>
  <c r="D48" i="3"/>
  <c r="C46" i="3"/>
  <c r="C45" i="3"/>
  <c r="C43" i="3"/>
  <c r="C41" i="3"/>
  <c r="C39" i="3"/>
  <c r="C36" i="3"/>
  <c r="C35" i="3"/>
  <c r="C34" i="3"/>
  <c r="G32" i="3"/>
  <c r="H32" i="3"/>
  <c r="E32" i="3"/>
  <c r="C32" i="3"/>
  <c r="C30" i="3"/>
  <c r="C29" i="3"/>
  <c r="G27" i="3"/>
  <c r="H27" i="3"/>
  <c r="E27" i="3"/>
  <c r="C27" i="3"/>
  <c r="C25" i="3"/>
  <c r="C23" i="3"/>
  <c r="C21" i="3"/>
  <c r="C19" i="3"/>
  <c r="C16" i="3"/>
  <c r="C15" i="3"/>
  <c r="C14" i="3"/>
  <c r="E12" i="3"/>
  <c r="C12" i="3"/>
  <c r="C10" i="3"/>
  <c r="C9" i="3"/>
  <c r="E7" i="3"/>
  <c r="C7" i="3"/>
  <c r="A3" i="3"/>
  <c r="A2" i="3"/>
  <c r="X1" i="3"/>
  <c r="A181" i="2"/>
  <c r="A163" i="2"/>
  <c r="A162" i="2"/>
  <c r="A161" i="2"/>
  <c r="A160" i="2"/>
  <c r="A159" i="2"/>
  <c r="A158" i="2"/>
  <c r="A157" i="2"/>
  <c r="C150" i="2"/>
  <c r="C148" i="2"/>
  <c r="C147" i="2"/>
  <c r="C146" i="2"/>
  <c r="C145" i="2"/>
  <c r="C144" i="2"/>
  <c r="C149" i="2" s="1"/>
  <c r="C143" i="2"/>
  <c r="C137" i="2"/>
  <c r="C135" i="2"/>
  <c r="C134" i="2"/>
  <c r="C132" i="2"/>
  <c r="C131" i="2"/>
  <c r="C130" i="2"/>
  <c r="C129" i="2"/>
  <c r="C128" i="2"/>
  <c r="C127" i="2"/>
  <c r="C126" i="2"/>
  <c r="C125" i="2"/>
  <c r="C124" i="2"/>
  <c r="C123" i="2"/>
  <c r="C122" i="2"/>
  <c r="C121" i="2"/>
  <c r="C120" i="2"/>
  <c r="C119" i="2"/>
  <c r="C118" i="2"/>
  <c r="C117" i="2"/>
  <c r="C116" i="2"/>
  <c r="C115" i="2"/>
  <c r="C114" i="2"/>
  <c r="C112" i="2"/>
  <c r="C111" i="2"/>
  <c r="C110" i="2"/>
  <c r="C109" i="2"/>
  <c r="C108" i="2"/>
  <c r="C107" i="2"/>
  <c r="C106" i="2"/>
  <c r="C105" i="2"/>
  <c r="C104" i="2"/>
  <c r="C102" i="2"/>
  <c r="D92" i="2"/>
  <c r="C84" i="2"/>
  <c r="C81" i="2"/>
  <c r="D69" i="2"/>
  <c r="C71" i="2"/>
  <c r="C70" i="2"/>
  <c r="D48" i="2"/>
  <c r="C49" i="2"/>
  <c r="C46" i="2"/>
  <c r="C45" i="2"/>
  <c r="C43" i="2"/>
  <c r="C41" i="2"/>
  <c r="C39" i="2"/>
  <c r="C36" i="2"/>
  <c r="C35" i="2"/>
  <c r="C34" i="2"/>
  <c r="C32" i="2"/>
  <c r="C30" i="2"/>
  <c r="C29" i="2"/>
  <c r="C27" i="2"/>
  <c r="C25" i="2"/>
  <c r="C23" i="2"/>
  <c r="C21" i="2"/>
  <c r="C19" i="2"/>
  <c r="C16" i="2"/>
  <c r="C15" i="2"/>
  <c r="C14" i="2"/>
  <c r="C12" i="2"/>
  <c r="C10" i="2"/>
  <c r="C9" i="2"/>
  <c r="C7" i="2"/>
  <c r="A3" i="2"/>
  <c r="A2" i="2"/>
  <c r="C149" i="1"/>
  <c r="H148" i="1"/>
  <c r="G148" i="1"/>
  <c r="E148" i="1"/>
  <c r="D148" i="1"/>
  <c r="C148" i="1"/>
  <c r="C147" i="1"/>
  <c r="C146" i="1"/>
  <c r="G145" i="1"/>
  <c r="H145" i="1"/>
  <c r="E145" i="1"/>
  <c r="C145" i="1"/>
  <c r="C144" i="1"/>
  <c r="C143" i="1"/>
  <c r="H142" i="1"/>
  <c r="G142" i="1"/>
  <c r="E142" i="1"/>
  <c r="D142" i="1"/>
  <c r="C142" i="1"/>
  <c r="C136" i="1"/>
  <c r="C134" i="1"/>
  <c r="C133" i="1"/>
  <c r="C131" i="1"/>
  <c r="C130" i="1"/>
  <c r="C129" i="1"/>
  <c r="C128" i="1"/>
  <c r="C127" i="1"/>
  <c r="C126" i="1"/>
  <c r="C125" i="1"/>
  <c r="C124" i="1"/>
  <c r="C123" i="1"/>
  <c r="C122" i="1"/>
  <c r="C121" i="1"/>
  <c r="C120" i="1"/>
  <c r="C119" i="1"/>
  <c r="C118" i="1"/>
  <c r="C117" i="1"/>
  <c r="C116" i="1"/>
  <c r="C115" i="1"/>
  <c r="C114" i="1"/>
  <c r="C113" i="1"/>
  <c r="C111" i="1"/>
  <c r="C110" i="1"/>
  <c r="C109" i="1"/>
  <c r="C108" i="1"/>
  <c r="C107" i="1"/>
  <c r="C106" i="1"/>
  <c r="C105" i="1"/>
  <c r="C104" i="1"/>
  <c r="C103" i="1"/>
  <c r="C101" i="1"/>
  <c r="D90" i="1"/>
  <c r="D86" i="1"/>
  <c r="D89" i="1"/>
  <c r="C83" i="1"/>
  <c r="D81" i="1"/>
  <c r="C80" i="1"/>
  <c r="D68" i="1"/>
  <c r="C70" i="1"/>
  <c r="C69" i="1"/>
  <c r="D47" i="1"/>
  <c r="C48" i="1"/>
  <c r="C45" i="1"/>
  <c r="C44" i="1"/>
  <c r="C42" i="1"/>
  <c r="C40" i="1"/>
  <c r="C38" i="1"/>
  <c r="C35" i="1"/>
  <c r="C34" i="1"/>
  <c r="C33" i="1"/>
  <c r="H31" i="1"/>
  <c r="G31" i="1"/>
  <c r="D31" i="1"/>
  <c r="C31" i="1"/>
  <c r="C29" i="1"/>
  <c r="C28" i="1"/>
  <c r="H26" i="1"/>
  <c r="G26" i="1"/>
  <c r="D26" i="1"/>
  <c r="C26" i="1"/>
  <c r="C24" i="1"/>
  <c r="C22" i="1"/>
  <c r="C20" i="1"/>
  <c r="C18" i="1"/>
  <c r="C15" i="1"/>
  <c r="C14" i="1"/>
  <c r="C13" i="1"/>
  <c r="G11" i="1"/>
  <c r="H11" i="1"/>
  <c r="E11" i="1"/>
  <c r="C11" i="1"/>
  <c r="C9" i="1"/>
  <c r="C8" i="1"/>
  <c r="G6" i="1"/>
  <c r="H6" i="1"/>
  <c r="E6" i="1"/>
  <c r="C6" i="1"/>
  <c r="D89" i="2" l="1"/>
  <c r="E142" i="17"/>
  <c r="H142" i="17"/>
  <c r="D142" i="17"/>
  <c r="G142" i="17"/>
  <c r="E32" i="35"/>
  <c r="H32" i="35"/>
  <c r="D32" i="35"/>
  <c r="G32" i="35"/>
  <c r="E152" i="36"/>
  <c r="H152" i="36"/>
  <c r="D152" i="36"/>
  <c r="G152" i="36"/>
  <c r="E48" i="41"/>
  <c r="H48" i="41"/>
  <c r="D48" i="41"/>
  <c r="G48" i="41"/>
  <c r="E8" i="53"/>
  <c r="H8" i="53"/>
  <c r="D8" i="53"/>
  <c r="G8" i="53"/>
  <c r="E13" i="53"/>
  <c r="H13" i="53"/>
  <c r="D13" i="53"/>
  <c r="G13" i="53"/>
  <c r="E36" i="69"/>
  <c r="H36" i="69"/>
  <c r="D36" i="69"/>
  <c r="G36" i="69"/>
  <c r="E175" i="71"/>
  <c r="H175" i="71"/>
  <c r="D175" i="71"/>
  <c r="G175" i="71"/>
  <c r="D6" i="1"/>
  <c r="D11" i="1"/>
  <c r="E26" i="1"/>
  <c r="E31" i="1"/>
  <c r="D87" i="1"/>
  <c r="D91" i="1"/>
  <c r="D86" i="2"/>
  <c r="D90" i="2"/>
  <c r="G7" i="3"/>
  <c r="G12" i="3"/>
  <c r="D27" i="3"/>
  <c r="D32" i="3"/>
  <c r="D88" i="3"/>
  <c r="E140" i="3"/>
  <c r="G143" i="3"/>
  <c r="E7" i="4"/>
  <c r="E12" i="4"/>
  <c r="D85" i="4"/>
  <c r="D89" i="4"/>
  <c r="D145" i="4"/>
  <c r="G7" i="5"/>
  <c r="G12" i="5"/>
  <c r="D27" i="5"/>
  <c r="D32" i="5"/>
  <c r="D48" i="5"/>
  <c r="D104" i="5"/>
  <c r="E158" i="5"/>
  <c r="G161" i="5"/>
  <c r="G7" i="6"/>
  <c r="G12" i="6"/>
  <c r="D27" i="6"/>
  <c r="D32" i="6"/>
  <c r="D107" i="6"/>
  <c r="D111" i="6"/>
  <c r="H7" i="7"/>
  <c r="D7" i="7"/>
  <c r="G7" i="7"/>
  <c r="E12" i="7"/>
  <c r="H12" i="7"/>
  <c r="D12" i="7"/>
  <c r="G12" i="7"/>
  <c r="D55" i="10"/>
  <c r="D91" i="14"/>
  <c r="D87" i="14"/>
  <c r="D90" i="14"/>
  <c r="D86" i="14"/>
  <c r="D81" i="14"/>
  <c r="D89" i="14"/>
  <c r="D85" i="14"/>
  <c r="E7" i="15"/>
  <c r="H7" i="15"/>
  <c r="D7" i="15"/>
  <c r="G7" i="15"/>
  <c r="E12" i="15"/>
  <c r="H12" i="15"/>
  <c r="D12" i="15"/>
  <c r="G12" i="15"/>
  <c r="E145" i="18"/>
  <c r="H145" i="18"/>
  <c r="D145" i="18"/>
  <c r="G145" i="18"/>
  <c r="E142" i="19"/>
  <c r="H142" i="19"/>
  <c r="D142" i="19"/>
  <c r="G142" i="19"/>
  <c r="E169" i="21"/>
  <c r="H169" i="21"/>
  <c r="D169" i="21"/>
  <c r="G169" i="21"/>
  <c r="D98" i="25"/>
  <c r="D94" i="25"/>
  <c r="D97" i="25"/>
  <c r="D93" i="25"/>
  <c r="D88" i="25"/>
  <c r="D96" i="25"/>
  <c r="D92" i="25"/>
  <c r="D55" i="27"/>
  <c r="E172" i="31"/>
  <c r="H172" i="31"/>
  <c r="D172" i="31"/>
  <c r="G172" i="31"/>
  <c r="E182" i="35"/>
  <c r="H182" i="35"/>
  <c r="D182" i="35"/>
  <c r="G182" i="35"/>
  <c r="H152" i="43"/>
  <c r="D152" i="43"/>
  <c r="G152" i="43"/>
  <c r="E152" i="43"/>
  <c r="D98" i="44"/>
  <c r="D94" i="44"/>
  <c r="D97" i="44"/>
  <c r="D93" i="44"/>
  <c r="D88" i="44"/>
  <c r="D96" i="44"/>
  <c r="D95" i="44"/>
  <c r="D92" i="44"/>
  <c r="D88" i="4"/>
  <c r="D101" i="7"/>
  <c r="D97" i="7"/>
  <c r="D100" i="7"/>
  <c r="D96" i="7"/>
  <c r="D91" i="7"/>
  <c r="D99" i="7"/>
  <c r="D95" i="7"/>
  <c r="E27" i="19"/>
  <c r="H27" i="19"/>
  <c r="D27" i="19"/>
  <c r="G27" i="19"/>
  <c r="E32" i="19"/>
  <c r="H32" i="19"/>
  <c r="D32" i="19"/>
  <c r="G32" i="19"/>
  <c r="E182" i="24"/>
  <c r="H182" i="24"/>
  <c r="D182" i="24"/>
  <c r="G182" i="24"/>
  <c r="E132" i="26"/>
  <c r="H132" i="26"/>
  <c r="D132" i="26"/>
  <c r="G132" i="26"/>
  <c r="E27" i="29"/>
  <c r="H27" i="29"/>
  <c r="D27" i="29"/>
  <c r="G27" i="29"/>
  <c r="E149" i="30"/>
  <c r="H149" i="30"/>
  <c r="D149" i="30"/>
  <c r="G149" i="30"/>
  <c r="E27" i="35"/>
  <c r="H27" i="35"/>
  <c r="D27" i="35"/>
  <c r="G27" i="35"/>
  <c r="E48" i="35"/>
  <c r="H48" i="35"/>
  <c r="D48" i="35"/>
  <c r="G48" i="35"/>
  <c r="D97" i="38"/>
  <c r="D93" i="38"/>
  <c r="D88" i="38"/>
  <c r="D96" i="38"/>
  <c r="D92" i="38"/>
  <c r="D98" i="38"/>
  <c r="D95" i="38"/>
  <c r="D94" i="38"/>
  <c r="H7" i="39"/>
  <c r="D7" i="39"/>
  <c r="G7" i="39"/>
  <c r="E7" i="39"/>
  <c r="E27" i="39"/>
  <c r="H27" i="39"/>
  <c r="D27" i="39"/>
  <c r="G27" i="39"/>
  <c r="E158" i="51"/>
  <c r="H158" i="51"/>
  <c r="D158" i="51"/>
  <c r="G158" i="51"/>
  <c r="E41" i="69"/>
  <c r="H41" i="69"/>
  <c r="D41" i="69"/>
  <c r="G41" i="69"/>
  <c r="E27" i="84"/>
  <c r="H27" i="84"/>
  <c r="D27" i="84"/>
  <c r="G27" i="84"/>
  <c r="D88" i="1"/>
  <c r="D82" i="2"/>
  <c r="D87" i="2"/>
  <c r="D91" i="2"/>
  <c r="D7" i="3"/>
  <c r="H7" i="3"/>
  <c r="D12" i="3"/>
  <c r="H12" i="3"/>
  <c r="D143" i="3"/>
  <c r="H143" i="3"/>
  <c r="D81" i="4"/>
  <c r="D86" i="4"/>
  <c r="D90" i="4"/>
  <c r="D7" i="5"/>
  <c r="H7" i="5"/>
  <c r="D12" i="5"/>
  <c r="H12" i="5"/>
  <c r="D161" i="5"/>
  <c r="H161" i="5"/>
  <c r="D7" i="6"/>
  <c r="H7" i="6"/>
  <c r="D12" i="6"/>
  <c r="H12" i="6"/>
  <c r="D108" i="6"/>
  <c r="D101" i="8"/>
  <c r="D97" i="8"/>
  <c r="D100" i="8"/>
  <c r="D96" i="8"/>
  <c r="D91" i="8"/>
  <c r="D99" i="8"/>
  <c r="D95" i="8"/>
  <c r="E7" i="9"/>
  <c r="H7" i="9"/>
  <c r="D7" i="9"/>
  <c r="G7" i="9"/>
  <c r="E12" i="9"/>
  <c r="H12" i="9"/>
  <c r="D12" i="9"/>
  <c r="G12" i="9"/>
  <c r="D55" i="15"/>
  <c r="D118" i="15"/>
  <c r="D114" i="15"/>
  <c r="D117" i="15"/>
  <c r="D113" i="15"/>
  <c r="D108" i="15"/>
  <c r="D116" i="15"/>
  <c r="D112" i="15"/>
  <c r="D48" i="16"/>
  <c r="E27" i="17"/>
  <c r="H27" i="17"/>
  <c r="D27" i="17"/>
  <c r="G27" i="17"/>
  <c r="E32" i="17"/>
  <c r="H32" i="17"/>
  <c r="D32" i="17"/>
  <c r="G32" i="17"/>
  <c r="D81" i="19"/>
  <c r="E148" i="19"/>
  <c r="H148" i="19"/>
  <c r="D148" i="19"/>
  <c r="G148" i="19"/>
  <c r="E175" i="21"/>
  <c r="H175" i="21"/>
  <c r="D175" i="21"/>
  <c r="G175" i="21"/>
  <c r="E142" i="29"/>
  <c r="H142" i="29"/>
  <c r="D142" i="29"/>
  <c r="G142" i="29"/>
  <c r="E155" i="30"/>
  <c r="H155" i="30"/>
  <c r="D155" i="30"/>
  <c r="G155" i="30"/>
  <c r="E27" i="31"/>
  <c r="H27" i="31"/>
  <c r="D27" i="31"/>
  <c r="G27" i="31"/>
  <c r="E32" i="31"/>
  <c r="H32" i="31"/>
  <c r="D32" i="31"/>
  <c r="G32" i="31"/>
  <c r="E48" i="31"/>
  <c r="H48" i="31"/>
  <c r="D48" i="31"/>
  <c r="G48" i="31"/>
  <c r="E7" i="34"/>
  <c r="H7" i="34"/>
  <c r="D7" i="34"/>
  <c r="G7" i="34"/>
  <c r="E12" i="34"/>
  <c r="H12" i="34"/>
  <c r="D12" i="34"/>
  <c r="G12" i="34"/>
  <c r="H7" i="38"/>
  <c r="D7" i="38"/>
  <c r="G7" i="38"/>
  <c r="E7" i="38"/>
  <c r="E27" i="38"/>
  <c r="H27" i="38"/>
  <c r="D27" i="38"/>
  <c r="G27" i="38"/>
  <c r="D97" i="39"/>
  <c r="D93" i="39"/>
  <c r="D88" i="39"/>
  <c r="D96" i="39"/>
  <c r="D92" i="39"/>
  <c r="D98" i="39"/>
  <c r="D95" i="39"/>
  <c r="D94" i="39"/>
  <c r="D48" i="19"/>
  <c r="E137" i="26"/>
  <c r="H137" i="26"/>
  <c r="D137" i="26"/>
  <c r="G137" i="26"/>
  <c r="E32" i="29"/>
  <c r="H32" i="29"/>
  <c r="D32" i="29"/>
  <c r="G32" i="29"/>
  <c r="E157" i="36"/>
  <c r="H157" i="36"/>
  <c r="D157" i="36"/>
  <c r="G157" i="36"/>
  <c r="E149" i="50"/>
  <c r="H149" i="50"/>
  <c r="D149" i="50"/>
  <c r="G149" i="50"/>
  <c r="E152" i="51"/>
  <c r="H152" i="51"/>
  <c r="D152" i="51"/>
  <c r="G152" i="51"/>
  <c r="D89" i="66"/>
  <c r="E157" i="74"/>
  <c r="H157" i="74"/>
  <c r="D157" i="74"/>
  <c r="G157" i="74"/>
  <c r="E185" i="86"/>
  <c r="H185" i="86"/>
  <c r="D185" i="86"/>
  <c r="G185" i="86"/>
  <c r="E172" i="87"/>
  <c r="H172" i="87"/>
  <c r="D172" i="87"/>
  <c r="G172" i="87"/>
  <c r="D85" i="1"/>
  <c r="D145" i="1"/>
  <c r="D88" i="2"/>
  <c r="D86" i="3"/>
  <c r="D27" i="4"/>
  <c r="D32" i="4"/>
  <c r="D87" i="4"/>
  <c r="D102" i="5"/>
  <c r="D105" i="6"/>
  <c r="D165" i="6"/>
  <c r="H168" i="6"/>
  <c r="E7" i="8"/>
  <c r="H7" i="8"/>
  <c r="D7" i="8"/>
  <c r="G7" i="8"/>
  <c r="E12" i="8"/>
  <c r="H12" i="8"/>
  <c r="D12" i="8"/>
  <c r="G12" i="8"/>
  <c r="D98" i="8"/>
  <c r="E162" i="11"/>
  <c r="H162" i="11"/>
  <c r="D162" i="11"/>
  <c r="G162" i="11"/>
  <c r="D115" i="15"/>
  <c r="E145" i="16"/>
  <c r="H145" i="16"/>
  <c r="D145" i="16"/>
  <c r="G145" i="16"/>
  <c r="D69" i="18"/>
  <c r="E72" i="23"/>
  <c r="H72" i="23"/>
  <c r="D72" i="23"/>
  <c r="G72" i="23"/>
  <c r="E77" i="23"/>
  <c r="H77" i="23"/>
  <c r="D77" i="23"/>
  <c r="G77" i="23"/>
  <c r="D87" i="23"/>
  <c r="D106" i="24"/>
  <c r="D218" i="26"/>
  <c r="E27" i="32"/>
  <c r="H27" i="32"/>
  <c r="D27" i="32"/>
  <c r="G27" i="32"/>
  <c r="E32" i="32"/>
  <c r="H32" i="32"/>
  <c r="D32" i="32"/>
  <c r="G32" i="32"/>
  <c r="E48" i="32"/>
  <c r="H48" i="32"/>
  <c r="D48" i="32"/>
  <c r="G48" i="32"/>
  <c r="D91" i="33"/>
  <c r="D87" i="33"/>
  <c r="D90" i="33"/>
  <c r="D86" i="33"/>
  <c r="D81" i="33"/>
  <c r="D89" i="33"/>
  <c r="D85" i="33"/>
  <c r="E145" i="40"/>
  <c r="H145" i="40"/>
  <c r="D145" i="40"/>
  <c r="G145" i="40"/>
  <c r="D27" i="7"/>
  <c r="H27" i="7"/>
  <c r="D32" i="7"/>
  <c r="H32" i="7"/>
  <c r="D155" i="7"/>
  <c r="H155" i="7"/>
  <c r="D27" i="8"/>
  <c r="H27" i="8"/>
  <c r="D32" i="8"/>
  <c r="H32" i="8"/>
  <c r="D155" i="8"/>
  <c r="H155" i="8"/>
  <c r="D27" i="9"/>
  <c r="H27" i="9"/>
  <c r="D32" i="9"/>
  <c r="H32" i="9"/>
  <c r="D48" i="9"/>
  <c r="D104" i="9"/>
  <c r="D108" i="9"/>
  <c r="E7" i="10"/>
  <c r="E12" i="10"/>
  <c r="D94" i="10"/>
  <c r="D98" i="10"/>
  <c r="D149" i="10"/>
  <c r="D155" i="10"/>
  <c r="E7" i="11"/>
  <c r="E12" i="11"/>
  <c r="D101" i="11"/>
  <c r="D106" i="11"/>
  <c r="D110" i="11"/>
  <c r="D7" i="12"/>
  <c r="H7" i="12"/>
  <c r="D12" i="12"/>
  <c r="H12" i="12"/>
  <c r="D92" i="12"/>
  <c r="D96" i="12"/>
  <c r="D94" i="13"/>
  <c r="D98" i="13"/>
  <c r="D145" i="14"/>
  <c r="H145" i="14"/>
  <c r="D27" i="15"/>
  <c r="D32" i="15"/>
  <c r="D48" i="15"/>
  <c r="D172" i="15"/>
  <c r="D7" i="16"/>
  <c r="D12" i="16"/>
  <c r="E27" i="16"/>
  <c r="E32" i="16"/>
  <c r="D88" i="16"/>
  <c r="E142" i="16"/>
  <c r="D81" i="17"/>
  <c r="D86" i="17"/>
  <c r="D90" i="17"/>
  <c r="E145" i="17"/>
  <c r="D7" i="18"/>
  <c r="D12" i="18"/>
  <c r="E27" i="18"/>
  <c r="E32" i="18"/>
  <c r="D88" i="18"/>
  <c r="E142" i="18"/>
  <c r="D86" i="19"/>
  <c r="D90" i="19"/>
  <c r="E145" i="19"/>
  <c r="E8" i="20"/>
  <c r="E13" i="20"/>
  <c r="D152" i="20"/>
  <c r="D286" i="20"/>
  <c r="D290" i="20"/>
  <c r="D7" i="21"/>
  <c r="D12" i="21"/>
  <c r="E48" i="21"/>
  <c r="D108" i="21"/>
  <c r="D113" i="21"/>
  <c r="D117" i="21"/>
  <c r="E172" i="21"/>
  <c r="D7" i="22"/>
  <c r="D12" i="22"/>
  <c r="D88" i="22"/>
  <c r="D93" i="22"/>
  <c r="D97" i="22"/>
  <c r="D8" i="23"/>
  <c r="H8" i="23"/>
  <c r="D13" i="23"/>
  <c r="H13" i="23"/>
  <c r="D126" i="23"/>
  <c r="D130" i="23"/>
  <c r="D7" i="24"/>
  <c r="H7" i="24"/>
  <c r="D12" i="24"/>
  <c r="H12" i="24"/>
  <c r="D7" i="25"/>
  <c r="H7" i="25"/>
  <c r="D12" i="25"/>
  <c r="H12" i="25"/>
  <c r="D152" i="25"/>
  <c r="H152" i="25"/>
  <c r="D8" i="26"/>
  <c r="H8" i="26"/>
  <c r="D13" i="26"/>
  <c r="H13" i="26"/>
  <c r="D114" i="27"/>
  <c r="D118" i="27"/>
  <c r="D169" i="27"/>
  <c r="D81" i="29"/>
  <c r="D86" i="29"/>
  <c r="D90" i="29"/>
  <c r="E145" i="29"/>
  <c r="D7" i="30"/>
  <c r="D12" i="30"/>
  <c r="E27" i="30"/>
  <c r="E32" i="30"/>
  <c r="E48" i="30"/>
  <c r="D88" i="30"/>
  <c r="D93" i="30"/>
  <c r="D97" i="30"/>
  <c r="E152" i="30"/>
  <c r="E169" i="31"/>
  <c r="E175" i="31"/>
  <c r="D95" i="32"/>
  <c r="D99" i="32"/>
  <c r="D150" i="32"/>
  <c r="E7" i="33"/>
  <c r="E12" i="33"/>
  <c r="D145" i="33"/>
  <c r="H145" i="33"/>
  <c r="D27" i="34"/>
  <c r="D32" i="34"/>
  <c r="D87" i="34"/>
  <c r="D91" i="34"/>
  <c r="D142" i="34"/>
  <c r="D148" i="34"/>
  <c r="D8" i="36"/>
  <c r="H8" i="36"/>
  <c r="D13" i="36"/>
  <c r="H13" i="36"/>
  <c r="D280" i="36"/>
  <c r="D285" i="36"/>
  <c r="D289" i="36"/>
  <c r="C310" i="36"/>
  <c r="D7" i="37"/>
  <c r="H7" i="37"/>
  <c r="D12" i="37"/>
  <c r="H12" i="37"/>
  <c r="E32" i="37"/>
  <c r="D117" i="37"/>
  <c r="D113" i="37"/>
  <c r="D108" i="37"/>
  <c r="D116" i="37"/>
  <c r="D112" i="37"/>
  <c r="H12" i="38"/>
  <c r="D12" i="38"/>
  <c r="G12" i="38"/>
  <c r="E32" i="38"/>
  <c r="H32" i="38"/>
  <c r="D32" i="38"/>
  <c r="D76" i="38"/>
  <c r="H12" i="39"/>
  <c r="D12" i="39"/>
  <c r="G12" i="39"/>
  <c r="E32" i="39"/>
  <c r="H32" i="39"/>
  <c r="D32" i="39"/>
  <c r="D76" i="39"/>
  <c r="D90" i="40"/>
  <c r="D86" i="40"/>
  <c r="D81" i="40"/>
  <c r="D89" i="40"/>
  <c r="D85" i="40"/>
  <c r="E153" i="41"/>
  <c r="H153" i="41"/>
  <c r="D153" i="41"/>
  <c r="H27" i="42"/>
  <c r="D27" i="42"/>
  <c r="G27" i="42"/>
  <c r="D101" i="43"/>
  <c r="D97" i="43"/>
  <c r="D100" i="43"/>
  <c r="D96" i="43"/>
  <c r="D91" i="43"/>
  <c r="D69" i="45"/>
  <c r="H27" i="46"/>
  <c r="D27" i="46"/>
  <c r="G27" i="46"/>
  <c r="D79" i="46"/>
  <c r="E7" i="47"/>
  <c r="H7" i="47"/>
  <c r="D7" i="47"/>
  <c r="D55" i="47"/>
  <c r="D95" i="47"/>
  <c r="H28" i="48"/>
  <c r="D28" i="48"/>
  <c r="G28" i="48"/>
  <c r="D101" i="52"/>
  <c r="D97" i="52"/>
  <c r="D100" i="52"/>
  <c r="D96" i="52"/>
  <c r="D91" i="52"/>
  <c r="D99" i="52"/>
  <c r="D95" i="52"/>
  <c r="D202" i="53"/>
  <c r="D198" i="53"/>
  <c r="D201" i="53"/>
  <c r="D197" i="53"/>
  <c r="D192" i="53"/>
  <c r="D200" i="53"/>
  <c r="D196" i="53"/>
  <c r="D105" i="9"/>
  <c r="D95" i="10"/>
  <c r="D107" i="11"/>
  <c r="D111" i="11"/>
  <c r="D93" i="12"/>
  <c r="G150" i="12"/>
  <c r="G27" i="13"/>
  <c r="G32" i="13"/>
  <c r="G48" i="13"/>
  <c r="D95" i="13"/>
  <c r="G27" i="14"/>
  <c r="G32" i="14"/>
  <c r="D287" i="20"/>
  <c r="D94" i="22"/>
  <c r="D98" i="22"/>
  <c r="D115" i="27"/>
  <c r="D96" i="32"/>
  <c r="D88" i="34"/>
  <c r="D286" i="36"/>
  <c r="D290" i="36"/>
  <c r="E48" i="38"/>
  <c r="H48" i="38"/>
  <c r="D48" i="38"/>
  <c r="E48" i="39"/>
  <c r="H48" i="39"/>
  <c r="D48" i="39"/>
  <c r="H7" i="41"/>
  <c r="D7" i="41"/>
  <c r="G7" i="41"/>
  <c r="E27" i="41"/>
  <c r="H27" i="41"/>
  <c r="D27" i="41"/>
  <c r="D98" i="41"/>
  <c r="D94" i="41"/>
  <c r="D89" i="41"/>
  <c r="D97" i="41"/>
  <c r="D93" i="41"/>
  <c r="H32" i="42"/>
  <c r="D32" i="42"/>
  <c r="G32" i="42"/>
  <c r="D48" i="42"/>
  <c r="E7" i="44"/>
  <c r="H7" i="44"/>
  <c r="D7" i="44"/>
  <c r="E7" i="45"/>
  <c r="H7" i="45"/>
  <c r="D7" i="45"/>
  <c r="H145" i="45"/>
  <c r="D145" i="45"/>
  <c r="G145" i="45"/>
  <c r="H32" i="46"/>
  <c r="D32" i="46"/>
  <c r="G32" i="46"/>
  <c r="D48" i="46"/>
  <c r="H155" i="46"/>
  <c r="D155" i="46"/>
  <c r="G155" i="46"/>
  <c r="E12" i="47"/>
  <c r="H12" i="47"/>
  <c r="D12" i="47"/>
  <c r="H149" i="47"/>
  <c r="D149" i="47"/>
  <c r="G149" i="47"/>
  <c r="H155" i="47"/>
  <c r="D155" i="47"/>
  <c r="G155" i="47"/>
  <c r="H33" i="48"/>
  <c r="D33" i="48"/>
  <c r="G33" i="48"/>
  <c r="E8" i="49"/>
  <c r="H8" i="49"/>
  <c r="D8" i="49"/>
  <c r="G8" i="49"/>
  <c r="E13" i="49"/>
  <c r="H13" i="49"/>
  <c r="D13" i="49"/>
  <c r="G13" i="49"/>
  <c r="D88" i="50"/>
  <c r="D91" i="51"/>
  <c r="E27" i="52"/>
  <c r="H27" i="52"/>
  <c r="D27" i="52"/>
  <c r="G27" i="52"/>
  <c r="E32" i="52"/>
  <c r="H32" i="52"/>
  <c r="D32" i="52"/>
  <c r="G32" i="52"/>
  <c r="D96" i="54"/>
  <c r="D95" i="54"/>
  <c r="D98" i="54"/>
  <c r="D94" i="54"/>
  <c r="D93" i="54"/>
  <c r="D88" i="54"/>
  <c r="D92" i="54"/>
  <c r="D102" i="9"/>
  <c r="D92" i="10"/>
  <c r="D90" i="12"/>
  <c r="D150" i="12"/>
  <c r="D27" i="13"/>
  <c r="D32" i="13"/>
  <c r="D48" i="13"/>
  <c r="D154" i="13"/>
  <c r="D27" i="14"/>
  <c r="D32" i="14"/>
  <c r="D81" i="16"/>
  <c r="D86" i="16"/>
  <c r="D86" i="18"/>
  <c r="D7" i="19"/>
  <c r="D12" i="19"/>
  <c r="D28" i="20"/>
  <c r="D33" i="20"/>
  <c r="D284" i="20"/>
  <c r="D112" i="27"/>
  <c r="D93" i="32"/>
  <c r="D85" i="34"/>
  <c r="E48" i="37"/>
  <c r="H48" i="37"/>
  <c r="D48" i="37"/>
  <c r="E152" i="38"/>
  <c r="H152" i="38"/>
  <c r="D152" i="38"/>
  <c r="E152" i="39"/>
  <c r="H152" i="39"/>
  <c r="D152" i="39"/>
  <c r="H12" i="41"/>
  <c r="D12" i="41"/>
  <c r="G12" i="41"/>
  <c r="E32" i="41"/>
  <c r="H32" i="41"/>
  <c r="D32" i="41"/>
  <c r="E140" i="42"/>
  <c r="H140" i="42"/>
  <c r="D140" i="42"/>
  <c r="E12" i="44"/>
  <c r="H12" i="44"/>
  <c r="D12" i="44"/>
  <c r="H149" i="44"/>
  <c r="D149" i="44"/>
  <c r="G149" i="44"/>
  <c r="H155" i="44"/>
  <c r="D155" i="44"/>
  <c r="G155" i="44"/>
  <c r="E12" i="45"/>
  <c r="H12" i="45"/>
  <c r="D12" i="45"/>
  <c r="D98" i="47"/>
  <c r="D94" i="47"/>
  <c r="D97" i="47"/>
  <c r="D93" i="47"/>
  <c r="D88" i="47"/>
  <c r="E159" i="59"/>
  <c r="H159" i="59"/>
  <c r="D159" i="59"/>
  <c r="G159" i="59"/>
  <c r="D49" i="57"/>
  <c r="E145" i="58"/>
  <c r="H145" i="58"/>
  <c r="D145" i="58"/>
  <c r="G145" i="58"/>
  <c r="D91" i="62"/>
  <c r="D87" i="62"/>
  <c r="D90" i="62"/>
  <c r="D86" i="62"/>
  <c r="D81" i="62"/>
  <c r="D89" i="62"/>
  <c r="D85" i="62"/>
  <c r="E7" i="65"/>
  <c r="H7" i="65"/>
  <c r="D7" i="65"/>
  <c r="G7" i="65"/>
  <c r="E12" i="65"/>
  <c r="H12" i="65"/>
  <c r="D12" i="65"/>
  <c r="G12" i="65"/>
  <c r="E73" i="68"/>
  <c r="H73" i="68"/>
  <c r="D73" i="68"/>
  <c r="G73" i="68"/>
  <c r="E78" i="68"/>
  <c r="H78" i="68"/>
  <c r="D78" i="68"/>
  <c r="G78" i="68"/>
  <c r="D132" i="68"/>
  <c r="D128" i="68"/>
  <c r="D131" i="68"/>
  <c r="D127" i="68"/>
  <c r="D122" i="68"/>
  <c r="D130" i="68"/>
  <c r="D126" i="68"/>
  <c r="E141" i="70"/>
  <c r="H141" i="70"/>
  <c r="D141" i="70"/>
  <c r="G141" i="70"/>
  <c r="E167" i="73"/>
  <c r="H167" i="73"/>
  <c r="D167" i="73"/>
  <c r="G167" i="73"/>
  <c r="E27" i="77"/>
  <c r="H27" i="77"/>
  <c r="D27" i="77"/>
  <c r="G27" i="77"/>
  <c r="E32" i="77"/>
  <c r="H32" i="77"/>
  <c r="D32" i="77"/>
  <c r="G32" i="77"/>
  <c r="E48" i="77"/>
  <c r="H48" i="77"/>
  <c r="D48" i="77"/>
  <c r="G48" i="77"/>
  <c r="E165" i="78"/>
  <c r="H165" i="78"/>
  <c r="D165" i="78"/>
  <c r="G165" i="78"/>
  <c r="E7" i="80"/>
  <c r="H7" i="80"/>
  <c r="D7" i="80"/>
  <c r="G7" i="80"/>
  <c r="E12" i="80"/>
  <c r="H12" i="80"/>
  <c r="D12" i="80"/>
  <c r="G12" i="80"/>
  <c r="D93" i="81"/>
  <c r="D89" i="81"/>
  <c r="D92" i="81"/>
  <c r="D88" i="81"/>
  <c r="D83" i="81"/>
  <c r="D91" i="81"/>
  <c r="D87" i="81"/>
  <c r="D90" i="81"/>
  <c r="D88" i="45"/>
  <c r="D98" i="46"/>
  <c r="G49" i="48"/>
  <c r="G153" i="48"/>
  <c r="D94" i="50"/>
  <c r="D98" i="50"/>
  <c r="D97" i="51"/>
  <c r="D101" i="51"/>
  <c r="G7" i="52"/>
  <c r="G12" i="52"/>
  <c r="G150" i="52"/>
  <c r="G19" i="53"/>
  <c r="E149" i="56"/>
  <c r="H149" i="56"/>
  <c r="D149" i="56"/>
  <c r="G149" i="56"/>
  <c r="E80" i="57"/>
  <c r="H80" i="57"/>
  <c r="D80" i="57"/>
  <c r="G80" i="57"/>
  <c r="E85" i="57"/>
  <c r="H85" i="57"/>
  <c r="D85" i="57"/>
  <c r="G85" i="57"/>
  <c r="D48" i="58"/>
  <c r="D69" i="58"/>
  <c r="D199" i="61"/>
  <c r="D195" i="61"/>
  <c r="D198" i="61"/>
  <c r="D194" i="61"/>
  <c r="D189" i="61"/>
  <c r="D197" i="61"/>
  <c r="D193" i="61"/>
  <c r="D88" i="62"/>
  <c r="E7" i="63"/>
  <c r="H7" i="63"/>
  <c r="D7" i="63"/>
  <c r="G7" i="63"/>
  <c r="E12" i="63"/>
  <c r="H12" i="63"/>
  <c r="D12" i="63"/>
  <c r="G12" i="63"/>
  <c r="D91" i="64"/>
  <c r="D87" i="64"/>
  <c r="D90" i="64"/>
  <c r="D86" i="64"/>
  <c r="D81" i="64"/>
  <c r="D89" i="64"/>
  <c r="D85" i="64"/>
  <c r="D121" i="65"/>
  <c r="D117" i="65"/>
  <c r="D120" i="65"/>
  <c r="D116" i="65"/>
  <c r="D111" i="65"/>
  <c r="D119" i="65"/>
  <c r="D115" i="65"/>
  <c r="D129" i="68"/>
  <c r="C186" i="68"/>
  <c r="D81" i="72"/>
  <c r="E145" i="72"/>
  <c r="H145" i="72"/>
  <c r="D145" i="72"/>
  <c r="G145" i="72"/>
  <c r="E27" i="73"/>
  <c r="H27" i="73"/>
  <c r="D27" i="73"/>
  <c r="G27" i="73"/>
  <c r="E32" i="73"/>
  <c r="H32" i="73"/>
  <c r="D32" i="73"/>
  <c r="G32" i="73"/>
  <c r="E48" i="73"/>
  <c r="H48" i="73"/>
  <c r="D48" i="73"/>
  <c r="G48" i="73"/>
  <c r="D91" i="73"/>
  <c r="D85" i="45"/>
  <c r="D95" i="46"/>
  <c r="D49" i="48"/>
  <c r="D153" i="48"/>
  <c r="D7" i="52"/>
  <c r="D12" i="52"/>
  <c r="D150" i="52"/>
  <c r="D19" i="53"/>
  <c r="E27" i="59"/>
  <c r="H27" i="59"/>
  <c r="D27" i="59"/>
  <c r="G27" i="59"/>
  <c r="E32" i="59"/>
  <c r="H32" i="59"/>
  <c r="D32" i="59"/>
  <c r="G32" i="59"/>
  <c r="E48" i="59"/>
  <c r="H48" i="59"/>
  <c r="D48" i="59"/>
  <c r="G48" i="59"/>
  <c r="D48" i="60"/>
  <c r="D57" i="61"/>
  <c r="D118" i="65"/>
  <c r="E7" i="66"/>
  <c r="H7" i="66"/>
  <c r="D7" i="66"/>
  <c r="G7" i="66"/>
  <c r="E12" i="66"/>
  <c r="H12" i="66"/>
  <c r="D12" i="66"/>
  <c r="G12" i="66"/>
  <c r="E169" i="71"/>
  <c r="H169" i="71"/>
  <c r="D169" i="71"/>
  <c r="G169" i="71"/>
  <c r="D48" i="72"/>
  <c r="D69" i="72"/>
  <c r="E7" i="55"/>
  <c r="E12" i="55"/>
  <c r="D97" i="55"/>
  <c r="D101" i="55"/>
  <c r="E7" i="56"/>
  <c r="E12" i="56"/>
  <c r="D88" i="56"/>
  <c r="D93" i="56"/>
  <c r="D97" i="56"/>
  <c r="E152" i="56"/>
  <c r="D8" i="57"/>
  <c r="D13" i="57"/>
  <c r="E28" i="57"/>
  <c r="E33" i="57"/>
  <c r="D141" i="57"/>
  <c r="D145" i="57"/>
  <c r="D7" i="58"/>
  <c r="D12" i="58"/>
  <c r="E27" i="58"/>
  <c r="E32" i="58"/>
  <c r="D88" i="58"/>
  <c r="D102" i="59"/>
  <c r="E156" i="59"/>
  <c r="D81" i="60"/>
  <c r="D86" i="60"/>
  <c r="D90" i="60"/>
  <c r="D8" i="61"/>
  <c r="D17" i="61"/>
  <c r="E36" i="61"/>
  <c r="E41" i="61"/>
  <c r="D111" i="61"/>
  <c r="E7" i="62"/>
  <c r="E12" i="62"/>
  <c r="D145" i="62"/>
  <c r="D27" i="63"/>
  <c r="D32" i="63"/>
  <c r="D87" i="63"/>
  <c r="D91" i="63"/>
  <c r="E7" i="64"/>
  <c r="E12" i="64"/>
  <c r="D175" i="65"/>
  <c r="D27" i="66"/>
  <c r="D32" i="66"/>
  <c r="D107" i="66"/>
  <c r="D111" i="66"/>
  <c r="E7" i="67"/>
  <c r="E12" i="67"/>
  <c r="D114" i="67"/>
  <c r="D118" i="67"/>
  <c r="E8" i="68"/>
  <c r="E13" i="68"/>
  <c r="D129" i="69"/>
  <c r="D199" i="69"/>
  <c r="E7" i="70"/>
  <c r="E12" i="70"/>
  <c r="D80" i="70"/>
  <c r="D85" i="70"/>
  <c r="D89" i="70"/>
  <c r="E144" i="70"/>
  <c r="D7" i="71"/>
  <c r="D12" i="71"/>
  <c r="E27" i="71"/>
  <c r="E32" i="71"/>
  <c r="E48" i="71"/>
  <c r="D108" i="71"/>
  <c r="D113" i="71"/>
  <c r="D117" i="71"/>
  <c r="E172" i="71"/>
  <c r="D7" i="72"/>
  <c r="D12" i="72"/>
  <c r="E27" i="72"/>
  <c r="E32" i="72"/>
  <c r="E142" i="72"/>
  <c r="E164" i="73"/>
  <c r="D7" i="74"/>
  <c r="D12" i="74"/>
  <c r="E27" i="74"/>
  <c r="E32" i="74"/>
  <c r="D96" i="74"/>
  <c r="D101" i="74"/>
  <c r="D105" i="74"/>
  <c r="E160" i="74"/>
  <c r="D7" i="75"/>
  <c r="D12" i="75"/>
  <c r="E27" i="75"/>
  <c r="H32" i="75"/>
  <c r="D32" i="75"/>
  <c r="D91" i="75"/>
  <c r="D87" i="75"/>
  <c r="D90" i="75"/>
  <c r="D86" i="75"/>
  <c r="D81" i="75"/>
  <c r="E172" i="77"/>
  <c r="H172" i="77"/>
  <c r="D172" i="77"/>
  <c r="G172" i="77"/>
  <c r="E7" i="82"/>
  <c r="H7" i="82"/>
  <c r="D7" i="82"/>
  <c r="G7" i="82"/>
  <c r="E12" i="82"/>
  <c r="H12" i="82"/>
  <c r="D12" i="82"/>
  <c r="G12" i="82"/>
  <c r="E7" i="84"/>
  <c r="H7" i="84"/>
  <c r="D7" i="84"/>
  <c r="G7" i="84"/>
  <c r="G12" i="84"/>
  <c r="E12" i="84"/>
  <c r="D12" i="84"/>
  <c r="H12" i="84"/>
  <c r="E48" i="88"/>
  <c r="H48" i="88"/>
  <c r="D48" i="88"/>
  <c r="G48" i="88"/>
  <c r="H8" i="91"/>
  <c r="D8" i="91"/>
  <c r="G8" i="91"/>
  <c r="E8" i="91"/>
  <c r="E28" i="91"/>
  <c r="H28" i="91"/>
  <c r="D28" i="91"/>
  <c r="G28" i="91"/>
  <c r="D98" i="55"/>
  <c r="G12" i="59"/>
  <c r="D88" i="63"/>
  <c r="D108" i="66"/>
  <c r="D115" i="67"/>
  <c r="E27" i="78"/>
  <c r="H27" i="78"/>
  <c r="D27" i="78"/>
  <c r="G27" i="78"/>
  <c r="E32" i="78"/>
  <c r="H32" i="78"/>
  <c r="D32" i="78"/>
  <c r="G32" i="78"/>
  <c r="E48" i="78"/>
  <c r="H48" i="78"/>
  <c r="D48" i="78"/>
  <c r="G48" i="78"/>
  <c r="E159" i="78"/>
  <c r="H159" i="78"/>
  <c r="D159" i="78"/>
  <c r="G159" i="78"/>
  <c r="D118" i="80"/>
  <c r="D114" i="80"/>
  <c r="D117" i="80"/>
  <c r="D113" i="80"/>
  <c r="D108" i="80"/>
  <c r="D116" i="80"/>
  <c r="D112" i="80"/>
  <c r="E7" i="81"/>
  <c r="H7" i="81"/>
  <c r="D7" i="81"/>
  <c r="G7" i="81"/>
  <c r="E12" i="81"/>
  <c r="H12" i="81"/>
  <c r="D12" i="81"/>
  <c r="G12" i="81"/>
  <c r="D55" i="82"/>
  <c r="D98" i="82"/>
  <c r="D94" i="82"/>
  <c r="D97" i="82"/>
  <c r="D93" i="82"/>
  <c r="D88" i="82"/>
  <c r="D96" i="82"/>
  <c r="D92" i="82"/>
  <c r="D120" i="83"/>
  <c r="H12" i="86"/>
  <c r="D12" i="86"/>
  <c r="G12" i="86"/>
  <c r="E12" i="86"/>
  <c r="E32" i="86"/>
  <c r="H32" i="86"/>
  <c r="D32" i="86"/>
  <c r="G32" i="86"/>
  <c r="H12" i="87"/>
  <c r="D12" i="87"/>
  <c r="G12" i="87"/>
  <c r="E12" i="87"/>
  <c r="E32" i="87"/>
  <c r="H32" i="87"/>
  <c r="D32" i="87"/>
  <c r="G32" i="87"/>
  <c r="D152" i="54"/>
  <c r="D27" i="55"/>
  <c r="D32" i="55"/>
  <c r="D95" i="55"/>
  <c r="D155" i="55"/>
  <c r="D27" i="56"/>
  <c r="D32" i="56"/>
  <c r="D48" i="56"/>
  <c r="D81" i="58"/>
  <c r="D86" i="58"/>
  <c r="D7" i="59"/>
  <c r="D12" i="59"/>
  <c r="D95" i="59"/>
  <c r="D100" i="59"/>
  <c r="D27" i="62"/>
  <c r="D32" i="62"/>
  <c r="D85" i="63"/>
  <c r="D81" i="63" s="1"/>
  <c r="D145" i="63"/>
  <c r="D27" i="64"/>
  <c r="D32" i="64"/>
  <c r="D142" i="64"/>
  <c r="D148" i="64"/>
  <c r="D105" i="66"/>
  <c r="D161" i="66"/>
  <c r="D163" i="66"/>
  <c r="D27" i="67"/>
  <c r="D32" i="67"/>
  <c r="D48" i="67"/>
  <c r="D112" i="67"/>
  <c r="D172" i="67"/>
  <c r="D28" i="68"/>
  <c r="D33" i="68"/>
  <c r="D8" i="69"/>
  <c r="D17" i="69"/>
  <c r="D197" i="69"/>
  <c r="D192" i="69" s="1"/>
  <c r="E7" i="76"/>
  <c r="H7" i="76"/>
  <c r="D7" i="76"/>
  <c r="G7" i="76"/>
  <c r="E12" i="76"/>
  <c r="H12" i="76"/>
  <c r="D12" i="76"/>
  <c r="G12" i="76"/>
  <c r="E160" i="76"/>
  <c r="H160" i="76"/>
  <c r="D160" i="76"/>
  <c r="G160" i="76"/>
  <c r="E7" i="89"/>
  <c r="H7" i="89"/>
  <c r="D7" i="89"/>
  <c r="G7" i="89"/>
  <c r="H27" i="90"/>
  <c r="D27" i="90"/>
  <c r="G27" i="90"/>
  <c r="E27" i="90"/>
  <c r="D103" i="76"/>
  <c r="D115" i="77"/>
  <c r="D98" i="78"/>
  <c r="D103" i="78"/>
  <c r="D107" i="78"/>
  <c r="D88" i="79"/>
  <c r="D93" i="79"/>
  <c r="D97" i="79"/>
  <c r="D27" i="80"/>
  <c r="H27" i="80"/>
  <c r="D32" i="80"/>
  <c r="H32" i="80"/>
  <c r="D48" i="80"/>
  <c r="H48" i="80"/>
  <c r="D27" i="81"/>
  <c r="H27" i="81"/>
  <c r="D32" i="81"/>
  <c r="H32" i="81"/>
  <c r="D147" i="81"/>
  <c r="D27" i="82"/>
  <c r="D32" i="82"/>
  <c r="D48" i="82"/>
  <c r="E8" i="83"/>
  <c r="E13" i="83"/>
  <c r="D72" i="83"/>
  <c r="E32" i="84"/>
  <c r="H32" i="84"/>
  <c r="D32" i="84"/>
  <c r="H7" i="85"/>
  <c r="D7" i="85"/>
  <c r="G7" i="85"/>
  <c r="E27" i="85"/>
  <c r="H27" i="85"/>
  <c r="D27" i="85"/>
  <c r="D117" i="85"/>
  <c r="D113" i="85"/>
  <c r="D108" i="85"/>
  <c r="D116" i="85"/>
  <c r="D112" i="85"/>
  <c r="E48" i="86"/>
  <c r="H48" i="86"/>
  <c r="D48" i="86"/>
  <c r="E48" i="87"/>
  <c r="H48" i="87"/>
  <c r="D48" i="87"/>
  <c r="H166" i="88"/>
  <c r="D166" i="88"/>
  <c r="G166" i="88"/>
  <c r="E12" i="89"/>
  <c r="H12" i="89"/>
  <c r="D12" i="89"/>
  <c r="D98" i="89"/>
  <c r="D94" i="89"/>
  <c r="D97" i="89"/>
  <c r="D93" i="89"/>
  <c r="D88" i="89"/>
  <c r="H149" i="89"/>
  <c r="D149" i="89"/>
  <c r="G149" i="89"/>
  <c r="H155" i="89"/>
  <c r="D155" i="89"/>
  <c r="G155" i="89"/>
  <c r="H32" i="90"/>
  <c r="D32" i="90"/>
  <c r="G32" i="90"/>
  <c r="H13" i="91"/>
  <c r="D13" i="91"/>
  <c r="G13" i="91"/>
  <c r="E33" i="91"/>
  <c r="H33" i="91"/>
  <c r="D33" i="91"/>
  <c r="G33" i="91"/>
  <c r="D190" i="91"/>
  <c r="D186" i="91"/>
  <c r="D189" i="91"/>
  <c r="D185" i="91"/>
  <c r="D180" i="91"/>
  <c r="D188" i="91"/>
  <c r="D184" i="91"/>
  <c r="D187" i="91"/>
  <c r="D100" i="76"/>
  <c r="D104" i="76"/>
  <c r="G7" i="77"/>
  <c r="G12" i="77"/>
  <c r="D112" i="77"/>
  <c r="D116" i="77"/>
  <c r="G7" i="78"/>
  <c r="G12" i="78"/>
  <c r="D94" i="79"/>
  <c r="D98" i="79"/>
  <c r="G169" i="80"/>
  <c r="G175" i="80"/>
  <c r="H12" i="85"/>
  <c r="D12" i="85"/>
  <c r="G12" i="85"/>
  <c r="E32" i="85"/>
  <c r="H32" i="85"/>
  <c r="D32" i="85"/>
  <c r="E172" i="85"/>
  <c r="H172" i="85"/>
  <c r="D172" i="85"/>
  <c r="H7" i="88"/>
  <c r="D7" i="88"/>
  <c r="G7" i="88"/>
  <c r="E27" i="88"/>
  <c r="H27" i="88"/>
  <c r="D27" i="88"/>
  <c r="D109" i="88"/>
  <c r="D105" i="88"/>
  <c r="D108" i="88"/>
  <c r="D104" i="88"/>
  <c r="D99" i="88"/>
  <c r="H160" i="88"/>
  <c r="D160" i="88"/>
  <c r="G160" i="88"/>
  <c r="H48" i="90"/>
  <c r="D48" i="90"/>
  <c r="G48" i="90"/>
  <c r="D99" i="90"/>
  <c r="D95" i="90"/>
  <c r="D90" i="90"/>
  <c r="D98" i="90"/>
  <c r="D94" i="90"/>
  <c r="E154" i="90"/>
  <c r="H154" i="90"/>
  <c r="D154" i="90"/>
  <c r="D96" i="76"/>
  <c r="D101" i="76"/>
  <c r="D7" i="77"/>
  <c r="D12" i="77"/>
  <c r="D108" i="77"/>
  <c r="D113" i="77"/>
  <c r="D7" i="78"/>
  <c r="D12" i="78"/>
  <c r="D169" i="80"/>
  <c r="D175" i="80"/>
  <c r="D149" i="82"/>
  <c r="D155" i="82"/>
  <c r="D28" i="83"/>
  <c r="D33" i="83"/>
  <c r="G32" i="85"/>
  <c r="E48" i="85"/>
  <c r="H48" i="85"/>
  <c r="D48" i="85"/>
  <c r="G172" i="85"/>
  <c r="H7" i="86"/>
  <c r="D7" i="86"/>
  <c r="G7" i="86"/>
  <c r="E27" i="86"/>
  <c r="H27" i="86"/>
  <c r="D27" i="86"/>
  <c r="E179" i="86"/>
  <c r="H179" i="86"/>
  <c r="D179" i="86"/>
  <c r="H7" i="87"/>
  <c r="D7" i="87"/>
  <c r="G7" i="87"/>
  <c r="E27" i="87"/>
  <c r="H27" i="87"/>
  <c r="D27" i="87"/>
  <c r="D117" i="87"/>
  <c r="D113" i="87"/>
  <c r="D108" i="87"/>
  <c r="D116" i="87"/>
  <c r="D112" i="87"/>
  <c r="H12" i="88"/>
  <c r="D12" i="88"/>
  <c r="G12" i="88"/>
  <c r="G27" i="88"/>
  <c r="E32" i="88"/>
  <c r="H32" i="88"/>
  <c r="D32" i="88"/>
  <c r="D103" i="88"/>
  <c r="D55" i="89"/>
  <c r="D95" i="89"/>
  <c r="E27" i="92"/>
  <c r="H27" i="92"/>
  <c r="D27" i="92"/>
  <c r="G27" i="92"/>
  <c r="E32" i="92"/>
  <c r="H32" i="92"/>
  <c r="D32" i="92"/>
  <c r="G32" i="92"/>
  <c r="E48" i="92"/>
  <c r="H48" i="92"/>
  <c r="D48" i="92"/>
  <c r="G48" i="92"/>
  <c r="D113" i="92"/>
  <c r="D109" i="92"/>
  <c r="D112" i="92"/>
  <c r="D108" i="92"/>
  <c r="D103" i="92"/>
  <c r="D111" i="92"/>
  <c r="D107" i="92"/>
  <c r="E7" i="93"/>
  <c r="H7" i="93"/>
  <c r="D7" i="93"/>
  <c r="G7" i="93"/>
  <c r="E12" i="93"/>
  <c r="H12" i="93"/>
  <c r="D12" i="93"/>
  <c r="G12" i="93"/>
  <c r="D104" i="84"/>
  <c r="D108" i="84"/>
  <c r="D124" i="86"/>
  <c r="D128" i="86"/>
  <c r="D102" i="91"/>
  <c r="D110" i="92"/>
  <c r="E165" i="94"/>
  <c r="H165" i="94"/>
  <c r="D165" i="94"/>
  <c r="G165" i="94"/>
  <c r="D117" i="95"/>
  <c r="E7" i="96"/>
  <c r="H7" i="96"/>
  <c r="D7" i="96"/>
  <c r="G7" i="96"/>
  <c r="E12" i="96"/>
  <c r="H12" i="96"/>
  <c r="D12" i="96"/>
  <c r="G12" i="96"/>
  <c r="E159" i="96"/>
  <c r="H159" i="96"/>
  <c r="D159" i="96"/>
  <c r="G159" i="96"/>
  <c r="D69" i="97"/>
  <c r="D55" i="99"/>
  <c r="E27" i="94"/>
  <c r="H27" i="94"/>
  <c r="D27" i="94"/>
  <c r="G27" i="94"/>
  <c r="E32" i="94"/>
  <c r="H32" i="94"/>
  <c r="D32" i="94"/>
  <c r="G32" i="94"/>
  <c r="E48" i="94"/>
  <c r="H48" i="94"/>
  <c r="D48" i="94"/>
  <c r="G48" i="94"/>
  <c r="D55" i="96"/>
  <c r="E165" i="96"/>
  <c r="H165" i="96"/>
  <c r="D165" i="96"/>
  <c r="G165" i="96"/>
  <c r="E7" i="98"/>
  <c r="H7" i="98"/>
  <c r="D7" i="98"/>
  <c r="G7" i="98"/>
  <c r="E12" i="98"/>
  <c r="H12" i="98"/>
  <c r="D12" i="98"/>
  <c r="G12" i="98"/>
  <c r="E142" i="101"/>
  <c r="H142" i="101"/>
  <c r="D142" i="101"/>
  <c r="G142" i="101"/>
  <c r="E147" i="101"/>
  <c r="H147" i="101"/>
  <c r="D147" i="101"/>
  <c r="G147" i="101"/>
  <c r="E165" i="93"/>
  <c r="H165" i="93"/>
  <c r="D165" i="93"/>
  <c r="G165" i="93"/>
  <c r="E159" i="94"/>
  <c r="H159" i="94"/>
  <c r="D159" i="94"/>
  <c r="G159" i="94"/>
  <c r="D107" i="91"/>
  <c r="H107" i="91"/>
  <c r="D167" i="92"/>
  <c r="H167" i="92"/>
  <c r="D27" i="93"/>
  <c r="H27" i="93"/>
  <c r="D32" i="93"/>
  <c r="D48" i="93"/>
  <c r="D107" i="93"/>
  <c r="D98" i="94"/>
  <c r="D103" i="94"/>
  <c r="D107" i="94"/>
  <c r="D8" i="95"/>
  <c r="H8" i="95"/>
  <c r="D13" i="95"/>
  <c r="H13" i="95"/>
  <c r="E102" i="95"/>
  <c r="D180" i="95"/>
  <c r="D185" i="95"/>
  <c r="D189" i="95"/>
  <c r="D27" i="96"/>
  <c r="D32" i="96"/>
  <c r="D48" i="96"/>
  <c r="D98" i="96"/>
  <c r="D103" i="96"/>
  <c r="D107" i="96"/>
  <c r="E162" i="96"/>
  <c r="D88" i="97"/>
  <c r="D27" i="98"/>
  <c r="H27" i="98"/>
  <c r="D32" i="98"/>
  <c r="H32" i="98"/>
  <c r="D87" i="98"/>
  <c r="D91" i="98"/>
  <c r="D125" i="99"/>
  <c r="D129" i="99"/>
  <c r="E7" i="100"/>
  <c r="E12" i="100"/>
  <c r="D97" i="100"/>
  <c r="D101" i="100"/>
  <c r="D152" i="100"/>
  <c r="D272" i="101"/>
  <c r="D276" i="101"/>
  <c r="G7" i="94"/>
  <c r="D104" i="94"/>
  <c r="D108" i="94"/>
  <c r="D186" i="95"/>
  <c r="D190" i="95"/>
  <c r="D88" i="98"/>
  <c r="G27" i="99"/>
  <c r="G32" i="99"/>
  <c r="G48" i="99"/>
  <c r="D126" i="99"/>
  <c r="G32" i="100"/>
  <c r="D273" i="101"/>
  <c r="D277" i="101"/>
  <c r="D105" i="93"/>
  <c r="D7" i="94"/>
  <c r="D86" i="97"/>
  <c r="D85" i="98"/>
  <c r="D145" i="98"/>
  <c r="D27" i="99"/>
  <c r="D32" i="99"/>
  <c r="D48" i="99"/>
  <c r="D123" i="99"/>
  <c r="D183" i="99"/>
  <c r="D27" i="100"/>
  <c r="D32" i="100"/>
</calcChain>
</file>

<file path=xl/sharedStrings.xml><?xml version="1.0" encoding="utf-8"?>
<sst xmlns="http://schemas.openxmlformats.org/spreadsheetml/2006/main" count="21933" uniqueCount="741">
  <si>
    <t>ПРАЙС-ЛИСТ</t>
  </si>
  <si>
    <t>Введен в действие с "01" января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</si>
  <si>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</si>
  <si>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</si>
  <si>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</si>
  <si>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</si>
  <si>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</si>
  <si>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</si>
  <si>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</si>
  <si>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</si>
  <si>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</si>
  <si>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</si>
  <si>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</si>
  <si>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</si>
  <si>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</si>
  <si>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</si>
  <si>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</si>
  <si>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</si>
  <si>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</si>
  <si>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</si>
  <si>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</si>
  <si>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</si>
  <si>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</si>
  <si>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</si>
  <si>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</si>
  <si>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</si>
  <si>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</si>
  <si>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</si>
  <si>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</si>
  <si>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</si>
  <si>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</si>
  <si>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</si>
  <si>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</si>
  <si>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</si>
  <si>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</si>
  <si>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</si>
  <si>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</si>
  <si>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</si>
  <si>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</si>
  <si>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</si>
  <si>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</si>
  <si>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</si>
  <si>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</si>
  <si>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</si>
  <si>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</si>
  <si>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</si>
  <si>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</si>
  <si>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</si>
  <si>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</si>
  <si>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</si>
  <si>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</si>
  <si>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</si>
  <si>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</si>
  <si>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</si>
  <si>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</si>
  <si>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</si>
  <si>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</si>
  <si>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</si>
  <si>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</si>
  <si>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</si>
  <si>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</si>
  <si>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</si>
  <si>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</si>
  <si>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</si>
  <si>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</si>
  <si>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</si>
  <si>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</si>
  <si>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</si>
  <si>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</si>
  <si>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</si>
  <si>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</si>
  <si>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</si>
  <si>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</si>
  <si>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</si>
  <si>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</si>
  <si>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</si>
  <si>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</si>
  <si>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</si>
  <si>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</si>
  <si>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</si>
  <si>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</si>
  <si>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</si>
  <si>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</si>
  <si>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</si>
  <si>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</si>
  <si>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</si>
  <si>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</si>
  <si>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</si>
  <si>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</si>
  <si>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</si>
  <si>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</si>
  <si>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</si>
  <si>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</si>
  <si>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</si>
  <si>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</si>
  <si>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</si>
  <si>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</si>
  <si>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</si>
  <si>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</si>
  <si>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</si>
  <si>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</si>
  <si>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</si>
  <si>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</si>
  <si>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</si>
  <si>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</si>
  <si>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</si>
  <si>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</si>
  <si>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</si>
  <si>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</si>
  <si>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</si>
  <si>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</si>
  <si>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</si>
  <si>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</si>
  <si>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</si>
  <si>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</si>
  <si>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</si>
  <si>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</si>
  <si>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</si>
  <si>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</si>
  <si>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</si>
  <si>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</si>
  <si>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</si>
  <si>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</si>
  <si>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</si>
  <si>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</si>
  <si>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</si>
  <si>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</si>
  <si>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</si>
  <si>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</si>
  <si>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0,4294 гривен</t>
  </si>
  <si>
    <t>По соглашению сторон в качестве валюты платежа могут выступать дирхамы ОАЭ, в этом случае курс следующий: 1 руб. = 0,0422 дирхам</t>
  </si>
  <si>
    <t>По соглашению сторон в качестве валюты платежа могут выступать доллары США, в этом случае курс следующий: 1 руб. = 0,0115 доллара</t>
  </si>
  <si>
    <t>По соглашению сторон в качестве валюты платежа могут выступать евро, в этом случае курс следующий: 1 руб. = 0,0106 евро</t>
  </si>
  <si>
    <t>По соглашению сторон в качестве валюты платежа могут выступать чешские кроны, в этом случае курс следующий: 1 руб. = 0,2596 крона</t>
  </si>
  <si>
    <t>По соглашению сторон в качестве валюты платежа могут выступать киргизские сомы, в этом случае курс следующий: 1 руб. = 1,0276 сом</t>
  </si>
  <si>
    <t>По соглашению сторон в качестве валюты платежа могут выступать казахстанские тенге, в этом случае курс следующий: 1 руб. = 5,2809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</si>
  <si>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</si>
  <si>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</si>
  <si>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</si>
  <si>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</si>
  <si>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</si>
  <si>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</si>
  <si>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</si>
  <si>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</si>
  <si>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</si>
  <si>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</si>
  <si>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</si>
  <si>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</si>
  <si>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</si>
  <si>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</si>
  <si>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</si>
  <si>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</si>
  <si>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</si>
  <si>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</si>
  <si>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</si>
  <si>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</si>
  <si>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</si>
  <si>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</si>
  <si>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</si>
  <si>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</si>
  <si>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</si>
  <si>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</si>
  <si>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"2ГИС.АЛЬМЕТЬЕВСК"</t>
  </si>
  <si>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</si>
  <si>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</si>
  <si>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Контекстный рекламный блок в выдаче VIP2</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</si>
  <si>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</si>
  <si>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</si>
  <si>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</si>
  <si>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</si>
  <si>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</si>
  <si>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</si>
  <si>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</si>
  <si>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</si>
  <si>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"2ГИС.АРМАВИР"</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</si>
  <si>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</si>
  <si>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</si>
  <si>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</si>
  <si>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</si>
  <si>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</si>
  <si>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</si>
  <si>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</si>
  <si>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</si>
  <si>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</si>
  <si>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СПЕЦПРЕДЛОЖЕНИЯ</t>
  </si>
  <si>
    <t>Реклама в карточках компаний до 100 адресов</t>
  </si>
  <si>
    <t>Кнопка действия в карточках партнеров и выдаче до 100 адресов</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</si>
  <si>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</si>
  <si>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</si>
  <si>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</si>
  <si>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</si>
  <si>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</si>
  <si>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</si>
  <si>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</si>
  <si>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</si>
  <si>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</si>
  <si>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</si>
  <si>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</si>
  <si>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</si>
  <si>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</si>
  <si>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</si>
  <si>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</si>
  <si>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</si>
  <si>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</si>
  <si>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</si>
  <si>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</si>
  <si>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Интернет-площадка account.2Fis.com</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</si>
  <si>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</si>
  <si>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</si>
  <si>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</si>
  <si>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</si>
  <si>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</si>
  <si>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</si>
  <si>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</si>
  <si>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</si>
  <si>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</si>
  <si>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</si>
  <si>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</si>
  <si>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</si>
  <si>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</si>
  <si>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</si>
  <si>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</si>
  <si>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</si>
  <si>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</si>
  <si>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</si>
  <si>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</si>
  <si>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</si>
  <si>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</si>
  <si>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</si>
  <si>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</si>
  <si>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</si>
  <si>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</si>
  <si>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</si>
  <si>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</si>
  <si>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</si>
  <si>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</si>
  <si>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</si>
  <si>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</si>
  <si>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</si>
  <si>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</si>
  <si>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</si>
  <si>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</si>
  <si>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</si>
  <si>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</si>
  <si>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</si>
  <si>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</si>
  <si>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</si>
  <si>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</si>
  <si>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</si>
  <si>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</si>
  <si>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</si>
  <si>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</si>
  <si>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</si>
  <si>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</si>
  <si>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</si>
  <si>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</si>
  <si>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</si>
  <si>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</si>
  <si>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</si>
  <si>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</si>
  <si>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</si>
  <si>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</si>
  <si>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</si>
  <si>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</si>
  <si>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</si>
  <si>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</si>
  <si>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</si>
  <si>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</si>
  <si>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</si>
  <si>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</si>
  <si>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</si>
  <si>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</si>
  <si>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</si>
  <si>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</si>
  <si>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</si>
  <si>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</si>
  <si>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</si>
  <si>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</si>
  <si>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</si>
  <si>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</si>
  <si>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</si>
  <si>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</si>
  <si>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</si>
  <si>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</si>
  <si>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</si>
  <si>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</si>
  <si>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</si>
  <si>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</si>
  <si>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</si>
  <si>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</si>
  <si>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Пофилиальное ценообразование (цена за 1 филиал)*</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</si>
  <si>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</si>
  <si>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</si>
  <si>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</si>
  <si>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</si>
  <si>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</si>
  <si>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</si>
  <si>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</si>
  <si>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</si>
  <si>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</si>
  <si>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</si>
  <si>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</si>
  <si>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</si>
  <si>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</si>
  <si>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</si>
  <si>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</si>
  <si>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</si>
  <si>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</si>
  <si>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</si>
  <si>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</si>
  <si>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</si>
  <si>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</si>
  <si>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</si>
  <si>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</si>
  <si>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</si>
  <si>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</si>
  <si>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</si>
  <si>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</si>
  <si>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</si>
  <si>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</si>
  <si>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</si>
  <si>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</si>
  <si>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</si>
  <si>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</si>
  <si>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</si>
  <si>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</si>
  <si>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</si>
  <si>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</si>
  <si>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</si>
  <si>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</si>
  <si>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</si>
  <si>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</si>
  <si>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</si>
  <si>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</si>
  <si>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</si>
  <si>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</si>
  <si>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</si>
  <si>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</si>
  <si>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</si>
  <si>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</si>
  <si>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</si>
  <si>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</si>
  <si>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</si>
  <si>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</si>
  <si>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</si>
  <si>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</si>
  <si>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</si>
  <si>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</si>
  <si>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</si>
  <si>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</si>
  <si>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</si>
  <si>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</si>
  <si>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</si>
  <si>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</si>
  <si>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</si>
  <si>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</si>
  <si>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</si>
  <si>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</si>
  <si>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</si>
  <si>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</si>
  <si>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</si>
  <si>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</si>
  <si>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</si>
  <si>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</si>
  <si>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</si>
  <si>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</si>
  <si>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</si>
  <si>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</si>
  <si>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</si>
  <si>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</si>
  <si>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</si>
  <si>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</si>
  <si>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</si>
  <si>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</si>
  <si>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</si>
  <si>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</si>
  <si>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</si>
  <si>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</si>
  <si>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</si>
  <si>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</si>
  <si>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</si>
  <si>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</si>
  <si>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</si>
  <si>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</si>
  <si>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</si>
  <si>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</si>
  <si>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</si>
  <si>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</si>
  <si>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</si>
  <si>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</si>
  <si>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</si>
  <si>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</si>
  <si>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</si>
  <si>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</si>
  <si>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</si>
  <si>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</si>
  <si>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</si>
  <si>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</si>
  <si>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</si>
  <si>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</si>
  <si>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</si>
  <si>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</si>
  <si>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</si>
  <si>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</si>
  <si>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</si>
  <si>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</si>
  <si>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</si>
  <si>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</si>
  <si>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</si>
  <si>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</si>
  <si>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</si>
  <si>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</si>
  <si>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</si>
  <si>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</si>
  <si>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</si>
  <si>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</si>
  <si>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</si>
  <si>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</si>
  <si>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</si>
  <si>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</si>
  <si>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</si>
  <si>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</si>
  <si>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</si>
  <si>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</si>
  <si>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</si>
  <si>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</si>
  <si>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</si>
  <si>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</si>
  <si>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</si>
  <si>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</si>
  <si>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</si>
  <si>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</si>
  <si>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</si>
  <si>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</si>
  <si>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</si>
  <si>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</si>
  <si>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</si>
  <si>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</si>
  <si>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</si>
  <si>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</si>
  <si>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</si>
  <si>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</si>
  <si>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</si>
  <si>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</si>
  <si>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</si>
  <si>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</si>
  <si>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</si>
  <si>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</si>
  <si>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</si>
  <si>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</si>
  <si>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</si>
  <si>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</si>
  <si>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</si>
  <si>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</si>
  <si>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</si>
  <si>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</si>
  <si>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</si>
  <si>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</si>
  <si>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</si>
  <si>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</si>
  <si>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</si>
  <si>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</si>
  <si>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</si>
  <si>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</si>
  <si>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</si>
  <si>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</si>
  <si>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</si>
  <si>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</si>
  <si>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</si>
  <si>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</si>
  <si>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</si>
  <si>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</si>
  <si>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</si>
  <si>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</si>
  <si>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</si>
  <si>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</si>
  <si>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</si>
  <si>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</si>
  <si>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</si>
  <si>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</si>
  <si>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</si>
  <si>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</si>
  <si>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</si>
  <si>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</si>
  <si>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</si>
  <si>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</si>
  <si>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</si>
  <si>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</si>
  <si>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</si>
  <si>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</si>
  <si>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</si>
  <si>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</si>
  <si>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</si>
  <si>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</si>
  <si>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</si>
  <si>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</si>
  <si>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</si>
  <si>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</si>
  <si>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</si>
  <si>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</si>
  <si>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</si>
  <si>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</si>
  <si>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</si>
  <si>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</si>
  <si>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</si>
  <si>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</si>
  <si>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</si>
  <si>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</si>
  <si>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</si>
  <si>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</si>
  <si>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</si>
  <si>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</si>
  <si>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</si>
  <si>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</si>
  <si>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</si>
  <si>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</si>
  <si>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</si>
  <si>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</si>
  <si>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</si>
  <si>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</si>
  <si>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</si>
  <si>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</si>
  <si>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</si>
  <si>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</si>
  <si>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</si>
  <si>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</si>
  <si>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</si>
  <si>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</si>
  <si>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</si>
  <si>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</si>
  <si>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</si>
  <si>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</si>
  <si>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</si>
  <si>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</si>
  <si>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</si>
  <si>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</si>
  <si>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</si>
  <si>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</si>
  <si>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</si>
  <si>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</si>
  <si>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</si>
  <si>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</si>
  <si>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</si>
  <si>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</si>
  <si>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</si>
  <si>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</si>
  <si>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</si>
  <si>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</si>
  <si>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</si>
  <si>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</si>
  <si>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</si>
  <si>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</si>
  <si>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</si>
  <si>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</si>
  <si>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</si>
  <si>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</si>
  <si>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</si>
  <si>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</si>
  <si>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</si>
  <si>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</si>
  <si>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</si>
  <si>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</si>
  <si>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</si>
  <si>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</si>
  <si>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</si>
  <si>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</si>
  <si>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</si>
  <si>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</si>
  <si>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</si>
  <si>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</si>
  <si>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</si>
  <si>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</si>
  <si>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</si>
  <si>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</si>
  <si>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</si>
  <si>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</si>
  <si>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</si>
  <si>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</si>
  <si>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</si>
  <si>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</si>
  <si>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</si>
  <si>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</si>
  <si>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</si>
  <si>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</si>
  <si>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</si>
  <si>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</si>
  <si>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</si>
  <si>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</si>
  <si>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</si>
  <si>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</si>
  <si>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</si>
  <si>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</si>
  <si>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</si>
  <si>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</si>
  <si>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</si>
  <si>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</si>
  <si>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</si>
  <si>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</si>
  <si>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</si>
  <si>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</si>
  <si>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</si>
  <si>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</si>
  <si>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</si>
  <si>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</si>
  <si>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</si>
  <si>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</si>
  <si>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</si>
  <si>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</si>
  <si>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</si>
  <si>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</si>
  <si>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</si>
  <si>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</si>
  <si>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</si>
  <si>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</si>
  <si>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</si>
  <si>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</si>
  <si>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</si>
  <si>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</si>
  <si>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</si>
  <si>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</si>
  <si>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</si>
  <si>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</si>
  <si>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</si>
  <si>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</si>
  <si>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</si>
  <si>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</si>
  <si>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</si>
  <si>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</si>
  <si>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</si>
  <si>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</si>
  <si>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r>
      <t>Брендирование</t>
    </r>
    <r>
      <rPr>
        <vertAlign val="superscript"/>
        <sz val="16"/>
        <rFont val="Calibri"/>
        <family val="2"/>
        <charset val="204"/>
        <scheme val="minor"/>
      </rPr>
      <t>5</t>
    </r>
  </si>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</sst>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vertAlign val="superscript"/>
      <sz val="14"/>
      <name val="Calibri"/>
      <family val="2"/>
      <charset val="204"/>
      <scheme val="minor"/>
    </font>
    <font>
      <sz val="20"/>
      <name val="Arial"/>
      <family val="2"/>
      <charset val="204"/>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6"/>
      <color theme="1"/>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theme="9" tint="0.79998168889431442"/>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style="medium">
        <color indexed="8"/>
      </bottom>
      <diagonal/>
    </border>
    <border>
      <left style="medium">
        <color indexed="64"/>
      </left>
      <right/>
      <top style="thin">
        <color indexed="64"/>
      </top>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top/>
      <bottom style="thin">
        <color indexed="8"/>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style="medium">
        <color indexed="64"/>
      </top>
      <bottom style="medium">
        <color indexed="64"/>
      </bottom>
      <diagonal/>
    </border>
    <border>
      <left/>
      <right/>
      <top style="medium">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style="medium">
        <color indexed="8"/>
      </left>
      <right/>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8"/>
      </right>
      <top style="medium">
        <color indexed="64"/>
      </top>
      <bottom style="thin">
        <color indexed="8"/>
      </bottom>
      <diagonal/>
    </border>
    <border>
      <left style="thin">
        <color indexed="64"/>
      </left>
      <right/>
      <top style="medium">
        <color indexed="64"/>
      </top>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72">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165" fontId="6" fillId="6" borderId="61"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6" fillId="4" borderId="5" xfId="1" applyFont="1" applyFill="1" applyBorder="1" applyAlignment="1">
      <alignment horizontal="left" vertical="center"/>
    </xf>
    <xf numFmtId="0" fontId="6" fillId="4" borderId="61"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2" xfId="3" applyNumberFormat="1" applyFont="1" applyFill="1" applyBorder="1" applyAlignment="1" applyProtection="1">
      <alignment horizontal="left" vertical="center" wrapText="1"/>
      <protection locked="0"/>
    </xf>
    <xf numFmtId="0" fontId="11" fillId="2" borderId="63"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65" xfId="3" applyNumberFormat="1" applyFont="1" applyFill="1" applyBorder="1" applyAlignment="1" applyProtection="1">
      <alignment horizontal="left" vertical="center" wrapText="1"/>
      <protection locked="0"/>
    </xf>
    <xf numFmtId="0" fontId="11" fillId="2" borderId="66"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67"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68" xfId="1" applyNumberFormat="1" applyFont="1" applyFill="1" applyBorder="1" applyAlignment="1">
      <alignment horizontal="center" vertical="center"/>
    </xf>
    <xf numFmtId="4" fontId="6" fillId="2" borderId="69" xfId="1" applyNumberFormat="1" applyFont="1" applyFill="1" applyBorder="1" applyAlignment="1">
      <alignment horizontal="center" vertical="center"/>
    </xf>
    <xf numFmtId="3" fontId="11" fillId="2" borderId="70" xfId="3" applyNumberFormat="1" applyFont="1" applyFill="1" applyBorder="1" applyAlignment="1" applyProtection="1">
      <alignment horizontal="left" vertical="center" wrapText="1"/>
    </xf>
    <xf numFmtId="3" fontId="11" fillId="2" borderId="71"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2"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65" xfId="3" applyNumberFormat="1" applyFont="1" applyFill="1" applyBorder="1" applyAlignment="1" applyProtection="1">
      <alignment horizontal="left" vertical="center" wrapText="1"/>
    </xf>
    <xf numFmtId="3" fontId="11" fillId="2" borderId="73" xfId="3" applyNumberFormat="1" applyFont="1" applyFill="1" applyBorder="1" applyAlignment="1" applyProtection="1">
      <alignment horizontal="left" vertical="center" wrapText="1"/>
    </xf>
    <xf numFmtId="3" fontId="11" fillId="2" borderId="74" xfId="3" applyNumberFormat="1" applyFont="1" applyFill="1" applyBorder="1" applyAlignment="1" applyProtection="1">
      <alignment horizontal="left" vertical="center" wrapText="1"/>
    </xf>
    <xf numFmtId="3" fontId="11" fillId="2" borderId="75"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76"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8" fillId="4" borderId="78" xfId="2"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0"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65" xfId="3" applyNumberFormat="1" applyFont="1" applyFill="1" applyBorder="1" applyAlignment="1">
      <alignment horizontal="left" vertical="center" wrapText="1"/>
    </xf>
    <xf numFmtId="3" fontId="2" fillId="2" borderId="73"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2"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2"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4" fontId="6" fillId="2" borderId="81" xfId="1" applyNumberFormat="1" applyFont="1" applyFill="1" applyBorder="1" applyAlignment="1">
      <alignment horizontal="center" vertical="center"/>
    </xf>
    <xf numFmtId="4" fontId="6" fillId="2" borderId="82" xfId="1" applyNumberFormat="1" applyFont="1" applyFill="1" applyBorder="1" applyAlignment="1">
      <alignment horizontal="center" vertical="center"/>
    </xf>
    <xf numFmtId="4" fontId="6" fillId="2" borderId="83" xfId="1" applyNumberFormat="1" applyFont="1" applyFill="1" applyBorder="1" applyAlignment="1">
      <alignment horizontal="center" vertical="center"/>
    </xf>
    <xf numFmtId="3" fontId="11" fillId="2" borderId="18" xfId="3" applyNumberFormat="1" applyFont="1" applyFill="1" applyBorder="1" applyAlignment="1" applyProtection="1">
      <alignment horizontal="center" vertical="center" wrapText="1"/>
    </xf>
    <xf numFmtId="3" fontId="11" fillId="2" borderId="84"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5" xfId="3" applyNumberFormat="1" applyFont="1" applyFill="1" applyBorder="1" applyAlignment="1" applyProtection="1">
      <alignment horizontal="left" vertical="center" wrapText="1"/>
    </xf>
    <xf numFmtId="3" fontId="11" fillId="2" borderId="86"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4" fontId="6" fillId="2" borderId="87"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89" xfId="0" applyFont="1" applyFill="1" applyBorder="1" applyAlignment="1">
      <alignment horizontal="center" vertical="center" wrapText="1"/>
    </xf>
    <xf numFmtId="0" fontId="23" fillId="10" borderId="90"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89"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8" fillId="2" borderId="0" xfId="2" applyNumberFormat="1" applyFont="1" applyFill="1" applyBorder="1" applyAlignment="1" applyProtection="1">
      <alignment horizontal="left" vertical="center" wrapText="1"/>
    </xf>
    <xf numFmtId="0" fontId="8" fillId="4" borderId="9" xfId="2" applyNumberFormat="1" applyFont="1" applyFill="1" applyBorder="1" applyAlignment="1" applyProtection="1">
      <alignment horizontal="center" vertical="center" wrapText="1"/>
    </xf>
    <xf numFmtId="0" fontId="6" fillId="6" borderId="92"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0" fontId="6" fillId="2" borderId="0" xfId="1" applyFont="1" applyFill="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7" borderId="93" xfId="1" applyNumberFormat="1" applyFont="1" applyFill="1" applyBorder="1" applyAlignment="1">
      <alignment horizontal="center" vertical="center"/>
    </xf>
    <xf numFmtId="4" fontId="6" fillId="7" borderId="88"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94" xfId="3" applyNumberFormat="1" applyFont="1" applyFill="1" applyBorder="1" applyAlignment="1" applyProtection="1">
      <alignment horizontal="left" vertical="center" wrapText="1"/>
    </xf>
    <xf numFmtId="3" fontId="11" fillId="2" borderId="95" xfId="3" applyNumberFormat="1" applyFont="1" applyFill="1" applyBorder="1" applyAlignment="1" applyProtection="1">
      <alignment horizontal="left" vertical="center" wrapText="1"/>
    </xf>
    <xf numFmtId="3" fontId="11" fillId="2" borderId="96" xfId="3" applyNumberFormat="1" applyFont="1" applyFill="1" applyBorder="1" applyAlignment="1" applyProtection="1">
      <alignment horizontal="left" vertical="center" wrapText="1"/>
    </xf>
    <xf numFmtId="3" fontId="11" fillId="2" borderId="97" xfId="3" applyNumberFormat="1" applyFont="1" applyFill="1" applyBorder="1" applyAlignment="1" applyProtection="1">
      <alignment horizontal="left" vertical="center" wrapText="1"/>
    </xf>
    <xf numFmtId="4" fontId="6" fillId="2" borderId="56" xfId="1" applyNumberFormat="1" applyFont="1" applyFill="1" applyBorder="1" applyAlignment="1">
      <alignment horizontal="center"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4" fontId="6" fillId="6" borderId="16" xfId="3" applyNumberFormat="1" applyFont="1" applyFill="1" applyBorder="1" applyAlignment="1" applyProtection="1">
      <alignment vertical="center" wrapText="1"/>
    </xf>
    <xf numFmtId="3" fontId="11" fillId="2" borderId="47" xfId="3" applyNumberFormat="1" applyFont="1" applyFill="1" applyBorder="1" applyAlignment="1">
      <alignment horizontal="center" vertical="center" wrapText="1"/>
    </xf>
    <xf numFmtId="4" fontId="19" fillId="2" borderId="16" xfId="1" applyNumberFormat="1" applyFont="1" applyFill="1" applyBorder="1" applyAlignment="1">
      <alignment horizontal="center" vertical="center"/>
    </xf>
    <xf numFmtId="3" fontId="11" fillId="2" borderId="98"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4" fontId="19" fillId="7" borderId="16" xfId="1" applyNumberFormat="1" applyFont="1" applyFill="1" applyBorder="1" applyAlignment="1">
      <alignment horizontal="center" vertical="center"/>
    </xf>
    <xf numFmtId="3" fontId="11" fillId="2" borderId="99" xfId="3" applyNumberFormat="1" applyFont="1" applyFill="1" applyBorder="1" applyAlignment="1">
      <alignment horizontal="center" vertical="center" wrapText="1"/>
    </xf>
    <xf numFmtId="0" fontId="11" fillId="2" borderId="19" xfId="3" applyNumberFormat="1" applyFont="1" applyFill="1" applyBorder="1" applyAlignment="1" applyProtection="1">
      <alignment vertical="center" wrapText="1"/>
      <protection locked="0"/>
    </xf>
    <xf numFmtId="4" fontId="6" fillId="6" borderId="42" xfId="3" applyNumberFormat="1" applyFont="1" applyFill="1" applyBorder="1" applyAlignment="1" applyProtection="1">
      <alignment vertical="center" wrapText="1"/>
    </xf>
    <xf numFmtId="3" fontId="11" fillId="2" borderId="36" xfId="3"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4" fontId="6" fillId="2" borderId="39"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vertical="center" wrapText="1"/>
    </xf>
    <xf numFmtId="0" fontId="24" fillId="0" borderId="0" xfId="1" applyFont="1" applyBorder="1" applyAlignment="1">
      <alignment horizontal="left" vertical="center" wrapText="1"/>
    </xf>
    <xf numFmtId="0" fontId="6" fillId="10" borderId="5" xfId="0" applyFont="1" applyFill="1" applyBorder="1" applyAlignment="1">
      <alignment horizontal="center" vertical="center" wrapText="1"/>
    </xf>
    <xf numFmtId="0" fontId="6" fillId="10" borderId="100" xfId="0" applyFont="1" applyFill="1" applyBorder="1" applyAlignment="1">
      <alignment horizontal="center" vertical="center" wrapText="1"/>
    </xf>
    <xf numFmtId="0" fontId="6" fillId="10" borderId="91"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0" borderId="0" xfId="1" applyFont="1" applyFill="1" applyAlignment="1">
      <alignment horizontal="left" vertical="center" wrapText="1"/>
    </xf>
    <xf numFmtId="3" fontId="11" fillId="2" borderId="18" xfId="3" applyNumberFormat="1" applyFont="1" applyFill="1" applyBorder="1" applyAlignment="1" applyProtection="1">
      <alignment horizontal="left" vertical="center" wrapText="1"/>
    </xf>
    <xf numFmtId="0" fontId="6" fillId="11" borderId="0" xfId="0" applyFont="1" applyFill="1" applyBorder="1" applyAlignment="1">
      <alignment horizontal="center" vertical="center"/>
    </xf>
    <xf numFmtId="0" fontId="6" fillId="11" borderId="80" xfId="0" applyFont="1" applyFill="1" applyBorder="1" applyAlignment="1">
      <alignment horizontal="center" vertical="center"/>
    </xf>
    <xf numFmtId="0" fontId="6" fillId="11" borderId="34" xfId="0" applyFont="1" applyFill="1" applyBorder="1" applyAlignment="1">
      <alignment horizontal="center" vertical="center"/>
    </xf>
    <xf numFmtId="4" fontId="6" fillId="7" borderId="101" xfId="1" applyNumberFormat="1" applyFont="1" applyFill="1" applyBorder="1" applyAlignment="1">
      <alignment horizontal="center" vertical="center"/>
    </xf>
    <xf numFmtId="4" fontId="6" fillId="7" borderId="87" xfId="1" applyNumberFormat="1" applyFont="1" applyFill="1" applyBorder="1" applyAlignment="1">
      <alignment horizontal="center" vertical="center"/>
    </xf>
    <xf numFmtId="4" fontId="6" fillId="7" borderId="102" xfId="1" applyNumberFormat="1" applyFont="1" applyFill="1" applyBorder="1" applyAlignment="1">
      <alignment horizontal="center" vertical="center"/>
    </xf>
    <xf numFmtId="4" fontId="6" fillId="7" borderId="68" xfId="1" applyNumberFormat="1" applyFont="1" applyFill="1" applyBorder="1" applyAlignment="1">
      <alignment horizontal="center" vertical="center"/>
    </xf>
    <xf numFmtId="4" fontId="6" fillId="7" borderId="103" xfId="1" applyNumberFormat="1" applyFont="1" applyFill="1" applyBorder="1" applyAlignment="1">
      <alignment horizontal="center" vertical="center"/>
    </xf>
    <xf numFmtId="0" fontId="11" fillId="2" borderId="14" xfId="3" applyNumberFormat="1" applyFont="1" applyFill="1" applyBorder="1" applyAlignment="1" applyProtection="1">
      <alignment horizontal="center" vertical="center" wrapText="1"/>
      <protection locked="0"/>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19" xfId="1" applyNumberFormat="1" applyFont="1" applyFill="1" applyBorder="1" applyAlignment="1">
      <alignment horizontal="center" vertical="center"/>
    </xf>
    <xf numFmtId="3" fontId="11" fillId="2" borderId="80" xfId="3" applyNumberFormat="1" applyFont="1" applyFill="1" applyBorder="1" applyAlignment="1" applyProtection="1">
      <alignment horizontal="center" vertical="center" wrapText="1"/>
    </xf>
    <xf numFmtId="4" fontId="6" fillId="2" borderId="13" xfId="1" applyNumberFormat="1" applyFont="1" applyFill="1" applyBorder="1" applyAlignment="1">
      <alignment horizontal="center" vertical="center"/>
    </xf>
    <xf numFmtId="0" fontId="6" fillId="10" borderId="10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105"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0" fontId="6" fillId="2" borderId="106"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107" xfId="3" applyNumberFormat="1" applyFont="1" applyFill="1" applyBorder="1" applyAlignment="1" applyProtection="1">
      <alignment horizontal="center" vertical="center" wrapText="1"/>
      <protection locked="0"/>
    </xf>
    <xf numFmtId="0" fontId="11" fillId="2" borderId="108" xfId="3" applyNumberFormat="1" applyFont="1" applyFill="1" applyBorder="1" applyAlignment="1" applyProtection="1">
      <alignment horizontal="left" vertical="center" wrapText="1"/>
      <protection locked="0"/>
    </xf>
    <xf numFmtId="4" fontId="6" fillId="2" borderId="103" xfId="1" applyNumberFormat="1" applyFont="1" applyFill="1" applyBorder="1" applyAlignment="1">
      <alignment horizontal="center" vertical="center"/>
    </xf>
    <xf numFmtId="0" fontId="11" fillId="2" borderId="73"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2" borderId="43" xfId="3" applyNumberFormat="1" applyFont="1" applyFill="1" applyBorder="1" applyAlignment="1" applyProtection="1">
      <alignment horizontal="center" vertical="center" wrapText="1"/>
      <protection locked="0"/>
    </xf>
    <xf numFmtId="0" fontId="11" fillId="3" borderId="81" xfId="0" applyFont="1" applyFill="1" applyBorder="1" applyAlignment="1">
      <alignment horizontal="left" vertical="center" wrapText="1"/>
    </xf>
    <xf numFmtId="0" fontId="11" fillId="3" borderId="82" xfId="0" applyFont="1" applyFill="1" applyBorder="1" applyAlignment="1">
      <alignment horizontal="left" vertical="center" wrapText="1"/>
    </xf>
    <xf numFmtId="0" fontId="11" fillId="3" borderId="82"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00"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14" fillId="12" borderId="9" xfId="2" applyNumberFormat="1" applyFont="1" applyFill="1" applyBorder="1" applyAlignment="1" applyProtection="1">
      <alignment horizontal="center" vertical="center" wrapText="1"/>
    </xf>
    <xf numFmtId="0" fontId="14" fillId="12" borderId="30" xfId="2" applyNumberFormat="1" applyFont="1" applyFill="1" applyBorder="1" applyAlignment="1" applyProtection="1">
      <alignment horizontal="center" vertical="center" wrapText="1"/>
    </xf>
    <xf numFmtId="0" fontId="14" fillId="12" borderId="32"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21" fillId="13" borderId="5" xfId="1" applyNumberFormat="1" applyFont="1" applyFill="1" applyBorder="1" applyAlignment="1">
      <alignment horizontal="left" vertical="center"/>
    </xf>
    <xf numFmtId="0" fontId="21" fillId="13" borderId="6" xfId="1" applyFont="1" applyFill="1" applyBorder="1" applyAlignment="1">
      <alignment horizontal="left" vertical="center"/>
    </xf>
    <xf numFmtId="0" fontId="21" fillId="13" borderId="6" xfId="1" applyFont="1" applyFill="1" applyBorder="1" applyAlignment="1">
      <alignment horizontal="center" vertical="center"/>
    </xf>
    <xf numFmtId="0" fontId="21" fillId="13" borderId="7" xfId="1" applyFont="1" applyFill="1" applyBorder="1" applyAlignment="1">
      <alignment vertical="center"/>
    </xf>
    <xf numFmtId="0" fontId="6" fillId="10" borderId="109" xfId="0" applyFont="1" applyFill="1" applyBorder="1" applyAlignment="1">
      <alignment horizontal="center" vertical="center" wrapText="1"/>
    </xf>
    <xf numFmtId="0" fontId="6" fillId="10" borderId="110" xfId="0" applyFont="1" applyFill="1" applyBorder="1" applyAlignment="1">
      <alignment horizontal="center" vertical="center" wrapText="1"/>
    </xf>
    <xf numFmtId="0" fontId="11" fillId="2" borderId="85" xfId="3" applyNumberFormat="1" applyFont="1" applyFill="1" applyBorder="1" applyAlignment="1" applyProtection="1">
      <alignment horizontal="left" vertical="center" wrapText="1"/>
      <protection locked="0"/>
    </xf>
    <xf numFmtId="0" fontId="11" fillId="2" borderId="86"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0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98"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99"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4" fontId="6" fillId="2" borderId="110" xfId="1" applyNumberFormat="1" applyFont="1" applyFill="1" applyBorder="1" applyAlignment="1">
      <alignment horizontal="center" vertical="center"/>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6" borderId="7" xfId="3" applyNumberFormat="1" applyFont="1" applyFill="1" applyBorder="1" applyAlignment="1" applyProtection="1">
      <alignment vertical="center" wrapText="1"/>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8" borderId="93"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165" fontId="6" fillId="6" borderId="7" xfId="3" applyNumberFormat="1" applyFont="1" applyFill="1" applyBorder="1" applyAlignment="1" applyProtection="1">
      <alignment horizontal="center" vertical="center" wrapText="1"/>
    </xf>
    <xf numFmtId="0" fontId="11" fillId="2" borderId="13"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4" fillId="14" borderId="0" xfId="1" applyFont="1" applyFill="1" applyBorder="1" applyAlignment="1">
      <alignment horizontal="left" vertical="center" wrapText="1"/>
    </xf>
    <xf numFmtId="0" fontId="11" fillId="14" borderId="0" xfId="1" applyFont="1" applyFill="1" applyBorder="1" applyAlignment="1">
      <alignment horizontal="left" vertical="center" wrapText="1"/>
    </xf>
    <xf numFmtId="0" fontId="8" fillId="4" borderId="78" xfId="2" applyNumberFormat="1" applyFont="1" applyFill="1" applyBorder="1" applyAlignment="1" applyProtection="1">
      <alignment horizontal="center" vertical="center" wrapText="1"/>
    </xf>
    <xf numFmtId="0" fontId="8" fillId="4" borderId="115" xfId="2" applyNumberFormat="1" applyFont="1" applyFill="1" applyBorder="1" applyAlignment="1" applyProtection="1">
      <alignment horizontal="center" vertical="center" wrapText="1"/>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6" borderId="116" xfId="3" applyNumberFormat="1" applyFont="1" applyFill="1" applyBorder="1" applyAlignment="1" applyProtection="1">
      <alignment horizontal="center" vertical="center" wrapText="1"/>
    </xf>
    <xf numFmtId="4" fontId="6" fillId="6" borderId="110"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3" fontId="11" fillId="2" borderId="117" xfId="3" applyNumberFormat="1" applyFont="1" applyFill="1" applyBorder="1" applyAlignment="1" applyProtection="1">
      <alignment horizontal="left" vertical="center" wrapText="1"/>
    </xf>
    <xf numFmtId="3" fontId="11" fillId="2" borderId="118" xfId="3" applyNumberFormat="1" applyFont="1" applyFill="1" applyBorder="1" applyAlignment="1" applyProtection="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6" fillId="6" borderId="40" xfId="3" applyNumberFormat="1" applyFont="1" applyFill="1" applyBorder="1" applyAlignment="1" applyProtection="1">
      <alignment horizontal="left" vertical="center" wrapText="1"/>
    </xf>
    <xf numFmtId="165" fontId="6" fillId="6" borderId="119"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11" fillId="2" borderId="35" xfId="3" applyNumberFormat="1" applyFont="1" applyFill="1" applyBorder="1" applyAlignment="1" applyProtection="1">
      <alignment horizontal="center" vertical="center" wrapText="1"/>
      <protection locked="0"/>
    </xf>
    <xf numFmtId="3" fontId="11" fillId="2" borderId="62" xfId="3" applyNumberFormat="1" applyFont="1" applyFill="1" applyBorder="1" applyAlignment="1" applyProtection="1">
      <alignment horizontal="left" vertical="center" wrapText="1"/>
    </xf>
    <xf numFmtId="3" fontId="11" fillId="2" borderId="108" xfId="3" applyNumberFormat="1" applyFont="1" applyFill="1" applyBorder="1" applyAlignment="1" applyProtection="1">
      <alignment horizontal="left" vertical="center" wrapText="1"/>
    </xf>
    <xf numFmtId="4" fontId="6" fillId="2" borderId="88"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0"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4" fillId="0" borderId="0" xfId="1" applyFont="1" applyFill="1" applyAlignment="1">
      <alignment horizontal="left" vertical="center" wrapText="1"/>
    </xf>
    <xf numFmtId="0" fontId="27" fillId="15" borderId="54" xfId="0" applyFont="1" applyFill="1" applyBorder="1" applyAlignment="1">
      <alignment horizontal="center"/>
    </xf>
    <xf numFmtId="0" fontId="27" fillId="15" borderId="31" xfId="0" applyFont="1" applyFill="1" applyBorder="1" applyAlignment="1">
      <alignment horizontal="center"/>
    </xf>
    <xf numFmtId="0" fontId="27" fillId="15" borderId="16" xfId="0" applyFont="1" applyFill="1" applyBorder="1" applyAlignment="1">
      <alignment horizontal="left"/>
    </xf>
    <xf numFmtId="0" fontId="27" fillId="0" borderId="54" xfId="0" applyFont="1" applyBorder="1" applyAlignment="1">
      <alignment horizontal="center"/>
    </xf>
    <xf numFmtId="0" fontId="27" fillId="0" borderId="31" xfId="0" applyFont="1" applyBorder="1" applyAlignment="1">
      <alignment horizontal="center"/>
    </xf>
    <xf numFmtId="0" fontId="27" fillId="0" borderId="16" xfId="0" applyFont="1" applyBorder="1" applyAlignment="1">
      <alignment horizontal="center"/>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6" fillId="6" borderId="5"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124" xfId="3" applyNumberFormat="1" applyFont="1" applyFill="1" applyBorder="1" applyAlignment="1" applyProtection="1">
      <alignment horizontal="left" vertical="center" wrapText="1"/>
      <protection locked="0"/>
    </xf>
    <xf numFmtId="0" fontId="11" fillId="2" borderId="74" xfId="3" applyNumberFormat="1" applyFont="1" applyFill="1" applyBorder="1" applyAlignment="1" applyProtection="1">
      <alignment horizontal="left" vertical="center" wrapText="1"/>
      <protection locked="0"/>
    </xf>
    <xf numFmtId="0" fontId="11" fillId="2" borderId="125"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09" xfId="4" applyFont="1" applyBorder="1" applyAlignment="1">
      <alignment horizontal="justify" vertical="center" wrapText="1"/>
    </xf>
    <xf numFmtId="3" fontId="11" fillId="2" borderId="126" xfId="3" applyNumberFormat="1" applyFont="1" applyFill="1" applyBorder="1" applyAlignment="1" applyProtection="1">
      <alignment horizontal="left" vertical="center" wrapText="1"/>
    </xf>
    <xf numFmtId="3" fontId="11" fillId="2" borderId="127"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8" borderId="14"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0" fontId="8" fillId="4" borderId="105"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0" fontId="13" fillId="5" borderId="0"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27"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2" borderId="9" xfId="3" applyNumberFormat="1" applyFont="1" applyFill="1" applyBorder="1" applyAlignment="1" applyProtection="1">
      <alignment horizontal="center" vertical="center" wrapText="1"/>
      <protection locked="0"/>
    </xf>
    <xf numFmtId="3" fontId="11" fillId="2" borderId="74" xfId="3" applyNumberFormat="1" applyFont="1" applyFill="1" applyBorder="1" applyAlignment="1" applyProtection="1">
      <alignment horizontal="center" vertical="center" wrapText="1"/>
    </xf>
    <xf numFmtId="3" fontId="11" fillId="2" borderId="130" xfId="3" applyNumberFormat="1" applyFont="1" applyFill="1" applyBorder="1" applyAlignment="1" applyProtection="1">
      <alignment horizontal="center" vertical="center" wrapText="1"/>
    </xf>
    <xf numFmtId="0" fontId="28" fillId="16" borderId="10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1"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1"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1"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1" xfId="1" applyFont="1" applyFill="1" applyBorder="1" applyAlignment="1">
      <alignment vertical="center"/>
    </xf>
    <xf numFmtId="0" fontId="6" fillId="4" borderId="43" xfId="1" applyFont="1" applyFill="1" applyBorder="1" applyAlignment="1">
      <alignment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3" fontId="11" fillId="2" borderId="130"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9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88" xfId="3" applyNumberFormat="1" applyFont="1" applyFill="1" applyBorder="1" applyAlignment="1" applyProtection="1">
      <alignment horizontal="left" vertical="center" wrapText="1"/>
      <protection locked="0"/>
    </xf>
    <xf numFmtId="0" fontId="11" fillId="2" borderId="119" xfId="3" applyNumberFormat="1" applyFont="1" applyFill="1" applyBorder="1" applyAlignment="1" applyProtection="1">
      <alignment horizontal="center" vertical="center" wrapText="1"/>
      <protection locked="0"/>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32"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64" xfId="3" applyNumberFormat="1" applyFont="1" applyFill="1" applyBorder="1" applyAlignment="1" applyProtection="1">
      <alignment horizontal="left" vertical="center" wrapText="1"/>
      <protection locked="0"/>
    </xf>
    <xf numFmtId="4" fontId="19" fillId="2" borderId="19" xfId="1" applyNumberFormat="1" applyFont="1" applyFill="1" applyBorder="1" applyAlignment="1">
      <alignment horizontal="center" vertical="center"/>
    </xf>
    <xf numFmtId="4" fontId="19" fillId="2" borderId="76"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88" xfId="3" applyNumberFormat="1" applyFont="1" applyFill="1" applyBorder="1" applyAlignment="1" applyProtection="1">
      <alignment vertical="center" wrapText="1"/>
      <protection locked="0"/>
    </xf>
    <xf numFmtId="4" fontId="6" fillId="2" borderId="101" xfId="1" applyNumberFormat="1" applyFont="1" applyFill="1" applyBorder="1" applyAlignment="1">
      <alignment horizontal="center" vertical="center"/>
    </xf>
    <xf numFmtId="4" fontId="6" fillId="2" borderId="133" xfId="1" applyNumberFormat="1" applyFont="1" applyFill="1" applyBorder="1" applyAlignment="1">
      <alignment horizontal="center" vertical="center"/>
    </xf>
    <xf numFmtId="0" fontId="11" fillId="2" borderId="134"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6" fillId="10" borderId="135"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5" fillId="0" borderId="0" xfId="2" applyNumberFormat="1" applyFont="1" applyFill="1" applyBorder="1" applyAlignment="1" applyProtection="1">
      <alignment horizontal="center" vertical="center" wrapText="1"/>
    </xf>
    <xf numFmtId="0" fontId="8" fillId="4" borderId="89" xfId="2" applyNumberFormat="1" applyFont="1" applyFill="1" applyBorder="1" applyAlignment="1" applyProtection="1">
      <alignment horizontal="center" vertical="center" wrapText="1"/>
    </xf>
    <xf numFmtId="0" fontId="8" fillId="4" borderId="10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101" xfId="3" applyNumberFormat="1" applyFont="1" applyFill="1" applyBorder="1" applyAlignment="1" applyProtection="1">
      <alignment horizontal="center" vertical="center" wrapText="1"/>
    </xf>
    <xf numFmtId="4" fontId="6" fillId="6" borderId="133"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82"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4" fontId="6" fillId="2" borderId="5" xfId="1" applyNumberFormat="1" applyFont="1" applyFill="1" applyBorder="1" applyAlignment="1">
      <alignment horizontal="center" vertical="center"/>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84" xfId="3" applyNumberFormat="1" applyFont="1" applyFill="1" applyBorder="1" applyAlignment="1" applyProtection="1">
      <alignment horizontal="left" vertical="center" wrapText="1"/>
      <protection locked="0"/>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2" fillId="2" borderId="50" xfId="3" applyNumberFormat="1" applyFont="1" applyFill="1" applyBorder="1" applyAlignment="1" applyProtection="1">
      <alignment horizontal="center" vertical="center" wrapText="1"/>
      <protection locked="0"/>
    </xf>
    <xf numFmtId="0" fontId="32" fillId="2" borderId="1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2" fillId="2" borderId="17" xfId="3" applyNumberFormat="1" applyFont="1" applyFill="1" applyBorder="1" applyAlignment="1" applyProtection="1">
      <alignment horizontal="center" vertical="center" wrapText="1"/>
      <protection locked="0"/>
    </xf>
    <xf numFmtId="0" fontId="32" fillId="2" borderId="18" xfId="3" applyNumberFormat="1" applyFont="1" applyFill="1" applyBorder="1" applyAlignment="1" applyProtection="1">
      <alignment horizontal="center" vertical="center" wrapText="1"/>
      <protection locked="0"/>
    </xf>
    <xf numFmtId="0" fontId="11" fillId="2" borderId="81" xfId="3" applyNumberFormat="1" applyFont="1" applyFill="1" applyBorder="1" applyAlignment="1" applyProtection="1">
      <alignment vertical="center" wrapText="1"/>
      <protection locked="0"/>
    </xf>
    <xf numFmtId="0" fontId="32" fillId="2" borderId="83" xfId="3" applyNumberFormat="1" applyFont="1" applyFill="1" applyBorder="1" applyAlignment="1" applyProtection="1">
      <alignment horizontal="center" vertical="center" wrapText="1"/>
      <protection locked="0"/>
    </xf>
    <xf numFmtId="0" fontId="32" fillId="2" borderId="20" xfId="3" applyNumberFormat="1" applyFont="1" applyFill="1" applyBorder="1" applyAlignment="1" applyProtection="1">
      <alignment horizontal="center"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5"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16"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0" fontId="11" fillId="8" borderId="55" xfId="3" applyNumberFormat="1" applyFont="1" applyFill="1" applyBorder="1" applyAlignment="1" applyProtection="1">
      <alignment horizontal="center" vertical="center" wrapText="1"/>
      <protection locked="0"/>
    </xf>
    <xf numFmtId="4" fontId="6" fillId="2" borderId="80" xfId="1" applyNumberFormat="1" applyFont="1" applyFill="1" applyBorder="1" applyAlignment="1">
      <alignment horizontal="center" vertical="center"/>
    </xf>
    <xf numFmtId="165" fontId="13" fillId="9" borderId="80"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0" xfId="2" applyNumberFormat="1" applyFont="1" applyFill="1" applyBorder="1" applyAlignment="1" applyProtection="1">
      <alignment horizontal="center" vertical="center" wrapText="1"/>
    </xf>
    <xf numFmtId="0" fontId="11" fillId="2" borderId="98" xfId="3" applyNumberFormat="1" applyFont="1" applyFill="1" applyBorder="1" applyAlignment="1" applyProtection="1">
      <alignment horizontal="center" vertical="center" wrapText="1"/>
      <protection locked="0"/>
    </xf>
    <xf numFmtId="0" fontId="11" fillId="2" borderId="112"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81" xfId="4" applyFont="1" applyBorder="1" applyAlignment="1">
      <alignment horizontal="center" vertical="center" wrapText="1"/>
    </xf>
    <xf numFmtId="0" fontId="11" fillId="2" borderId="83" xfId="3" applyNumberFormat="1" applyFont="1" applyFill="1" applyBorder="1" applyAlignment="1" applyProtection="1">
      <alignment horizontal="center" vertical="center" wrapText="1"/>
      <protection locked="0"/>
    </xf>
    <xf numFmtId="0" fontId="11" fillId="0" borderId="99" xfId="4" applyFont="1" applyBorder="1" applyAlignment="1">
      <alignment horizontal="center" vertical="center" wrapText="1"/>
    </xf>
    <xf numFmtId="0" fontId="11" fillId="2" borderId="114"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04" xfId="2" applyNumberFormat="1" applyFont="1" applyFill="1" applyBorder="1" applyAlignment="1" applyProtection="1">
      <alignment horizontal="center" vertical="center" wrapText="1"/>
    </xf>
    <xf numFmtId="4" fontId="6" fillId="2" borderId="100" xfId="1" applyNumberFormat="1" applyFont="1" applyFill="1" applyBorder="1" applyAlignment="1">
      <alignment horizontal="center" vertical="center"/>
    </xf>
    <xf numFmtId="4" fontId="6" fillId="2" borderId="90" xfId="1" applyNumberFormat="1" applyFont="1" applyFill="1" applyBorder="1" applyAlignment="1">
      <alignment horizontal="center" vertical="center"/>
    </xf>
    <xf numFmtId="4" fontId="6" fillId="2" borderId="91"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09" xfId="0" applyNumberFormat="1" applyFont="1" applyFill="1" applyBorder="1" applyAlignment="1">
      <alignment horizontal="center" vertical="center" wrapText="1"/>
    </xf>
    <xf numFmtId="4" fontId="11" fillId="3" borderId="116" xfId="0" applyNumberFormat="1" applyFont="1" applyFill="1" applyBorder="1" applyAlignment="1">
      <alignment horizontal="center" vertical="center" wrapText="1"/>
    </xf>
    <xf numFmtId="4" fontId="11" fillId="3" borderId="110"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2"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76"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3"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20"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17" xfId="3" applyNumberFormat="1" applyFont="1" applyFill="1" applyBorder="1" applyAlignment="1" applyProtection="1">
      <alignment horizontal="left" vertical="center" wrapText="1"/>
      <protection locked="0"/>
    </xf>
    <xf numFmtId="0" fontId="11" fillId="2" borderId="122" xfId="3" applyNumberFormat="1" applyFont="1" applyFill="1" applyBorder="1" applyAlignment="1" applyProtection="1">
      <alignment horizontal="left" vertical="center" wrapText="1"/>
      <protection locked="0"/>
    </xf>
    <xf numFmtId="0" fontId="11" fillId="2" borderId="126" xfId="3" applyNumberFormat="1" applyFont="1" applyFill="1" applyBorder="1" applyAlignment="1" applyProtection="1">
      <alignment horizontal="left" vertical="center" wrapText="1"/>
      <protection locked="0"/>
    </xf>
    <xf numFmtId="3" fontId="11" fillId="2" borderId="70" xfId="3" applyNumberFormat="1" applyFont="1" applyFill="1" applyBorder="1" applyAlignment="1" applyProtection="1">
      <alignment horizontal="left" vertical="center" wrapText="1"/>
    </xf>
    <xf numFmtId="3" fontId="11" fillId="2" borderId="84" xfId="3" applyNumberFormat="1" applyFont="1" applyFill="1" applyBorder="1" applyAlignment="1" applyProtection="1">
      <alignment horizontal="left" vertical="center" wrapText="1"/>
    </xf>
    <xf numFmtId="165" fontId="6" fillId="6" borderId="38"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0" fontId="8" fillId="4" borderId="137" xfId="2" applyNumberFormat="1" applyFont="1" applyFill="1" applyBorder="1" applyAlignment="1" applyProtection="1">
      <alignment horizontal="center" vertical="center" wrapText="1"/>
    </xf>
    <xf numFmtId="0" fontId="32" fillId="2" borderId="2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4"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09" xfId="0" applyFont="1" applyFill="1" applyBorder="1" applyAlignment="1">
      <alignment horizontal="center" vertical="center" wrapText="1"/>
    </xf>
    <xf numFmtId="0" fontId="11" fillId="3" borderId="110"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6" fillId="2" borderId="140"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1" fillId="8" borderId="111" xfId="3" applyNumberFormat="1" applyFont="1" applyFill="1" applyBorder="1" applyAlignment="1" applyProtection="1">
      <alignment horizontal="center" vertical="center" wrapText="1"/>
      <protection locked="0"/>
    </xf>
    <xf numFmtId="0" fontId="11" fillId="8" borderId="64" xfId="3" applyNumberFormat="1" applyFont="1" applyFill="1" applyBorder="1" applyAlignment="1" applyProtection="1">
      <alignment horizontal="center" vertical="center" wrapText="1"/>
      <protection locked="0"/>
    </xf>
    <xf numFmtId="3" fontId="11" fillId="2" borderId="93" xfId="3" applyNumberFormat="1" applyFont="1" applyFill="1" applyBorder="1" applyAlignment="1" applyProtection="1">
      <alignment horizontal="left" vertical="center" wrapText="1"/>
    </xf>
    <xf numFmtId="3" fontId="11" fillId="2" borderId="87"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3"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00"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64" xfId="0" applyFont="1" applyFill="1" applyBorder="1" applyAlignment="1">
      <alignment horizontal="left" vertical="center" wrapText="1"/>
    </xf>
    <xf numFmtId="0" fontId="11" fillId="3" borderId="105" xfId="0" applyFont="1" applyFill="1" applyBorder="1" applyAlignment="1">
      <alignment horizontal="center" vertical="center" wrapText="1"/>
    </xf>
    <xf numFmtId="4" fontId="11" fillId="3" borderId="64" xfId="0" applyNumberFormat="1" applyFont="1" applyFill="1" applyBorder="1" applyAlignment="1">
      <alignment horizontal="center" vertical="center" wrapText="1"/>
    </xf>
    <xf numFmtId="0" fontId="11" fillId="3" borderId="111"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92"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2"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inf@abakan.2gis.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82"/>
  <sheetViews>
    <sheetView tabSelected="1" view="pageBreakPreview" zoomScale="40" zoomScaleNormal="60" zoomScaleSheetLayoutView="40" workbookViewId="0">
      <pane ySplit="4" topLeftCell="A152" activePane="bottomLeft" state="frozen"/>
      <selection activeCell="A158" sqref="A158:H257"/>
      <selection pane="bottomLeft" activeCell="G171" sqref="G171"/>
    </sheetView>
  </sheetViews>
  <sheetFormatPr defaultColWidth="9.140625" defaultRowHeight="12.75" outlineLevelRow="1" x14ac:dyDescent="0.2"/>
  <cols>
    <col min="1" max="1" width="69"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81"/>
      <c r="B46" s="117"/>
      <c r="C46" s="118"/>
      <c r="D46" s="113"/>
      <c r="E46" s="114"/>
      <c r="F46" s="114"/>
      <c r="G46" s="114"/>
      <c r="H46" s="115"/>
    </row>
    <row r="47" spans="1:8" s="16" customFormat="1" ht="50.1" customHeight="1" thickBot="1" x14ac:dyDescent="0.25">
      <c r="A47" s="119" t="s">
        <v>31</v>
      </c>
      <c r="B47" s="120"/>
      <c r="C47" s="120"/>
      <c r="D47" s="121" t="str">
        <f>"от "&amp;MIN(D48:D67)&amp;" до "&amp;MAX(D48:D67)</f>
        <v>от 1500 до 30000</v>
      </c>
      <c r="E47" s="122"/>
      <c r="F47" s="122"/>
      <c r="G47" s="122"/>
      <c r="H47" s="123"/>
    </row>
    <row r="48" spans="1:8" s="16" customFormat="1" ht="37.5" customHeight="1" outlineLevel="1" x14ac:dyDescent="0.2">
      <c r="A48" s="124" t="s">
        <v>32</v>
      </c>
      <c r="B48" s="125"/>
      <c r="C48" s="12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48" s="127">
        <v>1500</v>
      </c>
      <c r="E48" s="128"/>
      <c r="F48" s="128"/>
      <c r="G48" s="128"/>
      <c r="H48" s="129"/>
    </row>
    <row r="49" spans="1:8" s="16" customFormat="1" ht="37.5" customHeight="1" outlineLevel="1" x14ac:dyDescent="0.2">
      <c r="A49" s="130" t="s">
        <v>33</v>
      </c>
      <c r="B49" s="131"/>
      <c r="C49" s="126"/>
      <c r="D49" s="36">
        <v>3000</v>
      </c>
      <c r="E49" s="37"/>
      <c r="F49" s="37"/>
      <c r="G49" s="37"/>
      <c r="H49" s="38"/>
    </row>
    <row r="50" spans="1:8" s="16" customFormat="1" ht="37.5" customHeight="1" outlineLevel="1" x14ac:dyDescent="0.2">
      <c r="A50" s="130" t="s">
        <v>34</v>
      </c>
      <c r="B50" s="131"/>
      <c r="C50" s="126"/>
      <c r="D50" s="36">
        <v>4500</v>
      </c>
      <c r="E50" s="37"/>
      <c r="F50" s="37"/>
      <c r="G50" s="37"/>
      <c r="H50" s="38"/>
    </row>
    <row r="51" spans="1:8" s="16" customFormat="1" ht="37.5" customHeight="1" outlineLevel="1" x14ac:dyDescent="0.2">
      <c r="A51" s="130" t="s">
        <v>35</v>
      </c>
      <c r="B51" s="131"/>
      <c r="C51" s="126"/>
      <c r="D51" s="36">
        <v>6000</v>
      </c>
      <c r="E51" s="37"/>
      <c r="F51" s="37"/>
      <c r="G51" s="37"/>
      <c r="H51" s="38"/>
    </row>
    <row r="52" spans="1:8" s="16" customFormat="1" ht="37.5" customHeight="1" outlineLevel="1" x14ac:dyDescent="0.2">
      <c r="A52" s="130" t="s">
        <v>36</v>
      </c>
      <c r="B52" s="131"/>
      <c r="C52" s="126"/>
      <c r="D52" s="36">
        <v>7500</v>
      </c>
      <c r="E52" s="37"/>
      <c r="F52" s="37"/>
      <c r="G52" s="37"/>
      <c r="H52" s="38"/>
    </row>
    <row r="53" spans="1:8" s="16" customFormat="1" ht="37.5" customHeight="1" outlineLevel="1" x14ac:dyDescent="0.2">
      <c r="A53" s="130" t="s">
        <v>37</v>
      </c>
      <c r="B53" s="131"/>
      <c r="C53" s="126"/>
      <c r="D53" s="36">
        <v>9000</v>
      </c>
      <c r="E53" s="37"/>
      <c r="F53" s="37"/>
      <c r="G53" s="37"/>
      <c r="H53" s="38"/>
    </row>
    <row r="54" spans="1:8" s="16" customFormat="1" ht="37.5" customHeight="1" outlineLevel="1" x14ac:dyDescent="0.2">
      <c r="A54" s="130" t="s">
        <v>38</v>
      </c>
      <c r="B54" s="131"/>
      <c r="C54" s="126"/>
      <c r="D54" s="36">
        <v>10500</v>
      </c>
      <c r="E54" s="37"/>
      <c r="F54" s="37"/>
      <c r="G54" s="37"/>
      <c r="H54" s="38"/>
    </row>
    <row r="55" spans="1:8" s="16" customFormat="1" ht="37.5" customHeight="1" outlineLevel="1" x14ac:dyDescent="0.2">
      <c r="A55" s="130" t="s">
        <v>39</v>
      </c>
      <c r="B55" s="131"/>
      <c r="C55" s="126"/>
      <c r="D55" s="36">
        <v>12000</v>
      </c>
      <c r="E55" s="37"/>
      <c r="F55" s="37"/>
      <c r="G55" s="37"/>
      <c r="H55" s="38"/>
    </row>
    <row r="56" spans="1:8" s="16" customFormat="1" ht="37.5" customHeight="1" outlineLevel="1" x14ac:dyDescent="0.2">
      <c r="A56" s="130" t="s">
        <v>40</v>
      </c>
      <c r="B56" s="131"/>
      <c r="C56" s="126"/>
      <c r="D56" s="36">
        <v>13500</v>
      </c>
      <c r="E56" s="37"/>
      <c r="F56" s="37"/>
      <c r="G56" s="37"/>
      <c r="H56" s="38"/>
    </row>
    <row r="57" spans="1:8" s="16" customFormat="1" ht="37.5" customHeight="1" outlineLevel="1" x14ac:dyDescent="0.2">
      <c r="A57" s="130" t="s">
        <v>41</v>
      </c>
      <c r="B57" s="131"/>
      <c r="C57" s="126"/>
      <c r="D57" s="36">
        <v>15000</v>
      </c>
      <c r="E57" s="37"/>
      <c r="F57" s="37"/>
      <c r="G57" s="37"/>
      <c r="H57" s="38"/>
    </row>
    <row r="58" spans="1:8" s="16" customFormat="1" ht="37.5" customHeight="1" outlineLevel="1" x14ac:dyDescent="0.2">
      <c r="A58" s="130" t="s">
        <v>42</v>
      </c>
      <c r="B58" s="131"/>
      <c r="C58" s="126"/>
      <c r="D58" s="36">
        <v>16500</v>
      </c>
      <c r="E58" s="37"/>
      <c r="F58" s="37"/>
      <c r="G58" s="37"/>
      <c r="H58" s="38"/>
    </row>
    <row r="59" spans="1:8" s="16" customFormat="1" ht="37.5" customHeight="1" outlineLevel="1" x14ac:dyDescent="0.2">
      <c r="A59" s="130" t="s">
        <v>43</v>
      </c>
      <c r="B59" s="131"/>
      <c r="C59" s="126"/>
      <c r="D59" s="36">
        <v>18000</v>
      </c>
      <c r="E59" s="37"/>
      <c r="F59" s="37"/>
      <c r="G59" s="37"/>
      <c r="H59" s="38"/>
    </row>
    <row r="60" spans="1:8" s="16" customFormat="1" ht="37.5" customHeight="1" outlineLevel="1" x14ac:dyDescent="0.2">
      <c r="A60" s="130" t="s">
        <v>44</v>
      </c>
      <c r="B60" s="131"/>
      <c r="C60" s="126"/>
      <c r="D60" s="36">
        <v>19500</v>
      </c>
      <c r="E60" s="37"/>
      <c r="F60" s="37"/>
      <c r="G60" s="37"/>
      <c r="H60" s="38"/>
    </row>
    <row r="61" spans="1:8" s="16" customFormat="1" ht="37.5" customHeight="1" outlineLevel="1" x14ac:dyDescent="0.2">
      <c r="A61" s="130" t="s">
        <v>45</v>
      </c>
      <c r="B61" s="131"/>
      <c r="C61" s="126"/>
      <c r="D61" s="36">
        <v>21000</v>
      </c>
      <c r="E61" s="37"/>
      <c r="F61" s="37"/>
      <c r="G61" s="37"/>
      <c r="H61" s="38"/>
    </row>
    <row r="62" spans="1:8" s="16" customFormat="1" ht="37.5" customHeight="1" outlineLevel="1" x14ac:dyDescent="0.2">
      <c r="A62" s="130" t="s">
        <v>46</v>
      </c>
      <c r="B62" s="131"/>
      <c r="C62" s="126"/>
      <c r="D62" s="36">
        <v>22500</v>
      </c>
      <c r="E62" s="37"/>
      <c r="F62" s="37"/>
      <c r="G62" s="37"/>
      <c r="H62" s="38"/>
    </row>
    <row r="63" spans="1:8" s="16" customFormat="1" ht="37.5" customHeight="1" outlineLevel="1" x14ac:dyDescent="0.2">
      <c r="A63" s="130" t="s">
        <v>47</v>
      </c>
      <c r="B63" s="131"/>
      <c r="C63" s="126"/>
      <c r="D63" s="36">
        <v>24000</v>
      </c>
      <c r="E63" s="37"/>
      <c r="F63" s="37"/>
      <c r="G63" s="37"/>
      <c r="H63" s="38"/>
    </row>
    <row r="64" spans="1:8" s="16" customFormat="1" ht="37.5" customHeight="1" outlineLevel="1" x14ac:dyDescent="0.2">
      <c r="A64" s="130" t="s">
        <v>48</v>
      </c>
      <c r="B64" s="131"/>
      <c r="C64" s="126"/>
      <c r="D64" s="36">
        <v>25500</v>
      </c>
      <c r="E64" s="37"/>
      <c r="F64" s="37"/>
      <c r="G64" s="37"/>
      <c r="H64" s="38"/>
    </row>
    <row r="65" spans="1:8" s="16" customFormat="1" ht="37.5" customHeight="1" outlineLevel="1" x14ac:dyDescent="0.2">
      <c r="A65" s="130" t="s">
        <v>49</v>
      </c>
      <c r="B65" s="131"/>
      <c r="C65" s="126"/>
      <c r="D65" s="36">
        <v>27000</v>
      </c>
      <c r="E65" s="37"/>
      <c r="F65" s="37"/>
      <c r="G65" s="37"/>
      <c r="H65" s="38"/>
    </row>
    <row r="66" spans="1:8" s="16" customFormat="1" ht="37.5" customHeight="1" outlineLevel="1" x14ac:dyDescent="0.2">
      <c r="A66" s="130" t="s">
        <v>50</v>
      </c>
      <c r="B66" s="131"/>
      <c r="C66" s="126"/>
      <c r="D66" s="36">
        <v>28500</v>
      </c>
      <c r="E66" s="37"/>
      <c r="F66" s="37"/>
      <c r="G66" s="37"/>
      <c r="H66" s="38"/>
    </row>
    <row r="67" spans="1:8" s="16" customFormat="1" ht="37.5" customHeight="1" outlineLevel="1" thickBot="1" x14ac:dyDescent="0.25">
      <c r="A67" s="130" t="s">
        <v>51</v>
      </c>
      <c r="B67" s="131"/>
      <c r="C67" s="126"/>
      <c r="D67" s="36">
        <v>30000</v>
      </c>
      <c r="E67" s="37"/>
      <c r="F67" s="37"/>
      <c r="G67" s="37"/>
      <c r="H67" s="38"/>
    </row>
    <row r="68" spans="1:8" s="16" customFormat="1" ht="50.1" customHeight="1" thickBot="1" x14ac:dyDescent="0.25">
      <c r="A68" s="119" t="s">
        <v>52</v>
      </c>
      <c r="B68" s="120"/>
      <c r="C68" s="120"/>
      <c r="D68" s="121" t="str">
        <f>"от "&amp;MIN(D69:D78)&amp;" до "&amp;MAX(D69:D78)</f>
        <v>от 90 до 4782</v>
      </c>
      <c r="E68" s="122"/>
      <c r="F68" s="122"/>
      <c r="G68" s="122"/>
      <c r="H68" s="123"/>
    </row>
    <row r="69" spans="1:8" s="16" customFormat="1" ht="159" customHeight="1" x14ac:dyDescent="0.2">
      <c r="A69" s="132" t="s">
        <v>53</v>
      </c>
      <c r="B69" s="133" t="s">
        <v>13</v>
      </c>
      <c r="C69" s="1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9" s="135">
        <v>768</v>
      </c>
      <c r="E69" s="135"/>
      <c r="F69" s="135"/>
      <c r="G69" s="135"/>
      <c r="H69" s="136"/>
    </row>
    <row r="70" spans="1:8" s="16" customFormat="1" ht="37.5" customHeight="1" x14ac:dyDescent="0.2">
      <c r="A70" s="137" t="s">
        <v>54</v>
      </c>
      <c r="B70" s="138"/>
      <c r="C70" s="139"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70" s="140">
        <v>180</v>
      </c>
      <c r="E70" s="140"/>
      <c r="F70" s="140"/>
      <c r="G70" s="140"/>
      <c r="H70" s="141"/>
    </row>
    <row r="71" spans="1:8" s="16" customFormat="1" ht="37.5" customHeight="1" x14ac:dyDescent="0.2">
      <c r="A71" s="137" t="s">
        <v>55</v>
      </c>
      <c r="B71" s="138"/>
      <c r="C71" s="142"/>
      <c r="D71" s="140">
        <v>1302</v>
      </c>
      <c r="E71" s="140"/>
      <c r="F71" s="140"/>
      <c r="G71" s="140"/>
      <c r="H71" s="141"/>
    </row>
    <row r="72" spans="1:8" s="16" customFormat="1" ht="37.5" customHeight="1" x14ac:dyDescent="0.2">
      <c r="A72" s="137" t="s">
        <v>56</v>
      </c>
      <c r="B72" s="138"/>
      <c r="C72" s="142"/>
      <c r="D72" s="140">
        <v>594</v>
      </c>
      <c r="E72" s="140"/>
      <c r="F72" s="140"/>
      <c r="G72" s="140"/>
      <c r="H72" s="141"/>
    </row>
    <row r="73" spans="1:8" s="16" customFormat="1" ht="37.5" customHeight="1" x14ac:dyDescent="0.2">
      <c r="A73" s="143" t="s">
        <v>57</v>
      </c>
      <c r="B73" s="144"/>
      <c r="C73" s="142"/>
      <c r="D73" s="140">
        <v>4782</v>
      </c>
      <c r="E73" s="140"/>
      <c r="F73" s="140"/>
      <c r="G73" s="140"/>
      <c r="H73" s="141"/>
    </row>
    <row r="74" spans="1:8" s="16" customFormat="1" ht="37.5" customHeight="1" x14ac:dyDescent="0.2">
      <c r="A74" s="137" t="s">
        <v>58</v>
      </c>
      <c r="B74" s="138"/>
      <c r="C74" s="142"/>
      <c r="D74" s="140">
        <v>90</v>
      </c>
      <c r="E74" s="140"/>
      <c r="F74" s="140"/>
      <c r="G74" s="140"/>
      <c r="H74" s="141"/>
    </row>
    <row r="75" spans="1:8" s="16" customFormat="1" ht="37.5" customHeight="1" x14ac:dyDescent="0.2">
      <c r="A75" s="137" t="s">
        <v>59</v>
      </c>
      <c r="B75" s="138"/>
      <c r="C75" s="142"/>
      <c r="D75" s="140">
        <v>90</v>
      </c>
      <c r="E75" s="140"/>
      <c r="F75" s="140"/>
      <c r="G75" s="140"/>
      <c r="H75" s="141"/>
    </row>
    <row r="76" spans="1:8" s="16" customFormat="1" ht="37.5" customHeight="1" x14ac:dyDescent="0.2">
      <c r="A76" s="137" t="s">
        <v>60</v>
      </c>
      <c r="B76" s="138"/>
      <c r="C76" s="142"/>
      <c r="D76" s="140">
        <v>180</v>
      </c>
      <c r="E76" s="140"/>
      <c r="F76" s="140"/>
      <c r="G76" s="140"/>
      <c r="H76" s="141"/>
    </row>
    <row r="77" spans="1:8" s="16" customFormat="1" ht="37.5" customHeight="1" x14ac:dyDescent="0.2">
      <c r="A77" s="137" t="s">
        <v>61</v>
      </c>
      <c r="B77" s="138"/>
      <c r="C77" s="142"/>
      <c r="D77" s="140">
        <v>270</v>
      </c>
      <c r="E77" s="140"/>
      <c r="F77" s="140"/>
      <c r="G77" s="140"/>
      <c r="H77" s="141"/>
    </row>
    <row r="78" spans="1:8" s="16" customFormat="1" ht="37.5" customHeight="1" thickBot="1" x14ac:dyDescent="0.25">
      <c r="A78" s="145" t="s">
        <v>62</v>
      </c>
      <c r="B78" s="146"/>
      <c r="C78" s="147"/>
      <c r="D78" s="148">
        <v>594</v>
      </c>
      <c r="E78" s="148"/>
      <c r="F78" s="148"/>
      <c r="G78" s="148"/>
      <c r="H78" s="149"/>
    </row>
    <row r="79" spans="1:8" s="16" customFormat="1" ht="27" customHeight="1" thickBot="1" x14ac:dyDescent="0.25">
      <c r="A79" s="119"/>
      <c r="B79" s="120"/>
      <c r="C79" s="120"/>
      <c r="D79" s="150" t="s">
        <v>63</v>
      </c>
      <c r="E79" s="151"/>
      <c r="F79" s="151"/>
      <c r="G79" s="151"/>
      <c r="H79" s="152"/>
    </row>
    <row r="80" spans="1:8" s="16" customFormat="1" ht="117.75" customHeight="1" thickBot="1" x14ac:dyDescent="0.25">
      <c r="A80" s="153" t="s">
        <v>64</v>
      </c>
      <c r="B80" s="154"/>
      <c r="C80"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0" s="148">
        <v>150</v>
      </c>
      <c r="E80" s="148"/>
      <c r="F80" s="148"/>
      <c r="G80" s="148"/>
      <c r="H80" s="149"/>
    </row>
    <row r="81" spans="1:8" s="28" customFormat="1" ht="50.1" customHeight="1" thickBot="1" x14ac:dyDescent="0.25">
      <c r="A81" s="24" t="s">
        <v>65</v>
      </c>
      <c r="B81" s="25"/>
      <c r="C81" s="26"/>
      <c r="D81" s="156" t="str">
        <f>"от "&amp;MIN(D83,D103:H104,F142,D105:H119)&amp;" до "&amp;MAX(D83,D103:H104,F142,D105:H119)</f>
        <v>от 480 до 11100</v>
      </c>
      <c r="E81" s="156"/>
      <c r="F81" s="156"/>
      <c r="G81" s="156"/>
      <c r="H81" s="157"/>
    </row>
    <row r="82" spans="1:8" s="16" customFormat="1" ht="24.95" customHeight="1" thickBot="1" x14ac:dyDescent="0.25">
      <c r="A82" s="158"/>
      <c r="B82" s="159"/>
      <c r="C82" s="83"/>
      <c r="D82" s="160"/>
      <c r="E82" s="160"/>
      <c r="F82" s="160"/>
      <c r="G82" s="160"/>
      <c r="H82" s="161"/>
    </row>
    <row r="83" spans="1:8" s="16" customFormat="1" ht="62.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83" s="165">
        <v>5160</v>
      </c>
      <c r="E83" s="165"/>
      <c r="F83" s="165"/>
      <c r="G83" s="165"/>
      <c r="H83" s="166"/>
    </row>
    <row r="84" spans="1:8" s="16" customFormat="1" ht="62.45" customHeight="1" thickBot="1" x14ac:dyDescent="0.25">
      <c r="A84" s="167" t="s">
        <v>67</v>
      </c>
      <c r="B84" s="168"/>
      <c r="C84" s="169"/>
      <c r="D84" s="170" t="s">
        <v>68</v>
      </c>
      <c r="E84" s="171"/>
      <c r="F84" s="171"/>
      <c r="G84" s="171"/>
      <c r="H84" s="172"/>
    </row>
    <row r="85" spans="1:8" s="16" customFormat="1" ht="62.45" customHeight="1" x14ac:dyDescent="0.2">
      <c r="A85" s="173" t="s">
        <v>69</v>
      </c>
      <c r="B85" s="174"/>
      <c r="C85" s="169"/>
      <c r="D85" s="140">
        <f>D83/4</f>
        <v>1290</v>
      </c>
      <c r="E85" s="140"/>
      <c r="F85" s="140"/>
      <c r="G85" s="140"/>
      <c r="H85" s="141"/>
    </row>
    <row r="86" spans="1:8" s="16" customFormat="1" ht="62.45" customHeight="1" x14ac:dyDescent="0.2">
      <c r="A86" s="173" t="s">
        <v>70</v>
      </c>
      <c r="B86" s="174"/>
      <c r="C86" s="169"/>
      <c r="D86" s="140">
        <f>D83/5</f>
        <v>1032</v>
      </c>
      <c r="E86" s="140"/>
      <c r="F86" s="140"/>
      <c r="G86" s="140"/>
      <c r="H86" s="141"/>
    </row>
    <row r="87" spans="1:8" s="16" customFormat="1" ht="62.45" customHeight="1" x14ac:dyDescent="0.2">
      <c r="A87" s="173" t="s">
        <v>71</v>
      </c>
      <c r="B87" s="174"/>
      <c r="C87" s="169"/>
      <c r="D87" s="140">
        <f>D83/6</f>
        <v>860</v>
      </c>
      <c r="E87" s="140"/>
      <c r="F87" s="140"/>
      <c r="G87" s="140"/>
      <c r="H87" s="141"/>
    </row>
    <row r="88" spans="1:8" s="16" customFormat="1" ht="62.45" customHeight="1" x14ac:dyDescent="0.2">
      <c r="A88" s="173" t="s">
        <v>72</v>
      </c>
      <c r="B88" s="174"/>
      <c r="C88" s="169"/>
      <c r="D88" s="140">
        <f>D83/7</f>
        <v>737.14285714285711</v>
      </c>
      <c r="E88" s="140"/>
      <c r="F88" s="140"/>
      <c r="G88" s="140"/>
      <c r="H88" s="141"/>
    </row>
    <row r="89" spans="1:8" s="16" customFormat="1" ht="62.45" customHeight="1" x14ac:dyDescent="0.2">
      <c r="A89" s="173" t="s">
        <v>73</v>
      </c>
      <c r="B89" s="174"/>
      <c r="C89" s="169"/>
      <c r="D89" s="140">
        <f>D83/8</f>
        <v>645</v>
      </c>
      <c r="E89" s="140"/>
      <c r="F89" s="140"/>
      <c r="G89" s="140"/>
      <c r="H89" s="141"/>
    </row>
    <row r="90" spans="1:8" s="16" customFormat="1" ht="62.45" customHeight="1" x14ac:dyDescent="0.2">
      <c r="A90" s="173" t="s">
        <v>74</v>
      </c>
      <c r="B90" s="174"/>
      <c r="C90" s="169"/>
      <c r="D90" s="140">
        <f>D83/9</f>
        <v>573.33333333333337</v>
      </c>
      <c r="E90" s="140"/>
      <c r="F90" s="140"/>
      <c r="G90" s="140"/>
      <c r="H90" s="141"/>
    </row>
    <row r="91" spans="1:8" s="16" customFormat="1" ht="62.45" customHeight="1" x14ac:dyDescent="0.2">
      <c r="A91" s="173" t="s">
        <v>75</v>
      </c>
      <c r="B91" s="174"/>
      <c r="C91" s="169"/>
      <c r="D91" s="140">
        <f>D83/10</f>
        <v>516</v>
      </c>
      <c r="E91" s="140"/>
      <c r="F91" s="140"/>
      <c r="G91" s="140"/>
      <c r="H91" s="141"/>
    </row>
    <row r="92" spans="1:8" s="16" customFormat="1" ht="62.45" customHeight="1" thickBot="1" x14ac:dyDescent="0.25">
      <c r="A92" s="162" t="s">
        <v>76</v>
      </c>
      <c r="B92" s="163"/>
      <c r="C92" s="169"/>
      <c r="D92" s="165">
        <v>7728</v>
      </c>
      <c r="E92" s="165"/>
      <c r="F92" s="165"/>
      <c r="G92" s="165"/>
      <c r="H92" s="166"/>
    </row>
    <row r="93" spans="1:8" s="16" customFormat="1" ht="62.45" customHeight="1" thickBot="1" x14ac:dyDescent="0.25">
      <c r="A93" s="167" t="s">
        <v>67</v>
      </c>
      <c r="B93" s="168"/>
      <c r="C93" s="169"/>
      <c r="D93" s="170" t="s">
        <v>68</v>
      </c>
      <c r="E93" s="171"/>
      <c r="F93" s="171"/>
      <c r="G93" s="171"/>
      <c r="H93" s="172"/>
    </row>
    <row r="94" spans="1:8" s="16" customFormat="1" ht="62.45" customHeight="1" x14ac:dyDescent="0.2">
      <c r="A94" s="173" t="s">
        <v>69</v>
      </c>
      <c r="B94" s="174"/>
      <c r="C94" s="169"/>
      <c r="D94" s="175">
        <v>1932</v>
      </c>
      <c r="E94" s="175"/>
      <c r="F94" s="175"/>
      <c r="G94" s="175"/>
      <c r="H94" s="176"/>
    </row>
    <row r="95" spans="1:8" s="16" customFormat="1" ht="62.45" customHeight="1" x14ac:dyDescent="0.2">
      <c r="A95" s="173" t="s">
        <v>70</v>
      </c>
      <c r="B95" s="174"/>
      <c r="C95" s="169"/>
      <c r="D95" s="175">
        <v>1545.6</v>
      </c>
      <c r="E95" s="175"/>
      <c r="F95" s="175"/>
      <c r="G95" s="175"/>
      <c r="H95" s="176"/>
    </row>
    <row r="96" spans="1:8" s="16" customFormat="1" ht="62.45" customHeight="1" x14ac:dyDescent="0.2">
      <c r="A96" s="173" t="s">
        <v>71</v>
      </c>
      <c r="B96" s="174"/>
      <c r="C96" s="169"/>
      <c r="D96" s="175">
        <v>1287.9999999999998</v>
      </c>
      <c r="E96" s="175"/>
      <c r="F96" s="175"/>
      <c r="G96" s="175"/>
      <c r="H96" s="176"/>
    </row>
    <row r="97" spans="1:8" s="16" customFormat="1" ht="62.45" customHeight="1" x14ac:dyDescent="0.2">
      <c r="A97" s="173" t="s">
        <v>72</v>
      </c>
      <c r="B97" s="174"/>
      <c r="C97" s="169"/>
      <c r="D97" s="175">
        <v>1104</v>
      </c>
      <c r="E97" s="175"/>
      <c r="F97" s="175"/>
      <c r="G97" s="175"/>
      <c r="H97" s="176"/>
    </row>
    <row r="98" spans="1:8" s="16" customFormat="1" ht="62.45" customHeight="1" x14ac:dyDescent="0.2">
      <c r="A98" s="173" t="s">
        <v>73</v>
      </c>
      <c r="B98" s="174"/>
      <c r="C98" s="169"/>
      <c r="D98" s="175">
        <v>966</v>
      </c>
      <c r="E98" s="175"/>
      <c r="F98" s="175"/>
      <c r="G98" s="175"/>
      <c r="H98" s="176"/>
    </row>
    <row r="99" spans="1:8" s="16" customFormat="1" ht="62.45" customHeight="1" x14ac:dyDescent="0.2">
      <c r="A99" s="173" t="s">
        <v>74</v>
      </c>
      <c r="B99" s="174"/>
      <c r="C99" s="169"/>
      <c r="D99" s="175">
        <v>858.66666666666663</v>
      </c>
      <c r="E99" s="175"/>
      <c r="F99" s="175"/>
      <c r="G99" s="175"/>
      <c r="H99" s="176"/>
    </row>
    <row r="100" spans="1:8" s="16" customFormat="1" ht="62.45" customHeight="1" thickBot="1" x14ac:dyDescent="0.25">
      <c r="A100" s="173" t="s">
        <v>75</v>
      </c>
      <c r="B100" s="174"/>
      <c r="C100" s="177"/>
      <c r="D100" s="175">
        <v>772.8</v>
      </c>
      <c r="E100" s="175"/>
      <c r="F100" s="175"/>
      <c r="G100" s="175"/>
      <c r="H100" s="176"/>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01" s="56">
        <v>15000</v>
      </c>
      <c r="E101" s="37"/>
      <c r="F101" s="37"/>
      <c r="G101" s="37"/>
      <c r="H101" s="37"/>
    </row>
    <row r="102" spans="1:8" s="16" customFormat="1" ht="24.95" customHeight="1" thickBot="1" x14ac:dyDescent="0.25">
      <c r="A102" s="180"/>
      <c r="B102" s="181"/>
      <c r="C102" s="182"/>
      <c r="D102" s="183"/>
      <c r="E102" s="183"/>
      <c r="F102" s="183"/>
      <c r="G102" s="183"/>
      <c r="H102" s="184"/>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"2ГИС.АБАКАН"</v>
      </c>
      <c r="D103" s="31">
        <v>6990</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4" s="187">
        <v>2124</v>
      </c>
      <c r="E104" s="188"/>
      <c r="F104" s="188"/>
      <c r="G104" s="188"/>
      <c r="H104" s="189"/>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5" s="36">
        <v>3306</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"2ГИС.АБАКАН"</v>
      </c>
      <c r="D106" s="36">
        <v>9000</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"2ГИС.АБАКАН"</v>
      </c>
      <c r="D107" s="36">
        <v>10800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8" s="36">
        <v>2124</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9" s="36">
        <v>2124</v>
      </c>
      <c r="E109" s="37"/>
      <c r="F109" s="37"/>
      <c r="G109" s="37"/>
      <c r="H109" s="38"/>
    </row>
    <row r="110" spans="1:8" s="16" customFormat="1"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0" s="36">
        <v>3540</v>
      </c>
      <c r="E110" s="37"/>
      <c r="F110" s="37"/>
      <c r="G110" s="37"/>
      <c r="H110" s="38"/>
    </row>
    <row r="111" spans="1:8" s="16" customFormat="1"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11" s="36">
        <v>4500</v>
      </c>
      <c r="E111" s="37"/>
      <c r="F111" s="37"/>
      <c r="G111" s="37"/>
      <c r="H111" s="38"/>
    </row>
    <row r="112" spans="1:8" s="16" customFormat="1" ht="50.1" customHeight="1" x14ac:dyDescent="0.2">
      <c r="A112" s="143" t="s">
        <v>87</v>
      </c>
      <c r="B112" s="144"/>
      <c r="C112" s="186" t="s">
        <v>88</v>
      </c>
      <c r="D112" s="36">
        <v>3600</v>
      </c>
      <c r="E112" s="37"/>
      <c r="F112" s="37"/>
      <c r="G112" s="37"/>
      <c r="H112" s="38"/>
    </row>
    <row r="113" spans="1:8" s="16" customFormat="1" ht="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3" s="36">
        <v>1200</v>
      </c>
      <c r="E113" s="37"/>
      <c r="F113" s="37"/>
      <c r="G113" s="37"/>
      <c r="H113" s="38"/>
    </row>
    <row r="114" spans="1:8" s="16" customFormat="1" ht="6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4" s="36">
        <v>960</v>
      </c>
      <c r="E114" s="37"/>
      <c r="F114" s="37"/>
      <c r="G114" s="37"/>
      <c r="H114" s="38"/>
    </row>
    <row r="115" spans="1:8" s="16" customFormat="1" ht="64.5" customHeight="1" x14ac:dyDescent="0.2">
      <c r="A115" s="143" t="s">
        <v>91</v>
      </c>
      <c r="B115" s="144"/>
      <c r="C115"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5" s="36">
        <v>720</v>
      </c>
      <c r="E115" s="37"/>
      <c r="F115" s="37"/>
      <c r="G115" s="37"/>
      <c r="H115" s="38"/>
    </row>
    <row r="116" spans="1:8" s="16" customFormat="1" ht="64.5" customHeight="1" x14ac:dyDescent="0.2">
      <c r="A116" s="143" t="s">
        <v>92</v>
      </c>
      <c r="B116" s="144"/>
      <c r="C116" s="186"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6" s="36">
        <v>480</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7" s="36">
        <v>11100</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18" s="36">
        <v>4002</v>
      </c>
      <c r="E118" s="37"/>
      <c r="F118" s="37"/>
      <c r="G118" s="37"/>
      <c r="H118" s="38"/>
    </row>
    <row r="119" spans="1:8" s="16" customFormat="1"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9" s="36">
        <v>1182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20" s="36">
        <v>1500</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1" s="36">
        <v>5505</v>
      </c>
      <c r="E121" s="37"/>
      <c r="F121" s="37"/>
      <c r="G121" s="37"/>
      <c r="H121" s="38"/>
    </row>
    <row r="122" spans="1:8" s="16" customFormat="1" ht="12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22" s="36">
        <v>5010</v>
      </c>
      <c r="E122" s="37"/>
      <c r="F122" s="37"/>
      <c r="G122" s="37"/>
      <c r="H122" s="38"/>
    </row>
    <row r="123" spans="1:8" s="16" customFormat="1" ht="12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3" s="36">
        <v>6000</v>
      </c>
      <c r="E123" s="37"/>
      <c r="F123" s="37"/>
      <c r="G123" s="37"/>
      <c r="H123" s="38"/>
    </row>
    <row r="124" spans="1:8" s="16" customFormat="1"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"2ГИС.АБАКАН"</v>
      </c>
      <c r="D124" s="36">
        <v>13320</v>
      </c>
      <c r="E124" s="37"/>
      <c r="F124" s="37"/>
      <c r="G124" s="37"/>
      <c r="H124" s="38"/>
    </row>
    <row r="125" spans="1:8" s="16" customFormat="1"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4080</v>
      </c>
      <c r="E125" s="37"/>
      <c r="F125" s="37"/>
      <c r="G125" s="37"/>
      <c r="H125" s="38"/>
    </row>
    <row r="126" spans="1:8" s="16" customFormat="1" ht="50.1" customHeight="1" x14ac:dyDescent="0.2">
      <c r="A126" s="143" t="s">
        <v>101</v>
      </c>
      <c r="B126" s="144"/>
      <c r="C126" s="186" t="str">
        <f t="shared" si="1"/>
        <v>Электронный справочник на основе Справочника организаций "2ГИС.АБАКАН" (версия для ПК)</v>
      </c>
      <c r="D126" s="36">
        <v>6360</v>
      </c>
      <c r="E126" s="37"/>
      <c r="F126" s="37"/>
      <c r="G126" s="37"/>
      <c r="H126" s="38"/>
    </row>
    <row r="127" spans="1:8" s="16" customFormat="1"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"2ГИС.АБАКАН"</v>
      </c>
      <c r="D127" s="36">
        <v>17160</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"2ГИС.АБАКАН"</v>
      </c>
      <c r="D128" s="36">
        <v>20592</v>
      </c>
      <c r="E128" s="37"/>
      <c r="F128" s="37"/>
      <c r="G128" s="37"/>
      <c r="H128" s="38"/>
    </row>
    <row r="129" spans="1:8" s="16" customFormat="1" ht="50.1" customHeight="1" x14ac:dyDescent="0.2">
      <c r="A129" s="143" t="s">
        <v>104</v>
      </c>
      <c r="B129" s="144"/>
      <c r="C129" s="186" t="str">
        <f t="shared" si="1"/>
        <v>Электронный справочник на основе Справочника организаций "2ГИС.АБАКАН" (версия для ПК)</v>
      </c>
      <c r="D129" s="36">
        <v>4080</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"2ГИС.АБАКАН" (версия для ПК)</v>
      </c>
      <c r="D130" s="36">
        <v>4080</v>
      </c>
      <c r="E130" s="37"/>
      <c r="F130" s="37"/>
      <c r="G130" s="37"/>
      <c r="H130" s="38"/>
    </row>
    <row r="131" spans="1:8" s="16" customFormat="1" ht="50.1" customHeight="1" x14ac:dyDescent="0.2">
      <c r="A131" s="143" t="s">
        <v>106</v>
      </c>
      <c r="B131" s="144"/>
      <c r="C131" s="186" t="str">
        <f t="shared" si="1"/>
        <v>Электронный справочник на основе Справочника организаций "2ГИС.АБАКАН" (версия для ПК)</v>
      </c>
      <c r="D131" s="36">
        <v>6840</v>
      </c>
      <c r="E131" s="37"/>
      <c r="F131" s="37"/>
      <c r="G131" s="37"/>
      <c r="H131" s="38"/>
    </row>
    <row r="132" spans="1:8" s="16" customFormat="1" ht="50.1" customHeight="1" x14ac:dyDescent="0.2">
      <c r="A132" s="143" t="s">
        <v>107</v>
      </c>
      <c r="B132" s="144"/>
      <c r="C132" s="186" t="s">
        <v>88</v>
      </c>
      <c r="D132" s="36">
        <v>6840</v>
      </c>
      <c r="E132" s="37"/>
      <c r="F132" s="37"/>
      <c r="G132" s="37"/>
      <c r="H132" s="38"/>
    </row>
    <row r="133" spans="1:8" s="16" customFormat="1" ht="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6">
        <v>21120</v>
      </c>
      <c r="E133" s="37"/>
      <c r="F133" s="37"/>
      <c r="G133" s="37"/>
      <c r="H133" s="38"/>
    </row>
    <row r="134" spans="1:8" s="16" customFormat="1" ht="50.1" customHeight="1" thickBot="1" x14ac:dyDescent="0.25">
      <c r="A134" s="143" t="s">
        <v>109</v>
      </c>
      <c r="B134" s="144"/>
      <c r="C134" s="186" t="str">
        <f t="shared" si="1"/>
        <v>Электронный справочник на основе Справочника организаций "2ГИС.АБАКАН" (версия для ПК)</v>
      </c>
      <c r="D134" s="44">
        <v>2280</v>
      </c>
      <c r="E134" s="45"/>
      <c r="F134" s="45"/>
      <c r="G134" s="45"/>
      <c r="H134" s="46"/>
    </row>
    <row r="135" spans="1:8" s="28" customFormat="1" ht="50.1" customHeight="1" thickBot="1" x14ac:dyDescent="0.25">
      <c r="A135" s="24" t="s">
        <v>110</v>
      </c>
      <c r="B135" s="25"/>
      <c r="C135" s="192"/>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6" s="56">
        <v>2004</v>
      </c>
      <c r="E136" s="37"/>
      <c r="F136" s="37"/>
      <c r="G136" s="37"/>
      <c r="H136" s="38"/>
    </row>
    <row r="137" spans="1:8" s="16" customFormat="1" ht="50.1" customHeight="1" x14ac:dyDescent="0.2">
      <c r="A137" s="194" t="s">
        <v>112</v>
      </c>
      <c r="B137" s="195"/>
      <c r="C137" s="196"/>
      <c r="D137" s="197">
        <v>2004</v>
      </c>
      <c r="E137" s="188"/>
      <c r="F137" s="188"/>
      <c r="G137" s="188"/>
      <c r="H137" s="189"/>
    </row>
    <row r="138" spans="1:8" s="16" customFormat="1" ht="50.1" customHeight="1" x14ac:dyDescent="0.2">
      <c r="A138" s="194" t="s">
        <v>113</v>
      </c>
      <c r="B138" s="195"/>
      <c r="C138" s="196"/>
      <c r="D138" s="56">
        <v>1500</v>
      </c>
      <c r="E138" s="37"/>
      <c r="F138" s="37"/>
      <c r="G138" s="37"/>
      <c r="H138" s="37"/>
    </row>
    <row r="139" spans="1:8" s="16" customFormat="1" ht="50.1" customHeight="1" x14ac:dyDescent="0.2">
      <c r="A139" s="194" t="s">
        <v>114</v>
      </c>
      <c r="B139" s="195"/>
      <c r="C139" s="196"/>
      <c r="D139" s="56">
        <v>150</v>
      </c>
      <c r="E139" s="37"/>
      <c r="F139" s="37"/>
      <c r="G139" s="37"/>
      <c r="H139" s="37"/>
    </row>
    <row r="140" spans="1:8" s="16" customFormat="1" ht="50.1" customHeight="1" thickBot="1" x14ac:dyDescent="0.25">
      <c r="A140" s="194" t="s">
        <v>115</v>
      </c>
      <c r="B140" s="195"/>
      <c r="C140" s="198"/>
      <c r="D140" s="56">
        <v>510</v>
      </c>
      <c r="E140" s="37"/>
      <c r="F140" s="37"/>
      <c r="G140" s="37"/>
      <c r="H140" s="37"/>
    </row>
    <row r="141" spans="1:8" s="16" customFormat="1" ht="50.1" customHeight="1" thickBot="1" x14ac:dyDescent="0.25">
      <c r="A141" s="24" t="s">
        <v>116</v>
      </c>
      <c r="B141" s="25"/>
      <c r="C141" s="199"/>
      <c r="D141" s="156"/>
      <c r="E141" s="156"/>
      <c r="F141" s="156"/>
      <c r="G141" s="156"/>
      <c r="H141" s="157"/>
    </row>
    <row r="142" spans="1:8" s="16" customFormat="1"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2" s="200">
        <f>F142*1.2</f>
        <v>6120</v>
      </c>
      <c r="E142" s="201">
        <f>F142*1.1</f>
        <v>5610</v>
      </c>
      <c r="F142" s="201">
        <v>5100</v>
      </c>
      <c r="G142" s="201">
        <f>F142*0.75</f>
        <v>3825</v>
      </c>
      <c r="H142" s="202">
        <f>F142*0.5</f>
        <v>2550</v>
      </c>
    </row>
    <row r="143" spans="1:8" s="16" customFormat="1"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"2ГИС.АБАКАН"</v>
      </c>
      <c r="D143" s="36">
        <v>3000</v>
      </c>
      <c r="E143" s="37"/>
      <c r="F143" s="37"/>
      <c r="G143" s="37"/>
      <c r="H143" s="38"/>
    </row>
    <row r="144" spans="1:8" s="16" customFormat="1"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4" s="36">
        <v>594</v>
      </c>
      <c r="E144" s="37"/>
      <c r="F144" s="37"/>
      <c r="G144" s="37"/>
      <c r="H144" s="38"/>
    </row>
    <row r="145" spans="1:8" s="16" customFormat="1"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5" s="200">
        <f>F145*1.2</f>
        <v>11664</v>
      </c>
      <c r="E145" s="201">
        <f>F145*1.1</f>
        <v>10692</v>
      </c>
      <c r="F145" s="201">
        <v>9720</v>
      </c>
      <c r="G145" s="201">
        <f>F145*0.75</f>
        <v>7290</v>
      </c>
      <c r="H145" s="202">
        <f>F145*0.5</f>
        <v>4860</v>
      </c>
    </row>
    <row r="146" spans="1:8" s="16" customFormat="1" ht="50.1" customHeight="1" x14ac:dyDescent="0.2">
      <c r="A146" s="143" t="s">
        <v>121</v>
      </c>
      <c r="B146" s="144"/>
      <c r="C146" s="186" t="str">
        <f>"Интернет-площадка 2gis.ru на основе Cправочника организаций "&amp;$C$2&amp;""</f>
        <v>Интернет-площадка 2gis.ru на основе Cправочника организаций "2ГИС.АБАКАН"</v>
      </c>
      <c r="D146" s="36">
        <v>5760</v>
      </c>
      <c r="E146" s="37"/>
      <c r="F146" s="37"/>
      <c r="G146" s="37"/>
      <c r="H146" s="38"/>
    </row>
    <row r="147" spans="1:8" s="16" customFormat="1"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7" s="36">
        <v>1200</v>
      </c>
      <c r="E147" s="37"/>
      <c r="F147" s="37"/>
      <c r="G147" s="37"/>
      <c r="H147" s="38"/>
    </row>
    <row r="148" spans="1:8" s="16" customFormat="1" ht="93" customHeight="1" x14ac:dyDescent="0.2">
      <c r="A148" s="143" t="s">
        <v>123</v>
      </c>
      <c r="B148" s="144"/>
      <c r="C148" s="203" t="str">
        <f>C143</f>
        <v>Интернет-площадка 2gis.ru на основе Cправочника организаций "2ГИС.АБАКАН"</v>
      </c>
      <c r="D148" s="200">
        <f>F148*1.2</f>
        <v>1699.2</v>
      </c>
      <c r="E148" s="201">
        <f>F148*1.1</f>
        <v>1557.6000000000001</v>
      </c>
      <c r="F148" s="201">
        <v>1416</v>
      </c>
      <c r="G148" s="201">
        <f>F148*0.75</f>
        <v>1062</v>
      </c>
      <c r="H148" s="202">
        <f>F148*0.5</f>
        <v>708</v>
      </c>
    </row>
    <row r="149" spans="1:8" s="16" customFormat="1" ht="93"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9" s="36">
        <v>3822</v>
      </c>
      <c r="E149" s="37" t="s">
        <v>124</v>
      </c>
      <c r="F149" s="37">
        <v>3822</v>
      </c>
      <c r="G149" s="37">
        <v>2334</v>
      </c>
      <c r="H149" s="38">
        <v>1794</v>
      </c>
    </row>
    <row r="150" spans="1:8" s="16" customFormat="1" ht="21.75" thickBot="1" x14ac:dyDescent="0.25">
      <c r="A150" s="180"/>
      <c r="B150" s="181"/>
      <c r="C150" s="182"/>
      <c r="D150" s="183"/>
      <c r="E150" s="183"/>
      <c r="F150" s="183"/>
      <c r="G150" s="183"/>
      <c r="H150" s="184"/>
    </row>
    <row r="151" spans="1:8" ht="12.6" customHeight="1" x14ac:dyDescent="0.2"/>
    <row r="152" spans="1:8" s="211" customFormat="1" ht="24.95" customHeight="1" x14ac:dyDescent="0.2">
      <c r="A152" s="208"/>
      <c r="B152" s="209" t="s">
        <v>125</v>
      </c>
      <c r="C152" s="210" t="s">
        <v>126</v>
      </c>
      <c r="D152" s="210"/>
    </row>
    <row r="153" spans="1:8" s="211" customFormat="1" ht="24.95" customHeight="1" x14ac:dyDescent="0.2">
      <c r="A153" s="208"/>
      <c r="C153" s="212" t="s">
        <v>127</v>
      </c>
      <c r="D153" s="212"/>
    </row>
    <row r="154" spans="1:8" s="211" customFormat="1" ht="24.75" customHeight="1" x14ac:dyDescent="0.2">
      <c r="A154" s="208"/>
      <c r="C154" s="210" t="s">
        <v>128</v>
      </c>
      <c r="D154" s="212"/>
    </row>
    <row r="155" spans="1:8" s="214" customFormat="1" ht="8.25" customHeight="1" x14ac:dyDescent="0.2">
      <c r="A155" s="213"/>
      <c r="B155" s="213"/>
      <c r="C155" s="213"/>
      <c r="D155" s="213"/>
      <c r="E155" s="213"/>
      <c r="F155" s="213"/>
      <c r="G155" s="213"/>
      <c r="H155" s="213"/>
    </row>
    <row r="156" spans="1:8" s="205" customFormat="1" ht="12.6" customHeight="1" x14ac:dyDescent="0.2">
      <c r="A156" s="204"/>
      <c r="C156" s="212"/>
      <c r="D156" s="212"/>
      <c r="E156" s="211"/>
      <c r="F156" s="211"/>
      <c r="G156" s="211"/>
    </row>
    <row r="157" spans="1:8" s="219" customFormat="1" ht="24.95" customHeight="1" x14ac:dyDescent="0.2">
      <c r="A157" s="215" t="s">
        <v>129</v>
      </c>
      <c r="B157" s="215"/>
      <c r="C157" s="215"/>
      <c r="D157" s="216"/>
      <c r="E157" s="216"/>
      <c r="F157" s="217"/>
      <c r="G157" s="218"/>
      <c r="H157" s="218"/>
    </row>
    <row r="158" spans="1:8" s="219" customFormat="1" ht="24.95" customHeight="1" x14ac:dyDescent="0.2">
      <c r="A158" s="215" t="s">
        <v>130</v>
      </c>
      <c r="B158" s="215"/>
      <c r="C158" s="215"/>
      <c r="D158" s="216"/>
      <c r="E158" s="216"/>
      <c r="F158" s="217"/>
      <c r="G158" s="220"/>
      <c r="H158" s="220"/>
    </row>
    <row r="159" spans="1:8" s="219" customFormat="1" ht="24.95" customHeight="1" x14ac:dyDescent="0.2">
      <c r="A159" s="215" t="s">
        <v>131</v>
      </c>
      <c r="B159" s="215"/>
      <c r="C159" s="215"/>
      <c r="D159" s="216"/>
      <c r="E159" s="216"/>
      <c r="F159" s="217"/>
      <c r="G159" s="220"/>
      <c r="H159" s="220"/>
    </row>
    <row r="160" spans="1:8" s="219" customFormat="1" ht="24.95" customHeight="1" x14ac:dyDescent="0.2">
      <c r="A160" s="215" t="s">
        <v>132</v>
      </c>
      <c r="B160" s="215"/>
      <c r="C160" s="215"/>
      <c r="D160" s="216"/>
      <c r="E160" s="217"/>
      <c r="F160" s="217"/>
      <c r="G160" s="220"/>
      <c r="H160" s="220"/>
    </row>
    <row r="161" spans="1:8" s="219" customFormat="1" ht="24.95" customHeight="1" x14ac:dyDescent="0.2">
      <c r="A161" s="215" t="s">
        <v>133</v>
      </c>
      <c r="B161" s="215"/>
      <c r="C161" s="215"/>
      <c r="D161" s="216"/>
      <c r="E161" s="217"/>
      <c r="F161" s="217"/>
      <c r="G161" s="220"/>
      <c r="H161" s="220"/>
    </row>
    <row r="162" spans="1:8" s="219" customFormat="1" ht="24.95" customHeight="1" x14ac:dyDescent="0.2">
      <c r="A162" s="215" t="s">
        <v>134</v>
      </c>
      <c r="B162" s="215"/>
      <c r="C162" s="215"/>
      <c r="D162" s="216"/>
      <c r="E162" s="216"/>
      <c r="F162" s="217"/>
      <c r="G162" s="220"/>
      <c r="H162" s="220"/>
    </row>
    <row r="163" spans="1:8" s="219" customFormat="1" ht="24.95" customHeight="1" x14ac:dyDescent="0.2">
      <c r="A163" s="215" t="s">
        <v>135</v>
      </c>
      <c r="B163" s="215"/>
      <c r="C163" s="215"/>
      <c r="D163" s="216"/>
      <c r="E163" s="216"/>
      <c r="F163" s="217"/>
      <c r="G163" s="220"/>
      <c r="H163" s="220"/>
    </row>
    <row r="164" spans="1:8" s="226" customFormat="1" ht="12.6" customHeight="1" x14ac:dyDescent="0.2">
      <c r="A164" s="221"/>
      <c r="B164" s="221"/>
      <c r="C164" s="222"/>
      <c r="D164" s="223"/>
      <c r="E164" s="223"/>
      <c r="F164" s="224"/>
      <c r="G164" s="225"/>
      <c r="H164" s="225"/>
    </row>
    <row r="165" spans="1:8" ht="24.95" customHeight="1" x14ac:dyDescent="0.2">
      <c r="A165" s="227" t="s">
        <v>136</v>
      </c>
      <c r="B165" s="227"/>
      <c r="C165" s="227"/>
      <c r="D165" s="227"/>
      <c r="E165" s="227"/>
      <c r="F165" s="227"/>
      <c r="G165" s="227"/>
      <c r="H165" s="227"/>
    </row>
    <row r="166" spans="1:8" ht="24.95" customHeight="1" x14ac:dyDescent="0.2">
      <c r="A166" s="227" t="s">
        <v>137</v>
      </c>
      <c r="B166" s="227"/>
      <c r="C166" s="227"/>
      <c r="D166" s="227"/>
      <c r="E166" s="227"/>
      <c r="F166" s="227"/>
      <c r="G166" s="227"/>
      <c r="H166" s="227"/>
    </row>
    <row r="167" spans="1:8" s="226" customFormat="1" ht="12" customHeight="1" x14ac:dyDescent="0.2">
      <c r="A167" s="221"/>
      <c r="B167" s="221"/>
      <c r="C167" s="222"/>
      <c r="D167" s="223"/>
      <c r="E167" s="223"/>
      <c r="F167" s="224"/>
      <c r="G167" s="225"/>
      <c r="H167" s="225"/>
    </row>
    <row r="168" spans="1:8" s="230" customFormat="1" ht="50.1" customHeight="1" thickBot="1" x14ac:dyDescent="0.25">
      <c r="A168" s="228" t="s">
        <v>138</v>
      </c>
      <c r="B168" s="228"/>
      <c r="C168" s="228"/>
      <c r="D168" s="228"/>
      <c r="E168" s="228"/>
      <c r="F168" s="229"/>
      <c r="G168" s="219"/>
    </row>
    <row r="169" spans="1:8" s="235" customFormat="1" ht="50.1" customHeight="1" thickBot="1" x14ac:dyDescent="0.25">
      <c r="A169" s="231" t="s">
        <v>139</v>
      </c>
      <c r="B169" s="232"/>
      <c r="C169" s="232"/>
      <c r="D169" s="232"/>
      <c r="E169" s="233"/>
      <c r="F169" s="234"/>
      <c r="G169" s="205"/>
    </row>
    <row r="170" spans="1:8" ht="103.5" customHeight="1" thickBot="1" x14ac:dyDescent="0.25">
      <c r="A170" s="236" t="s">
        <v>140</v>
      </c>
      <c r="B170" s="237"/>
      <c r="C170" s="238" t="s">
        <v>141</v>
      </c>
      <c r="D170" s="237" t="s">
        <v>142</v>
      </c>
      <c r="E170" s="239"/>
      <c r="F170" s="240"/>
      <c r="G170" s="240"/>
      <c r="H170" s="240"/>
    </row>
    <row r="171" spans="1:8" ht="99.95" customHeight="1" x14ac:dyDescent="0.2">
      <c r="A171" s="241" t="s">
        <v>143</v>
      </c>
      <c r="B171" s="242"/>
      <c r="C171" s="243" t="s">
        <v>144</v>
      </c>
      <c r="D171" s="244" t="s">
        <v>145</v>
      </c>
      <c r="E171" s="245"/>
      <c r="F171" s="240"/>
      <c r="G171" s="240"/>
      <c r="H171" s="240"/>
    </row>
    <row r="172" spans="1:8" ht="75" customHeight="1" x14ac:dyDescent="0.2">
      <c r="A172" s="246" t="s">
        <v>146</v>
      </c>
      <c r="B172" s="247"/>
      <c r="C172" s="248" t="s">
        <v>147</v>
      </c>
      <c r="D172" s="249" t="s">
        <v>148</v>
      </c>
      <c r="E172" s="250"/>
      <c r="F172" s="240"/>
      <c r="G172" s="240"/>
      <c r="H172" s="240"/>
    </row>
    <row r="173" spans="1:8" ht="141.75" customHeight="1" x14ac:dyDescent="0.2">
      <c r="A173" s="251" t="s">
        <v>149</v>
      </c>
      <c r="B173" s="249"/>
      <c r="C173" s="248" t="s">
        <v>150</v>
      </c>
      <c r="D173" s="249" t="s">
        <v>148</v>
      </c>
      <c r="E173" s="250"/>
      <c r="F173" s="240"/>
      <c r="G173" s="240" t="s">
        <v>151</v>
      </c>
      <c r="H173" s="240"/>
    </row>
    <row r="174" spans="1:8" ht="125.25" customHeight="1" x14ac:dyDescent="0.2">
      <c r="A174" s="251" t="s">
        <v>152</v>
      </c>
      <c r="B174" s="249"/>
      <c r="C174" s="248" t="s">
        <v>153</v>
      </c>
      <c r="D174" s="249" t="s">
        <v>148</v>
      </c>
      <c r="E174" s="250"/>
      <c r="F174" s="240"/>
      <c r="G174" s="240"/>
      <c r="H174" s="240"/>
    </row>
    <row r="175" spans="1:8" s="226" customFormat="1" ht="250.5" customHeight="1" x14ac:dyDescent="0.2">
      <c r="A175" s="251" t="s">
        <v>154</v>
      </c>
      <c r="B175" s="249"/>
      <c r="C175" s="248" t="s">
        <v>155</v>
      </c>
      <c r="D175" s="249" t="s">
        <v>148</v>
      </c>
      <c r="E175" s="250"/>
      <c r="F175" s="224"/>
      <c r="G175" s="225"/>
      <c r="H175" s="225"/>
    </row>
    <row r="176" spans="1:8" ht="24.95" customHeight="1" x14ac:dyDescent="0.2">
      <c r="A176" s="252" t="s">
        <v>156</v>
      </c>
      <c r="B176" s="252"/>
      <c r="C176" s="252"/>
      <c r="D176" s="252"/>
      <c r="E176" s="252"/>
      <c r="F176" s="252"/>
      <c r="G176" s="252"/>
      <c r="H176" s="252"/>
    </row>
    <row r="177" spans="1:8" ht="24.95" customHeight="1" x14ac:dyDescent="0.2">
      <c r="A177" s="252" t="s">
        <v>157</v>
      </c>
      <c r="B177" s="252"/>
      <c r="C177" s="252"/>
      <c r="D177" s="252"/>
      <c r="E177" s="252"/>
      <c r="F177" s="252"/>
      <c r="G177" s="252"/>
      <c r="H177" s="252"/>
    </row>
    <row r="178" spans="1:8" s="16" customFormat="1" ht="177" customHeight="1" x14ac:dyDescent="0.2">
      <c r="A178" s="253" t="s">
        <v>158</v>
      </c>
      <c r="B178" s="253"/>
      <c r="C178" s="253"/>
      <c r="D178" s="253"/>
      <c r="E178" s="253"/>
      <c r="F178" s="253"/>
      <c r="G178" s="253"/>
      <c r="H178" s="253"/>
    </row>
    <row r="179" spans="1:8" s="16" customFormat="1" ht="65.25" customHeight="1" x14ac:dyDescent="0.2">
      <c r="A179" s="253" t="s">
        <v>159</v>
      </c>
      <c r="B179" s="253"/>
      <c r="C179" s="253"/>
      <c r="D179" s="253"/>
      <c r="E179" s="253"/>
      <c r="F179" s="253"/>
      <c r="G179" s="253"/>
      <c r="H179" s="253"/>
    </row>
    <row r="180" spans="1:8" ht="24.95" customHeight="1" x14ac:dyDescent="0.2">
      <c r="A180" s="252" t="s">
        <v>160</v>
      </c>
      <c r="B180" s="252"/>
      <c r="C180" s="252"/>
      <c r="D180" s="252"/>
      <c r="E180" s="252"/>
      <c r="F180" s="252"/>
      <c r="G180" s="252"/>
      <c r="H180" s="252"/>
    </row>
    <row r="181" spans="1:8" ht="2.25" customHeight="1" x14ac:dyDescent="0.2"/>
    <row r="182" spans="1:8" s="254" customFormat="1" ht="103.5" customHeight="1" x14ac:dyDescent="0.2">
      <c r="A182" s="252" t="s">
        <v>161</v>
      </c>
      <c r="B182" s="252"/>
      <c r="C182" s="252"/>
      <c r="D182" s="252"/>
      <c r="E182" s="252"/>
      <c r="F182" s="252"/>
      <c r="G182" s="252"/>
      <c r="H182" s="252"/>
    </row>
  </sheetData>
  <sheetProtection selectLockedCells="1" selectUnlockedCells="1"/>
  <mergeCells count="297">
    <mergeCell ref="A178:H178"/>
    <mergeCell ref="A179:H179"/>
    <mergeCell ref="A180:H180"/>
    <mergeCell ref="A182:H182"/>
    <mergeCell ref="A174:B174"/>
    <mergeCell ref="D174:E174"/>
    <mergeCell ref="A175:B175"/>
    <mergeCell ref="D175:E175"/>
    <mergeCell ref="A176:H176"/>
    <mergeCell ref="A177:H177"/>
    <mergeCell ref="A171:B171"/>
    <mergeCell ref="D171:E171"/>
    <mergeCell ref="A172:B172"/>
    <mergeCell ref="D172:E172"/>
    <mergeCell ref="A173:B173"/>
    <mergeCell ref="D173:E173"/>
    <mergeCell ref="A165:H165"/>
    <mergeCell ref="A166:H166"/>
    <mergeCell ref="A168:E168"/>
    <mergeCell ref="A169:E169"/>
    <mergeCell ref="A170:B170"/>
    <mergeCell ref="D170:E170"/>
    <mergeCell ref="A158:C158"/>
    <mergeCell ref="A159:C159"/>
    <mergeCell ref="A160:C160"/>
    <mergeCell ref="A161:C161"/>
    <mergeCell ref="A162:C162"/>
    <mergeCell ref="A163:C163"/>
    <mergeCell ref="C153:D153"/>
    <mergeCell ref="C154:D154"/>
    <mergeCell ref="A155:H155"/>
    <mergeCell ref="C156:D156"/>
    <mergeCell ref="A157:C157"/>
    <mergeCell ref="G157:H157"/>
    <mergeCell ref="A148:B148"/>
    <mergeCell ref="A149:B149"/>
    <mergeCell ref="D149:H149"/>
    <mergeCell ref="A150:B150"/>
    <mergeCell ref="D150:H150"/>
    <mergeCell ref="C152:D152"/>
    <mergeCell ref="A144:B144"/>
    <mergeCell ref="D144:H144"/>
    <mergeCell ref="A145:B145"/>
    <mergeCell ref="A146:B146"/>
    <mergeCell ref="D146:H146"/>
    <mergeCell ref="A147:B147"/>
    <mergeCell ref="D147:H147"/>
    <mergeCell ref="D140:H140"/>
    <mergeCell ref="A141:B141"/>
    <mergeCell ref="D141:H141"/>
    <mergeCell ref="A142:B142"/>
    <mergeCell ref="A143:B143"/>
    <mergeCell ref="D143:H143"/>
    <mergeCell ref="A136:B136"/>
    <mergeCell ref="C136:C140"/>
    <mergeCell ref="D136:H136"/>
    <mergeCell ref="A137:B137"/>
    <mergeCell ref="D137:H137"/>
    <mergeCell ref="A138:B138"/>
    <mergeCell ref="D138:H138"/>
    <mergeCell ref="A139:B139"/>
    <mergeCell ref="D139:H139"/>
    <mergeCell ref="A140:B14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A83:B83"/>
    <mergeCell ref="C83:C100"/>
    <mergeCell ref="D83:H83"/>
    <mergeCell ref="A84:B84"/>
    <mergeCell ref="D84:H84"/>
    <mergeCell ref="A85:B85"/>
    <mergeCell ref="D85:H85"/>
    <mergeCell ref="A86:B86"/>
    <mergeCell ref="D86:H86"/>
    <mergeCell ref="A87:B87"/>
    <mergeCell ref="A80:B80"/>
    <mergeCell ref="D80:H80"/>
    <mergeCell ref="A81:B81"/>
    <mergeCell ref="D81:H81"/>
    <mergeCell ref="A82:B82"/>
    <mergeCell ref="D82:H82"/>
    <mergeCell ref="A77:B77"/>
    <mergeCell ref="D77:H77"/>
    <mergeCell ref="A78:B78"/>
    <mergeCell ref="D78:H78"/>
    <mergeCell ref="A79:C79"/>
    <mergeCell ref="D79:H79"/>
    <mergeCell ref="A74:B74"/>
    <mergeCell ref="D74:H74"/>
    <mergeCell ref="A75:B75"/>
    <mergeCell ref="D75:H75"/>
    <mergeCell ref="A76:B76"/>
    <mergeCell ref="D76:H76"/>
    <mergeCell ref="D69:H69"/>
    <mergeCell ref="A70:B70"/>
    <mergeCell ref="C70:C78"/>
    <mergeCell ref="D70:H70"/>
    <mergeCell ref="A71:B71"/>
    <mergeCell ref="D71:H71"/>
    <mergeCell ref="A72:B72"/>
    <mergeCell ref="D72:H72"/>
    <mergeCell ref="A73:B73"/>
    <mergeCell ref="D73:H73"/>
    <mergeCell ref="A66:B66"/>
    <mergeCell ref="D66:H66"/>
    <mergeCell ref="A67:B67"/>
    <mergeCell ref="D67:H67"/>
    <mergeCell ref="A68:C68"/>
    <mergeCell ref="D68:H68"/>
    <mergeCell ref="A63:B63"/>
    <mergeCell ref="D63:H63"/>
    <mergeCell ref="A64:B64"/>
    <mergeCell ref="D64:H64"/>
    <mergeCell ref="A65:B65"/>
    <mergeCell ref="D65:H65"/>
    <mergeCell ref="A60:B60"/>
    <mergeCell ref="D60:H60"/>
    <mergeCell ref="A61:B61"/>
    <mergeCell ref="D61:H61"/>
    <mergeCell ref="A62:B62"/>
    <mergeCell ref="D62:H62"/>
    <mergeCell ref="A57:B57"/>
    <mergeCell ref="D57:H57"/>
    <mergeCell ref="A58:B58"/>
    <mergeCell ref="D58:H58"/>
    <mergeCell ref="A59:B59"/>
    <mergeCell ref="D59:H59"/>
    <mergeCell ref="A54:B54"/>
    <mergeCell ref="D54:H54"/>
    <mergeCell ref="A55:B55"/>
    <mergeCell ref="D55:H55"/>
    <mergeCell ref="A56:B56"/>
    <mergeCell ref="D56:H56"/>
    <mergeCell ref="A51:B51"/>
    <mergeCell ref="D51:H51"/>
    <mergeCell ref="A52:B52"/>
    <mergeCell ref="D52:H52"/>
    <mergeCell ref="A53:B53"/>
    <mergeCell ref="D53:H53"/>
    <mergeCell ref="D46:H46"/>
    <mergeCell ref="A47:C47"/>
    <mergeCell ref="D47:H47"/>
    <mergeCell ref="A48:B48"/>
    <mergeCell ref="C48:C67"/>
    <mergeCell ref="D48:H48"/>
    <mergeCell ref="A49:B49"/>
    <mergeCell ref="D49:H49"/>
    <mergeCell ref="A50:B50"/>
    <mergeCell ref="D50:H50"/>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1"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361">
        <f>F48*1.2</f>
        <v>504</v>
      </c>
      <c r="E48" s="361">
        <f>F48*1.1</f>
        <v>462.00000000000006</v>
      </c>
      <c r="F48" s="361">
        <v>420</v>
      </c>
      <c r="G48" s="361">
        <f>F48*0.75</f>
        <v>315</v>
      </c>
      <c r="H48" s="361">
        <f>F48*0.5</f>
        <v>210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1260 до 25200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6" s="127">
        <v>1260</v>
      </c>
      <c r="E56" s="128"/>
      <c r="F56" s="128"/>
      <c r="G56" s="128"/>
      <c r="H56" s="129"/>
    </row>
    <row r="57" spans="1:8" ht="37.5" customHeight="1" outlineLevel="1" x14ac:dyDescent="0.2">
      <c r="A57" s="130" t="s">
        <v>33</v>
      </c>
      <c r="B57" s="131"/>
      <c r="C57" s="126"/>
      <c r="D57" s="36">
        <v>2520</v>
      </c>
      <c r="E57" s="37"/>
      <c r="F57" s="37"/>
      <c r="G57" s="37"/>
      <c r="H57" s="38"/>
    </row>
    <row r="58" spans="1:8" ht="37.5" customHeight="1" outlineLevel="1" x14ac:dyDescent="0.2">
      <c r="A58" s="130" t="s">
        <v>34</v>
      </c>
      <c r="B58" s="131"/>
      <c r="C58" s="126"/>
      <c r="D58" s="36">
        <v>3780</v>
      </c>
      <c r="E58" s="37"/>
      <c r="F58" s="37"/>
      <c r="G58" s="37"/>
      <c r="H58" s="38"/>
    </row>
    <row r="59" spans="1:8" ht="37.5" customHeight="1" outlineLevel="1" x14ac:dyDescent="0.2">
      <c r="A59" s="130" t="s">
        <v>35</v>
      </c>
      <c r="B59" s="131"/>
      <c r="C59" s="126"/>
      <c r="D59" s="36">
        <v>5040</v>
      </c>
      <c r="E59" s="37"/>
      <c r="F59" s="37"/>
      <c r="G59" s="37"/>
      <c r="H59" s="38"/>
    </row>
    <row r="60" spans="1:8" ht="37.5" customHeight="1" outlineLevel="1" x14ac:dyDescent="0.2">
      <c r="A60" s="130" t="s">
        <v>36</v>
      </c>
      <c r="B60" s="131"/>
      <c r="C60" s="126"/>
      <c r="D60" s="36">
        <v>6300</v>
      </c>
      <c r="E60" s="37"/>
      <c r="F60" s="37"/>
      <c r="G60" s="37"/>
      <c r="H60" s="38"/>
    </row>
    <row r="61" spans="1:8" ht="37.5" customHeight="1" outlineLevel="1" x14ac:dyDescent="0.2">
      <c r="A61" s="130" t="s">
        <v>37</v>
      </c>
      <c r="B61" s="131"/>
      <c r="C61" s="126"/>
      <c r="D61" s="36">
        <v>7560</v>
      </c>
      <c r="E61" s="37"/>
      <c r="F61" s="37"/>
      <c r="G61" s="37"/>
      <c r="H61" s="38"/>
    </row>
    <row r="62" spans="1:8" ht="37.5" customHeight="1" outlineLevel="1" x14ac:dyDescent="0.2">
      <c r="A62" s="130" t="s">
        <v>38</v>
      </c>
      <c r="B62" s="131"/>
      <c r="C62" s="126"/>
      <c r="D62" s="36">
        <v>8820</v>
      </c>
      <c r="E62" s="37"/>
      <c r="F62" s="37"/>
      <c r="G62" s="37"/>
      <c r="H62" s="38"/>
    </row>
    <row r="63" spans="1:8" ht="37.5" customHeight="1" outlineLevel="1" x14ac:dyDescent="0.2">
      <c r="A63" s="130" t="s">
        <v>39</v>
      </c>
      <c r="B63" s="131"/>
      <c r="C63" s="126"/>
      <c r="D63" s="36">
        <v>10080</v>
      </c>
      <c r="E63" s="37"/>
      <c r="F63" s="37"/>
      <c r="G63" s="37"/>
      <c r="H63" s="38"/>
    </row>
    <row r="64" spans="1:8" ht="37.5" customHeight="1" outlineLevel="1" x14ac:dyDescent="0.2">
      <c r="A64" s="130" t="s">
        <v>40</v>
      </c>
      <c r="B64" s="131"/>
      <c r="C64" s="126"/>
      <c r="D64" s="36">
        <v>11340</v>
      </c>
      <c r="E64" s="37"/>
      <c r="F64" s="37"/>
      <c r="G64" s="37"/>
      <c r="H64" s="38"/>
    </row>
    <row r="65" spans="1:8" ht="37.5" customHeight="1" outlineLevel="1" x14ac:dyDescent="0.2">
      <c r="A65" s="130" t="s">
        <v>41</v>
      </c>
      <c r="B65" s="131"/>
      <c r="C65" s="126"/>
      <c r="D65" s="36">
        <v>12600</v>
      </c>
      <c r="E65" s="37"/>
      <c r="F65" s="37"/>
      <c r="G65" s="37"/>
      <c r="H65" s="38"/>
    </row>
    <row r="66" spans="1:8" ht="37.5" customHeight="1" outlineLevel="1" x14ac:dyDescent="0.2">
      <c r="A66" s="130" t="s">
        <v>42</v>
      </c>
      <c r="B66" s="131"/>
      <c r="C66" s="126"/>
      <c r="D66" s="36">
        <v>13860</v>
      </c>
      <c r="E66" s="37"/>
      <c r="F66" s="37"/>
      <c r="G66" s="37"/>
      <c r="H66" s="38"/>
    </row>
    <row r="67" spans="1:8" ht="37.5" customHeight="1" outlineLevel="1" x14ac:dyDescent="0.2">
      <c r="A67" s="130" t="s">
        <v>43</v>
      </c>
      <c r="B67" s="131"/>
      <c r="C67" s="126"/>
      <c r="D67" s="36">
        <v>15120</v>
      </c>
      <c r="E67" s="37"/>
      <c r="F67" s="37"/>
      <c r="G67" s="37"/>
      <c r="H67" s="38"/>
    </row>
    <row r="68" spans="1:8" ht="37.5" customHeight="1" outlineLevel="1" x14ac:dyDescent="0.2">
      <c r="A68" s="130" t="s">
        <v>44</v>
      </c>
      <c r="B68" s="131"/>
      <c r="C68" s="126"/>
      <c r="D68" s="36">
        <v>16380</v>
      </c>
      <c r="E68" s="37"/>
      <c r="F68" s="37"/>
      <c r="G68" s="37"/>
      <c r="H68" s="38"/>
    </row>
    <row r="69" spans="1:8" ht="37.5" customHeight="1" outlineLevel="1" x14ac:dyDescent="0.2">
      <c r="A69" s="130" t="s">
        <v>45</v>
      </c>
      <c r="B69" s="131"/>
      <c r="C69" s="126"/>
      <c r="D69" s="36">
        <v>17640</v>
      </c>
      <c r="E69" s="37"/>
      <c r="F69" s="37"/>
      <c r="G69" s="37"/>
      <c r="H69" s="38"/>
    </row>
    <row r="70" spans="1:8" ht="37.5" customHeight="1" outlineLevel="1" x14ac:dyDescent="0.2">
      <c r="A70" s="130" t="s">
        <v>46</v>
      </c>
      <c r="B70" s="131"/>
      <c r="C70" s="126"/>
      <c r="D70" s="36">
        <v>18900</v>
      </c>
      <c r="E70" s="37"/>
      <c r="F70" s="37"/>
      <c r="G70" s="37"/>
      <c r="H70" s="38"/>
    </row>
    <row r="71" spans="1:8" ht="37.5" customHeight="1" outlineLevel="1" x14ac:dyDescent="0.2">
      <c r="A71" s="130" t="s">
        <v>47</v>
      </c>
      <c r="B71" s="131"/>
      <c r="C71" s="126"/>
      <c r="D71" s="36">
        <v>20160</v>
      </c>
      <c r="E71" s="37"/>
      <c r="F71" s="37"/>
      <c r="G71" s="37"/>
      <c r="H71" s="38"/>
    </row>
    <row r="72" spans="1:8" ht="37.5" customHeight="1" outlineLevel="1" x14ac:dyDescent="0.2">
      <c r="A72" s="130" t="s">
        <v>48</v>
      </c>
      <c r="B72" s="131"/>
      <c r="C72" s="126"/>
      <c r="D72" s="36">
        <v>21420</v>
      </c>
      <c r="E72" s="37"/>
      <c r="F72" s="37"/>
      <c r="G72" s="37"/>
      <c r="H72" s="38"/>
    </row>
    <row r="73" spans="1:8" ht="37.5" customHeight="1" outlineLevel="1" x14ac:dyDescent="0.2">
      <c r="A73" s="130" t="s">
        <v>49</v>
      </c>
      <c r="B73" s="131"/>
      <c r="C73" s="126"/>
      <c r="D73" s="36">
        <v>22680</v>
      </c>
      <c r="E73" s="37"/>
      <c r="F73" s="37"/>
      <c r="G73" s="37"/>
      <c r="H73" s="38"/>
    </row>
    <row r="74" spans="1:8" ht="37.5" customHeight="1" outlineLevel="1" x14ac:dyDescent="0.2">
      <c r="A74" s="130" t="s">
        <v>50</v>
      </c>
      <c r="B74" s="131"/>
      <c r="C74" s="126"/>
      <c r="D74" s="36">
        <v>23940</v>
      </c>
      <c r="E74" s="37"/>
      <c r="F74" s="37"/>
      <c r="G74" s="37"/>
      <c r="H74" s="38"/>
    </row>
    <row r="75" spans="1:8" ht="37.5" customHeight="1" outlineLevel="1" thickBot="1" x14ac:dyDescent="0.25">
      <c r="A75" s="130" t="s">
        <v>51</v>
      </c>
      <c r="B75" s="131"/>
      <c r="C75" s="126"/>
      <c r="D75" s="36">
        <v>25200</v>
      </c>
      <c r="E75" s="37"/>
      <c r="F75" s="37"/>
      <c r="G75" s="37"/>
      <c r="H75" s="38"/>
    </row>
    <row r="76" spans="1:8" ht="50.1" customHeight="1" thickBot="1" x14ac:dyDescent="0.25">
      <c r="A76" s="119" t="s">
        <v>52</v>
      </c>
      <c r="B76" s="120"/>
      <c r="C76" s="120"/>
      <c r="D76" s="121" t="str">
        <f>"от "&amp;MIN(D77:D86)&amp;" до "&amp;MAX(D77:D86)</f>
        <v>от 90 до 5400</v>
      </c>
      <c r="E76" s="122"/>
      <c r="F76" s="122"/>
      <c r="G76" s="122"/>
      <c r="H76" s="123"/>
    </row>
    <row r="77" spans="1:8" s="16" customFormat="1" ht="159" customHeight="1" x14ac:dyDescent="0.2">
      <c r="A77" s="132" t="s">
        <v>53</v>
      </c>
      <c r="B77" s="133" t="s">
        <v>13</v>
      </c>
      <c r="C77" s="385"/>
      <c r="D77" s="135">
        <v>768</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8" s="140">
        <v>90</v>
      </c>
      <c r="E78" s="140"/>
      <c r="F78" s="140"/>
      <c r="G78" s="140"/>
      <c r="H78" s="141"/>
    </row>
    <row r="79" spans="1:8" ht="37.5" customHeight="1" x14ac:dyDescent="0.2">
      <c r="A79" s="137" t="s">
        <v>55</v>
      </c>
      <c r="B79" s="138"/>
      <c r="C79" s="142"/>
      <c r="D79" s="140">
        <v>2400</v>
      </c>
      <c r="E79" s="140"/>
      <c r="F79" s="140"/>
      <c r="G79" s="140"/>
      <c r="H79" s="141"/>
    </row>
    <row r="80" spans="1:8" ht="37.5" customHeight="1" x14ac:dyDescent="0.2">
      <c r="A80" s="137" t="s">
        <v>56</v>
      </c>
      <c r="B80" s="138"/>
      <c r="C80" s="142"/>
      <c r="D80" s="140">
        <v>978</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420</v>
      </c>
      <c r="E82" s="140"/>
      <c r="F82" s="140"/>
      <c r="G82" s="140"/>
      <c r="H82" s="141"/>
    </row>
    <row r="83" spans="1:8" ht="37.5" customHeight="1" x14ac:dyDescent="0.2">
      <c r="A83" s="137" t="s">
        <v>59</v>
      </c>
      <c r="B83" s="138"/>
      <c r="C83" s="142"/>
      <c r="D83" s="140">
        <v>420</v>
      </c>
      <c r="E83" s="140"/>
      <c r="F83" s="140"/>
      <c r="G83" s="140"/>
      <c r="H83" s="141"/>
    </row>
    <row r="84" spans="1:8" ht="37.5" customHeight="1" x14ac:dyDescent="0.2">
      <c r="A84" s="137" t="s">
        <v>60</v>
      </c>
      <c r="B84" s="138"/>
      <c r="C84" s="142"/>
      <c r="D84" s="140">
        <v>840</v>
      </c>
      <c r="E84" s="140"/>
      <c r="F84" s="140"/>
      <c r="G84" s="140"/>
      <c r="H84" s="141"/>
    </row>
    <row r="85" spans="1:8" ht="37.5" customHeight="1" x14ac:dyDescent="0.2">
      <c r="A85" s="137" t="s">
        <v>61</v>
      </c>
      <c r="B85" s="138"/>
      <c r="C85" s="142"/>
      <c r="D85" s="140">
        <v>1260</v>
      </c>
      <c r="E85" s="140"/>
      <c r="F85" s="140"/>
      <c r="G85" s="140"/>
      <c r="H85" s="141"/>
    </row>
    <row r="86" spans="1:8" ht="37.5" customHeight="1" thickBot="1" x14ac:dyDescent="0.25">
      <c r="A86" s="145" t="s">
        <v>62</v>
      </c>
      <c r="B86" s="146"/>
      <c r="C86" s="147"/>
      <c r="D86" s="148">
        <v>5400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8880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90" s="165">
        <v>4500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1125</v>
      </c>
      <c r="E92" s="140"/>
      <c r="F92" s="140"/>
      <c r="G92" s="140"/>
      <c r="H92" s="141"/>
    </row>
    <row r="93" spans="1:8" ht="65.25" customHeight="1" x14ac:dyDescent="0.2">
      <c r="A93" s="173" t="s">
        <v>70</v>
      </c>
      <c r="B93" s="174"/>
      <c r="C93" s="169"/>
      <c r="D93" s="140">
        <f>D90/5</f>
        <v>900</v>
      </c>
      <c r="E93" s="140"/>
      <c r="F93" s="140"/>
      <c r="G93" s="140"/>
      <c r="H93" s="141"/>
    </row>
    <row r="94" spans="1:8" ht="65.25" customHeight="1" x14ac:dyDescent="0.2">
      <c r="A94" s="173" t="s">
        <v>71</v>
      </c>
      <c r="B94" s="174"/>
      <c r="C94" s="169"/>
      <c r="D94" s="140">
        <f>D90/6</f>
        <v>750</v>
      </c>
      <c r="E94" s="140"/>
      <c r="F94" s="140"/>
      <c r="G94" s="140"/>
      <c r="H94" s="141"/>
    </row>
    <row r="95" spans="1:8" ht="65.25" customHeight="1" x14ac:dyDescent="0.2">
      <c r="A95" s="173" t="s">
        <v>72</v>
      </c>
      <c r="B95" s="174"/>
      <c r="C95" s="169"/>
      <c r="D95" s="140">
        <f>D90/7</f>
        <v>642.85714285714289</v>
      </c>
      <c r="E95" s="140"/>
      <c r="F95" s="140"/>
      <c r="G95" s="140"/>
      <c r="H95" s="141"/>
    </row>
    <row r="96" spans="1:8" ht="65.25" customHeight="1" x14ac:dyDescent="0.2">
      <c r="A96" s="173" t="s">
        <v>73</v>
      </c>
      <c r="B96" s="174"/>
      <c r="C96" s="169"/>
      <c r="D96" s="140">
        <f>D90/8</f>
        <v>562.5</v>
      </c>
      <c r="E96" s="140"/>
      <c r="F96" s="140"/>
      <c r="G96" s="140"/>
      <c r="H96" s="141"/>
    </row>
    <row r="97" spans="1:8" ht="65.25" customHeight="1" x14ac:dyDescent="0.2">
      <c r="A97" s="173" t="s">
        <v>74</v>
      </c>
      <c r="B97" s="174"/>
      <c r="C97" s="169"/>
      <c r="D97" s="140">
        <f>D90/9</f>
        <v>500</v>
      </c>
      <c r="E97" s="140"/>
      <c r="F97" s="140"/>
      <c r="G97" s="140"/>
      <c r="H97" s="141"/>
    </row>
    <row r="98" spans="1:8" ht="65.25" customHeight="1" x14ac:dyDescent="0.2">
      <c r="A98" s="173" t="s">
        <v>75</v>
      </c>
      <c r="B98" s="174"/>
      <c r="C98" s="169"/>
      <c r="D98" s="140">
        <f>D90/10</f>
        <v>450</v>
      </c>
      <c r="E98" s="140"/>
      <c r="F98" s="140"/>
      <c r="G98" s="140"/>
      <c r="H98" s="141"/>
    </row>
    <row r="99" spans="1:8" ht="65.25" customHeight="1" thickBot="1" x14ac:dyDescent="0.25">
      <c r="A99" s="162" t="s">
        <v>76</v>
      </c>
      <c r="B99" s="163"/>
      <c r="C99" s="169"/>
      <c r="D99" s="165">
        <v>6768</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1692</v>
      </c>
      <c r="E101" s="140"/>
      <c r="F101" s="140"/>
      <c r="G101" s="140"/>
      <c r="H101" s="141"/>
    </row>
    <row r="102" spans="1:8" ht="65.25" customHeight="1" x14ac:dyDescent="0.2">
      <c r="A102" s="173" t="s">
        <v>70</v>
      </c>
      <c r="B102" s="174"/>
      <c r="C102" s="169"/>
      <c r="D102" s="140">
        <v>1353.6</v>
      </c>
      <c r="E102" s="140"/>
      <c r="F102" s="140"/>
      <c r="G102" s="140"/>
      <c r="H102" s="141"/>
    </row>
    <row r="103" spans="1:8" ht="65.25" customHeight="1" x14ac:dyDescent="0.2">
      <c r="A103" s="173" t="s">
        <v>71</v>
      </c>
      <c r="B103" s="174"/>
      <c r="C103" s="169"/>
      <c r="D103" s="140">
        <v>1128</v>
      </c>
      <c r="E103" s="140"/>
      <c r="F103" s="140"/>
      <c r="G103" s="140"/>
      <c r="H103" s="141"/>
    </row>
    <row r="104" spans="1:8" ht="65.25" customHeight="1" x14ac:dyDescent="0.2">
      <c r="A104" s="173" t="s">
        <v>72</v>
      </c>
      <c r="B104" s="174"/>
      <c r="C104" s="169"/>
      <c r="D104" s="140">
        <v>966.85714285714278</v>
      </c>
      <c r="E104" s="140"/>
      <c r="F104" s="140"/>
      <c r="G104" s="140"/>
      <c r="H104" s="141"/>
    </row>
    <row r="105" spans="1:8" ht="65.25" customHeight="1" x14ac:dyDescent="0.2">
      <c r="A105" s="173" t="s">
        <v>73</v>
      </c>
      <c r="B105" s="174"/>
      <c r="C105" s="169"/>
      <c r="D105" s="140">
        <v>846</v>
      </c>
      <c r="E105" s="140"/>
      <c r="F105" s="140"/>
      <c r="G105" s="140"/>
      <c r="H105" s="141"/>
    </row>
    <row r="106" spans="1:8" ht="65.25" customHeight="1" x14ac:dyDescent="0.2">
      <c r="A106" s="173" t="s">
        <v>74</v>
      </c>
      <c r="B106" s="174"/>
      <c r="C106" s="169"/>
      <c r="D106" s="140">
        <v>751.99999999999989</v>
      </c>
      <c r="E106" s="140"/>
      <c r="F106" s="140"/>
      <c r="G106" s="140"/>
      <c r="H106" s="141"/>
    </row>
    <row r="107" spans="1:8" ht="65.25" customHeight="1" thickBot="1" x14ac:dyDescent="0.25">
      <c r="A107" s="173" t="s">
        <v>75</v>
      </c>
      <c r="B107" s="174"/>
      <c r="C107" s="177"/>
      <c r="D107" s="140">
        <v>676.8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8" s="44">
        <v>8004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"2ГИС.БРАТСК"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1" s="187">
        <v>2526</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2" s="36">
        <v>6297</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"2ГИС.БРАТСК"</v>
      </c>
      <c r="D113" s="36">
        <v>5976</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"2ГИС.БРАТСК"</v>
      </c>
      <c r="D114" s="36">
        <v>7171.2</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5" s="36">
        <v>2922</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6" s="36">
        <v>3120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7" s="36">
        <v>7590.0000000000009</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18" s="36">
        <v>6402</v>
      </c>
      <c r="E118" s="37"/>
      <c r="F118" s="37"/>
      <c r="G118" s="37"/>
      <c r="H118" s="38"/>
    </row>
    <row r="119" spans="1:8" ht="50.1" customHeight="1" x14ac:dyDescent="0.2">
      <c r="A119" s="143" t="s">
        <v>87</v>
      </c>
      <c r="B119" s="144"/>
      <c r="C119" s="186" t="s">
        <v>88</v>
      </c>
      <c r="D119" s="36">
        <v>504</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0" s="36">
        <v>2280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1" s="36">
        <v>1824</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2" s="36">
        <v>1560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3" s="36">
        <v>912</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4" s="36">
        <v>8880</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6" s="36">
        <v>1320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7" s="36">
        <v>1008</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8" s="36">
        <v>6000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9" s="36">
        <v>4005</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0" s="36">
        <v>3000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"2ГИС.БРАТСК"</v>
      </c>
      <c r="D131" s="36">
        <v>4200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3600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"2ГИС.БРАТСК" (версия для ПК)</v>
      </c>
      <c r="D133" s="36">
        <v>8880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"2ГИС.БРАТСК"</v>
      </c>
      <c r="D134" s="36">
        <v>8400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"2ГИС.БРАТСК"</v>
      </c>
      <c r="D135" s="36">
        <v>10080</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"2ГИС.БРАТСК" (версия для ПК)</v>
      </c>
      <c r="D136" s="36">
        <v>4200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"2ГИС.БРАТСК" (версия для ПК)</v>
      </c>
      <c r="D137" s="36">
        <v>4440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"2ГИС.БРАТСК" (версия для ПК)</v>
      </c>
      <c r="D138" s="36">
        <v>10680</v>
      </c>
      <c r="E138" s="37"/>
      <c r="F138" s="37"/>
      <c r="G138" s="37"/>
      <c r="H138" s="38"/>
    </row>
    <row r="139" spans="1:8" ht="50.1" customHeight="1" x14ac:dyDescent="0.2">
      <c r="A139" s="143" t="s">
        <v>107</v>
      </c>
      <c r="B139" s="144"/>
      <c r="C139" s="186" t="s">
        <v>88</v>
      </c>
      <c r="D139" s="36">
        <v>720</v>
      </c>
      <c r="E139" s="37"/>
      <c r="F139" s="37"/>
      <c r="G139" s="37"/>
      <c r="H139" s="38"/>
    </row>
    <row r="140" spans="1:8" ht="73.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6">
        <v>12480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"2ГИС.БРАТСК" (версия для ПК)</v>
      </c>
      <c r="D141" s="44">
        <v>1920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9" s="200">
        <f>F149*1.2</f>
        <v>4680</v>
      </c>
      <c r="E149" s="201">
        <f>F149*1.1</f>
        <v>4290</v>
      </c>
      <c r="F149" s="201">
        <v>3900</v>
      </c>
      <c r="G149" s="201">
        <f>F149*0.75</f>
        <v>2925</v>
      </c>
      <c r="H149" s="202">
        <f>F149*0.5</f>
        <v>1950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"2ГИС.БРАТСК"</v>
      </c>
      <c r="D150" s="36">
        <v>660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1" s="36">
        <v>660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52" s="200">
        <f>F152*1.2</f>
        <v>6624</v>
      </c>
      <c r="E152" s="201">
        <f>F152*1.1</f>
        <v>6072.0000000000009</v>
      </c>
      <c r="F152" s="201">
        <v>5520</v>
      </c>
      <c r="G152" s="201">
        <f>F152*0.75</f>
        <v>4140</v>
      </c>
      <c r="H152" s="202">
        <f>F152*0.5</f>
        <v>2760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"2ГИС.БРАТСК"</v>
      </c>
      <c r="D153" s="36">
        <v>960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54" s="36">
        <v>960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"2ГИС.БРАТСК"</v>
      </c>
      <c r="D155" s="200">
        <f>F155*1.2</f>
        <v>2412</v>
      </c>
      <c r="E155" s="201">
        <f>F155*1.1</f>
        <v>2211</v>
      </c>
      <c r="F155" s="201">
        <v>2010</v>
      </c>
      <c r="G155" s="201">
        <f>F155*0.75</f>
        <v>1507.5</v>
      </c>
      <c r="H155" s="202">
        <f>F155*0.5</f>
        <v>1005</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8" s="31">
        <v>11520</v>
      </c>
      <c r="E158" s="32"/>
      <c r="F158" s="32"/>
      <c r="G158" s="32"/>
      <c r="H158" s="33"/>
    </row>
    <row r="159" spans="1:8" s="16" customFormat="1" ht="83.25" customHeight="1" thickBot="1" x14ac:dyDescent="0.25">
      <c r="A159" s="143" t="s">
        <v>186</v>
      </c>
      <c r="B159" s="144"/>
      <c r="C159" s="198"/>
      <c r="D159" s="36">
        <v>11520</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242</v>
      </c>
      <c r="D162" s="210"/>
      <c r="E162" s="211"/>
      <c r="F162" s="211"/>
      <c r="G162" s="211"/>
      <c r="H162" s="211"/>
    </row>
    <row r="163" spans="1:8" ht="21" x14ac:dyDescent="0.2">
      <c r="A163" s="208"/>
      <c r="B163" s="211"/>
      <c r="C163" s="212" t="s">
        <v>243</v>
      </c>
      <c r="D163" s="212"/>
      <c r="E163" s="211"/>
      <c r="F163" s="211"/>
      <c r="G163" s="211"/>
      <c r="H163" s="211"/>
    </row>
    <row r="164" spans="1:8" ht="21" x14ac:dyDescent="0.2">
      <c r="A164" s="208"/>
      <c r="B164" s="211"/>
      <c r="C164" s="212" t="s">
        <v>244</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245</v>
      </c>
      <c r="B174" s="227"/>
      <c r="C174" s="227"/>
      <c r="D174" s="227"/>
      <c r="E174" s="227"/>
      <c r="F174" s="227"/>
      <c r="G174" s="227"/>
      <c r="H174" s="227"/>
    </row>
    <row r="175" spans="1:8" ht="21" x14ac:dyDescent="0.2">
      <c r="A175" s="227" t="s">
        <v>246</v>
      </c>
      <c r="B175" s="227"/>
      <c r="C175" s="227"/>
      <c r="D175" s="227"/>
      <c r="E175" s="227"/>
      <c r="F175" s="227"/>
      <c r="G175" s="227"/>
      <c r="H175" s="227"/>
    </row>
    <row r="176" spans="1:8" ht="26.25" x14ac:dyDescent="0.2">
      <c r="A176" s="221"/>
      <c r="B176" s="221"/>
      <c r="C176" s="222"/>
      <c r="D176" s="223"/>
      <c r="E176" s="223"/>
      <c r="F176" s="224"/>
      <c r="G176" s="225"/>
      <c r="H176" s="225"/>
    </row>
    <row r="177" spans="1:8" ht="55.5"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3.75" customHeight="1" thickBot="1" x14ac:dyDescent="0.25">
      <c r="A179" s="236" t="s">
        <v>140</v>
      </c>
      <c r="B179" s="237"/>
      <c r="C179" s="238" t="s">
        <v>141</v>
      </c>
      <c r="D179" s="237" t="s">
        <v>142</v>
      </c>
      <c r="E179" s="239"/>
      <c r="F179" s="240"/>
      <c r="G179" s="240"/>
      <c r="H179" s="240"/>
    </row>
    <row r="180" spans="1:8" ht="99" customHeight="1" x14ac:dyDescent="0.2">
      <c r="A180" s="241" t="s">
        <v>143</v>
      </c>
      <c r="B180" s="242"/>
      <c r="C180" s="243" t="s">
        <v>144</v>
      </c>
      <c r="D180" s="244" t="s">
        <v>145</v>
      </c>
      <c r="E180" s="245"/>
      <c r="F180" s="240"/>
      <c r="G180" s="240"/>
      <c r="H180" s="240"/>
    </row>
    <row r="181" spans="1:8" ht="81" customHeight="1" x14ac:dyDescent="0.2">
      <c r="A181" s="246" t="s">
        <v>146</v>
      </c>
      <c r="B181" s="247"/>
      <c r="C181" s="248" t="s">
        <v>147</v>
      </c>
      <c r="D181" s="249" t="s">
        <v>148</v>
      </c>
      <c r="E181" s="250"/>
      <c r="F181" s="240"/>
      <c r="G181" s="240"/>
      <c r="H181" s="240"/>
    </row>
    <row r="182" spans="1:8" ht="140.25" customHeight="1" x14ac:dyDescent="0.2">
      <c r="A182" s="246" t="s">
        <v>149</v>
      </c>
      <c r="B182" s="247"/>
      <c r="C182" s="248" t="s">
        <v>150</v>
      </c>
      <c r="D182" s="249" t="s">
        <v>148</v>
      </c>
      <c r="E182" s="250"/>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x14ac:dyDescent="0.2">
      <c r="A184" s="378" t="s">
        <v>154</v>
      </c>
      <c r="B184" s="379"/>
      <c r="C184" s="248" t="s">
        <v>155</v>
      </c>
      <c r="D184" s="380" t="s">
        <v>148</v>
      </c>
      <c r="E184" s="381"/>
      <c r="F184" s="224"/>
      <c r="G184" s="225"/>
      <c r="H184" s="225"/>
    </row>
    <row r="185" spans="1:8" ht="24.95" customHeight="1" x14ac:dyDescent="0.2">
      <c r="A185" s="252" t="s">
        <v>247</v>
      </c>
      <c r="B185" s="252"/>
      <c r="C185" s="252"/>
      <c r="D185" s="252"/>
      <c r="E185" s="252"/>
      <c r="F185" s="252"/>
      <c r="G185" s="252"/>
      <c r="H185" s="252"/>
    </row>
    <row r="186" spans="1:8" ht="24.95" customHeight="1" x14ac:dyDescent="0.2">
      <c r="A186" s="252" t="s">
        <v>248</v>
      </c>
      <c r="B186" s="252"/>
      <c r="C186" s="252"/>
      <c r="D186" s="252"/>
      <c r="E186" s="252"/>
      <c r="F186" s="252"/>
      <c r="G186" s="252"/>
      <c r="H186" s="252"/>
    </row>
    <row r="187" spans="1:8" ht="188.25"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73.5" customHeight="1" x14ac:dyDescent="0.2">
      <c r="A188" s="227" t="s">
        <v>159</v>
      </c>
      <c r="B188" s="227"/>
      <c r="C188" s="227"/>
      <c r="D188" s="227"/>
      <c r="E188" s="227"/>
      <c r="F188" s="227"/>
      <c r="G188" s="227"/>
      <c r="H188" s="227"/>
    </row>
    <row r="189" spans="1:8" ht="24.95" customHeight="1"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2">
    <mergeCell ref="A185:H185"/>
    <mergeCell ref="A186:H186"/>
    <mergeCell ref="A187:H187"/>
    <mergeCell ref="A188:H188"/>
    <mergeCell ref="A189:H189"/>
    <mergeCell ref="A190:E190"/>
    <mergeCell ref="F190:H190"/>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0" zoomScaleNormal="60" zoomScaleSheetLayoutView="40" workbookViewId="0">
      <pane ySplit="4" topLeftCell="A156"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4">
        <v>210</v>
      </c>
      <c r="E23" s="316"/>
      <c r="F23" s="316"/>
      <c r="G23" s="316"/>
      <c r="H23" s="317"/>
    </row>
    <row r="24" spans="1:8" s="16" customFormat="1" ht="62.2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1038 до 31140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49" s="127">
        <v>1038</v>
      </c>
      <c r="E49" s="128"/>
      <c r="F49" s="128"/>
      <c r="G49" s="128"/>
      <c r="H49" s="129"/>
    </row>
    <row r="50" spans="1:8" ht="37.5" customHeight="1" x14ac:dyDescent="0.2">
      <c r="A50" s="130" t="s">
        <v>33</v>
      </c>
      <c r="B50" s="131"/>
      <c r="C50" s="126"/>
      <c r="D50" s="36">
        <v>2076</v>
      </c>
      <c r="E50" s="37"/>
      <c r="F50" s="37"/>
      <c r="G50" s="37"/>
      <c r="H50" s="38"/>
    </row>
    <row r="51" spans="1:8" ht="37.5" customHeight="1" x14ac:dyDescent="0.2">
      <c r="A51" s="130" t="s">
        <v>34</v>
      </c>
      <c r="B51" s="131"/>
      <c r="C51" s="126"/>
      <c r="D51" s="36">
        <v>3114</v>
      </c>
      <c r="E51" s="37"/>
      <c r="F51" s="37"/>
      <c r="G51" s="37"/>
      <c r="H51" s="38"/>
    </row>
    <row r="52" spans="1:8" ht="37.5" customHeight="1" x14ac:dyDescent="0.2">
      <c r="A52" s="130" t="s">
        <v>35</v>
      </c>
      <c r="B52" s="131"/>
      <c r="C52" s="126"/>
      <c r="D52" s="36">
        <v>4152</v>
      </c>
      <c r="E52" s="37"/>
      <c r="F52" s="37"/>
      <c r="G52" s="37"/>
      <c r="H52" s="38"/>
    </row>
    <row r="53" spans="1:8" ht="37.5" customHeight="1" x14ac:dyDescent="0.2">
      <c r="A53" s="130" t="s">
        <v>36</v>
      </c>
      <c r="B53" s="131"/>
      <c r="C53" s="126"/>
      <c r="D53" s="36">
        <v>5190</v>
      </c>
      <c r="E53" s="37"/>
      <c r="F53" s="37"/>
      <c r="G53" s="37"/>
      <c r="H53" s="38"/>
    </row>
    <row r="54" spans="1:8" ht="37.5" customHeight="1" x14ac:dyDescent="0.2">
      <c r="A54" s="130" t="s">
        <v>37</v>
      </c>
      <c r="B54" s="131"/>
      <c r="C54" s="126"/>
      <c r="D54" s="36">
        <v>6228</v>
      </c>
      <c r="E54" s="37"/>
      <c r="F54" s="37"/>
      <c r="G54" s="37"/>
      <c r="H54" s="38"/>
    </row>
    <row r="55" spans="1:8" ht="37.5" customHeight="1" x14ac:dyDescent="0.2">
      <c r="A55" s="130" t="s">
        <v>38</v>
      </c>
      <c r="B55" s="131"/>
      <c r="C55" s="126"/>
      <c r="D55" s="36">
        <v>7266</v>
      </c>
      <c r="E55" s="37"/>
      <c r="F55" s="37"/>
      <c r="G55" s="37"/>
      <c r="H55" s="38"/>
    </row>
    <row r="56" spans="1:8" ht="37.5" customHeight="1" x14ac:dyDescent="0.2">
      <c r="A56" s="130" t="s">
        <v>39</v>
      </c>
      <c r="B56" s="131"/>
      <c r="C56" s="126"/>
      <c r="D56" s="36">
        <v>8304</v>
      </c>
      <c r="E56" s="37"/>
      <c r="F56" s="37"/>
      <c r="G56" s="37"/>
      <c r="H56" s="38"/>
    </row>
    <row r="57" spans="1:8" ht="37.5" customHeight="1" x14ac:dyDescent="0.2">
      <c r="A57" s="130" t="s">
        <v>40</v>
      </c>
      <c r="B57" s="131"/>
      <c r="C57" s="126"/>
      <c r="D57" s="36">
        <v>9342</v>
      </c>
      <c r="E57" s="37"/>
      <c r="F57" s="37"/>
      <c r="G57" s="37"/>
      <c r="H57" s="38"/>
    </row>
    <row r="58" spans="1:8" ht="37.5" customHeight="1" x14ac:dyDescent="0.2">
      <c r="A58" s="130" t="s">
        <v>41</v>
      </c>
      <c r="B58" s="131"/>
      <c r="C58" s="126"/>
      <c r="D58" s="36">
        <v>10380</v>
      </c>
      <c r="E58" s="37"/>
      <c r="F58" s="37"/>
      <c r="G58" s="37"/>
      <c r="H58" s="38"/>
    </row>
    <row r="59" spans="1:8" ht="37.5" customHeight="1" x14ac:dyDescent="0.2">
      <c r="A59" s="130" t="s">
        <v>42</v>
      </c>
      <c r="B59" s="131"/>
      <c r="C59" s="126"/>
      <c r="D59" s="36">
        <v>11418</v>
      </c>
      <c r="E59" s="37"/>
      <c r="F59" s="37"/>
      <c r="G59" s="37"/>
      <c r="H59" s="38"/>
    </row>
    <row r="60" spans="1:8" ht="37.5" customHeight="1" x14ac:dyDescent="0.2">
      <c r="A60" s="130" t="s">
        <v>43</v>
      </c>
      <c r="B60" s="131"/>
      <c r="C60" s="126"/>
      <c r="D60" s="36">
        <v>12456</v>
      </c>
      <c r="E60" s="37"/>
      <c r="F60" s="37"/>
      <c r="G60" s="37"/>
      <c r="H60" s="38"/>
    </row>
    <row r="61" spans="1:8" ht="37.5" customHeight="1" x14ac:dyDescent="0.2">
      <c r="A61" s="130" t="s">
        <v>44</v>
      </c>
      <c r="B61" s="131"/>
      <c r="C61" s="126"/>
      <c r="D61" s="36">
        <v>13494</v>
      </c>
      <c r="E61" s="37"/>
      <c r="F61" s="37"/>
      <c r="G61" s="37"/>
      <c r="H61" s="38"/>
    </row>
    <row r="62" spans="1:8" ht="37.5" customHeight="1" x14ac:dyDescent="0.2">
      <c r="A62" s="130" t="s">
        <v>45</v>
      </c>
      <c r="B62" s="131"/>
      <c r="C62" s="126"/>
      <c r="D62" s="36">
        <v>14532</v>
      </c>
      <c r="E62" s="37"/>
      <c r="F62" s="37"/>
      <c r="G62" s="37"/>
      <c r="H62" s="38"/>
    </row>
    <row r="63" spans="1:8" ht="37.5" customHeight="1" x14ac:dyDescent="0.2">
      <c r="A63" s="130" t="s">
        <v>46</v>
      </c>
      <c r="B63" s="131"/>
      <c r="C63" s="126"/>
      <c r="D63" s="36">
        <v>15570</v>
      </c>
      <c r="E63" s="37"/>
      <c r="F63" s="37"/>
      <c r="G63" s="37"/>
      <c r="H63" s="38"/>
    </row>
    <row r="64" spans="1:8" ht="37.5" customHeight="1" x14ac:dyDescent="0.2">
      <c r="A64" s="130" t="s">
        <v>47</v>
      </c>
      <c r="B64" s="131"/>
      <c r="C64" s="126"/>
      <c r="D64" s="36">
        <v>16608</v>
      </c>
      <c r="E64" s="37"/>
      <c r="F64" s="37"/>
      <c r="G64" s="37"/>
      <c r="H64" s="38"/>
    </row>
    <row r="65" spans="1:8" ht="37.5" customHeight="1" x14ac:dyDescent="0.2">
      <c r="A65" s="130" t="s">
        <v>48</v>
      </c>
      <c r="B65" s="131"/>
      <c r="C65" s="126"/>
      <c r="D65" s="36">
        <v>17646</v>
      </c>
      <c r="E65" s="37"/>
      <c r="F65" s="37"/>
      <c r="G65" s="37"/>
      <c r="H65" s="38"/>
    </row>
    <row r="66" spans="1:8" ht="37.5" customHeight="1" x14ac:dyDescent="0.2">
      <c r="A66" s="130" t="s">
        <v>49</v>
      </c>
      <c r="B66" s="131"/>
      <c r="C66" s="126"/>
      <c r="D66" s="36">
        <v>18684</v>
      </c>
      <c r="E66" s="37"/>
      <c r="F66" s="37"/>
      <c r="G66" s="37"/>
      <c r="H66" s="38"/>
    </row>
    <row r="67" spans="1:8" ht="37.5" customHeight="1" x14ac:dyDescent="0.2">
      <c r="A67" s="130" t="s">
        <v>50</v>
      </c>
      <c r="B67" s="131"/>
      <c r="C67" s="126"/>
      <c r="D67" s="36">
        <v>19722</v>
      </c>
      <c r="E67" s="37"/>
      <c r="F67" s="37"/>
      <c r="G67" s="37"/>
      <c r="H67" s="38"/>
    </row>
    <row r="68" spans="1:8" ht="37.5" customHeight="1" x14ac:dyDescent="0.2">
      <c r="A68" s="130" t="s">
        <v>51</v>
      </c>
      <c r="B68" s="131"/>
      <c r="C68" s="126"/>
      <c r="D68" s="36">
        <v>20760</v>
      </c>
      <c r="E68" s="37"/>
      <c r="F68" s="37"/>
      <c r="G68" s="37"/>
      <c r="H68" s="38"/>
    </row>
    <row r="69" spans="1:8" ht="37.5" customHeight="1" x14ac:dyDescent="0.2">
      <c r="A69" s="130" t="s">
        <v>196</v>
      </c>
      <c r="B69" s="131"/>
      <c r="C69" s="126"/>
      <c r="D69" s="36">
        <v>21798</v>
      </c>
      <c r="E69" s="37"/>
      <c r="F69" s="37"/>
      <c r="G69" s="37"/>
      <c r="H69" s="38"/>
    </row>
    <row r="70" spans="1:8" ht="37.5" customHeight="1" x14ac:dyDescent="0.2">
      <c r="A70" s="130" t="s">
        <v>197</v>
      </c>
      <c r="B70" s="131"/>
      <c r="C70" s="126"/>
      <c r="D70" s="36">
        <v>22836</v>
      </c>
      <c r="E70" s="37"/>
      <c r="F70" s="37"/>
      <c r="G70" s="37"/>
      <c r="H70" s="38"/>
    </row>
    <row r="71" spans="1:8" ht="37.5" customHeight="1" x14ac:dyDescent="0.2">
      <c r="A71" s="130" t="s">
        <v>198</v>
      </c>
      <c r="B71" s="131"/>
      <c r="C71" s="126"/>
      <c r="D71" s="36">
        <v>23874</v>
      </c>
      <c r="E71" s="37"/>
      <c r="F71" s="37"/>
      <c r="G71" s="37"/>
      <c r="H71" s="38"/>
    </row>
    <row r="72" spans="1:8" ht="37.5" customHeight="1" x14ac:dyDescent="0.2">
      <c r="A72" s="130" t="s">
        <v>199</v>
      </c>
      <c r="B72" s="131"/>
      <c r="C72" s="126"/>
      <c r="D72" s="36">
        <v>24912</v>
      </c>
      <c r="E72" s="37"/>
      <c r="F72" s="37"/>
      <c r="G72" s="37"/>
      <c r="H72" s="38"/>
    </row>
    <row r="73" spans="1:8" ht="37.5" customHeight="1" x14ac:dyDescent="0.2">
      <c r="A73" s="130" t="s">
        <v>200</v>
      </c>
      <c r="B73" s="131"/>
      <c r="C73" s="126"/>
      <c r="D73" s="36">
        <v>25950</v>
      </c>
      <c r="E73" s="37"/>
      <c r="F73" s="37"/>
      <c r="G73" s="37"/>
      <c r="H73" s="38"/>
    </row>
    <row r="74" spans="1:8" ht="37.5" customHeight="1" x14ac:dyDescent="0.2">
      <c r="A74" s="130" t="s">
        <v>201</v>
      </c>
      <c r="B74" s="131"/>
      <c r="C74" s="126"/>
      <c r="D74" s="36">
        <v>26988</v>
      </c>
      <c r="E74" s="37"/>
      <c r="F74" s="37"/>
      <c r="G74" s="37"/>
      <c r="H74" s="38"/>
    </row>
    <row r="75" spans="1:8" ht="37.5" customHeight="1" x14ac:dyDescent="0.2">
      <c r="A75" s="130" t="s">
        <v>202</v>
      </c>
      <c r="B75" s="131"/>
      <c r="C75" s="126"/>
      <c r="D75" s="36">
        <v>28026</v>
      </c>
      <c r="E75" s="37"/>
      <c r="F75" s="37"/>
      <c r="G75" s="37"/>
      <c r="H75" s="38"/>
    </row>
    <row r="76" spans="1:8" ht="37.5" customHeight="1" x14ac:dyDescent="0.2">
      <c r="A76" s="130" t="s">
        <v>203</v>
      </c>
      <c r="B76" s="131"/>
      <c r="C76" s="126"/>
      <c r="D76" s="36">
        <v>29064</v>
      </c>
      <c r="E76" s="37"/>
      <c r="F76" s="37"/>
      <c r="G76" s="37"/>
      <c r="H76" s="38"/>
    </row>
    <row r="77" spans="1:8" ht="37.5" customHeight="1" x14ac:dyDescent="0.2">
      <c r="A77" s="130" t="s">
        <v>204</v>
      </c>
      <c r="B77" s="131"/>
      <c r="C77" s="126"/>
      <c r="D77" s="36">
        <v>30102</v>
      </c>
      <c r="E77" s="37"/>
      <c r="F77" s="37"/>
      <c r="G77" s="37"/>
      <c r="H77" s="38"/>
    </row>
    <row r="78" spans="1:8" ht="37.5" customHeight="1" thickBot="1" x14ac:dyDescent="0.25">
      <c r="A78" s="130" t="s">
        <v>205</v>
      </c>
      <c r="B78" s="131"/>
      <c r="C78" s="126"/>
      <c r="D78" s="36">
        <v>31140</v>
      </c>
      <c r="E78" s="37"/>
      <c r="F78" s="37"/>
      <c r="G78" s="37"/>
      <c r="H78" s="38"/>
    </row>
    <row r="79" spans="1:8" ht="50.1" customHeight="1" thickBot="1" x14ac:dyDescent="0.25">
      <c r="A79" s="119" t="s">
        <v>52</v>
      </c>
      <c r="B79" s="120"/>
      <c r="C79" s="120"/>
      <c r="D79" s="121" t="str">
        <f>"от "&amp;MIN(D80:D89)&amp;" до "&amp;MAX(D80:D89)</f>
        <v>от 348 до 3576</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80" s="127">
        <v>1530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81" s="56">
        <v>348</v>
      </c>
      <c r="E81" s="37"/>
      <c r="F81" s="37"/>
      <c r="G81" s="37"/>
      <c r="H81" s="38"/>
    </row>
    <row r="82" spans="1:8" ht="37.5" customHeight="1" x14ac:dyDescent="0.2">
      <c r="A82" s="143" t="s">
        <v>55</v>
      </c>
      <c r="B82" s="458"/>
      <c r="C82" s="142"/>
      <c r="D82" s="56">
        <v>3570</v>
      </c>
      <c r="E82" s="37"/>
      <c r="F82" s="37"/>
      <c r="G82" s="37"/>
      <c r="H82" s="38"/>
    </row>
    <row r="83" spans="1:8" ht="37.5" customHeight="1" x14ac:dyDescent="0.2">
      <c r="A83" s="143" t="s">
        <v>56</v>
      </c>
      <c r="B83" s="458"/>
      <c r="C83" s="142"/>
      <c r="D83" s="56">
        <v>1104</v>
      </c>
      <c r="E83" s="37"/>
      <c r="F83" s="37"/>
      <c r="G83" s="37"/>
      <c r="H83" s="38"/>
    </row>
    <row r="84" spans="1:8" ht="37.5" customHeight="1" x14ac:dyDescent="0.2">
      <c r="A84" s="137" t="s">
        <v>57</v>
      </c>
      <c r="B84" s="191"/>
      <c r="C84" s="142"/>
      <c r="D84" s="56">
        <v>2208</v>
      </c>
      <c r="E84" s="37"/>
      <c r="F84" s="37"/>
      <c r="G84" s="37"/>
      <c r="H84" s="38"/>
    </row>
    <row r="85" spans="1:8" ht="37.5" customHeight="1" x14ac:dyDescent="0.2">
      <c r="A85" s="143" t="s">
        <v>58</v>
      </c>
      <c r="B85" s="458"/>
      <c r="C85" s="142"/>
      <c r="D85" s="36">
        <v>432</v>
      </c>
      <c r="E85" s="37"/>
      <c r="F85" s="37"/>
      <c r="G85" s="37"/>
      <c r="H85" s="38"/>
    </row>
    <row r="86" spans="1:8" ht="37.5" customHeight="1" x14ac:dyDescent="0.2">
      <c r="A86" s="143" t="s">
        <v>59</v>
      </c>
      <c r="B86" s="458"/>
      <c r="C86" s="142"/>
      <c r="D86" s="36">
        <v>432</v>
      </c>
      <c r="E86" s="37"/>
      <c r="F86" s="37"/>
      <c r="G86" s="37"/>
      <c r="H86" s="38"/>
    </row>
    <row r="87" spans="1:8" ht="37.5" customHeight="1" x14ac:dyDescent="0.2">
      <c r="A87" s="143" t="s">
        <v>60</v>
      </c>
      <c r="B87" s="458"/>
      <c r="C87" s="142"/>
      <c r="D87" s="36">
        <v>864</v>
      </c>
      <c r="E87" s="37"/>
      <c r="F87" s="37"/>
      <c r="G87" s="37"/>
      <c r="H87" s="38"/>
    </row>
    <row r="88" spans="1:8" ht="37.5" customHeight="1" x14ac:dyDescent="0.2">
      <c r="A88" s="143" t="s">
        <v>61</v>
      </c>
      <c r="B88" s="458"/>
      <c r="C88" s="142"/>
      <c r="D88" s="36">
        <v>1296</v>
      </c>
      <c r="E88" s="37"/>
      <c r="F88" s="37"/>
      <c r="G88" s="37"/>
      <c r="H88" s="38"/>
    </row>
    <row r="89" spans="1:8" ht="37.5" customHeight="1" thickBot="1" x14ac:dyDescent="0.25">
      <c r="A89" s="194" t="s">
        <v>62</v>
      </c>
      <c r="B89" s="459"/>
      <c r="C89" s="147"/>
      <c r="D89" s="36">
        <v>3576</v>
      </c>
      <c r="E89" s="37"/>
      <c r="F89" s="37"/>
      <c r="G89" s="37"/>
      <c r="H89" s="38"/>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858 до 14574</v>
      </c>
      <c r="E91" s="156"/>
      <c r="F91" s="156"/>
      <c r="G91" s="156"/>
      <c r="H91" s="157"/>
    </row>
    <row r="92" spans="1:8" ht="21.75" thickBot="1" x14ac:dyDescent="0.25">
      <c r="A92" s="301"/>
      <c r="B92" s="302"/>
      <c r="C92" s="118"/>
      <c r="D92" s="325"/>
      <c r="E92" s="325"/>
      <c r="F92" s="325"/>
      <c r="G92" s="325"/>
      <c r="H92" s="326"/>
    </row>
    <row r="93" spans="1:8" ht="57.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93" s="165">
        <v>5184</v>
      </c>
      <c r="E93" s="165"/>
      <c r="F93" s="165"/>
      <c r="G93" s="165"/>
      <c r="H93" s="166"/>
    </row>
    <row r="94" spans="1:8" ht="57.75" customHeight="1" thickBot="1" x14ac:dyDescent="0.25">
      <c r="A94" s="167" t="s">
        <v>67</v>
      </c>
      <c r="B94" s="168"/>
      <c r="C94" s="169"/>
      <c r="D94" s="170" t="s">
        <v>68</v>
      </c>
      <c r="E94" s="171"/>
      <c r="F94" s="171"/>
      <c r="G94" s="171"/>
      <c r="H94" s="172"/>
    </row>
    <row r="95" spans="1:8" ht="57.75" customHeight="1" x14ac:dyDescent="0.2">
      <c r="A95" s="173" t="s">
        <v>69</v>
      </c>
      <c r="B95" s="174"/>
      <c r="C95" s="169"/>
      <c r="D95" s="140">
        <f>D93/4</f>
        <v>1296</v>
      </c>
      <c r="E95" s="140"/>
      <c r="F95" s="140"/>
      <c r="G95" s="140"/>
      <c r="H95" s="141"/>
    </row>
    <row r="96" spans="1:8" ht="57.75" customHeight="1" x14ac:dyDescent="0.2">
      <c r="A96" s="173" t="s">
        <v>70</v>
      </c>
      <c r="B96" s="174"/>
      <c r="C96" s="169"/>
      <c r="D96" s="140">
        <f>D93/5</f>
        <v>1036.8</v>
      </c>
      <c r="E96" s="140"/>
      <c r="F96" s="140"/>
      <c r="G96" s="140"/>
      <c r="H96" s="141"/>
    </row>
    <row r="97" spans="1:8" ht="57.75" customHeight="1" x14ac:dyDescent="0.2">
      <c r="A97" s="173" t="s">
        <v>71</v>
      </c>
      <c r="B97" s="174"/>
      <c r="C97" s="169"/>
      <c r="D97" s="140">
        <f>D93/6</f>
        <v>864</v>
      </c>
      <c r="E97" s="140"/>
      <c r="F97" s="140"/>
      <c r="G97" s="140"/>
      <c r="H97" s="141"/>
    </row>
    <row r="98" spans="1:8" ht="57.75" customHeight="1" x14ac:dyDescent="0.2">
      <c r="A98" s="173" t="s">
        <v>72</v>
      </c>
      <c r="B98" s="174"/>
      <c r="C98" s="169"/>
      <c r="D98" s="140">
        <f>D93/7</f>
        <v>740.57142857142856</v>
      </c>
      <c r="E98" s="140"/>
      <c r="F98" s="140"/>
      <c r="G98" s="140"/>
      <c r="H98" s="141"/>
    </row>
    <row r="99" spans="1:8" ht="57.75" customHeight="1" x14ac:dyDescent="0.2">
      <c r="A99" s="173" t="s">
        <v>73</v>
      </c>
      <c r="B99" s="174"/>
      <c r="C99" s="169"/>
      <c r="D99" s="140">
        <f>D93/8</f>
        <v>648</v>
      </c>
      <c r="E99" s="140"/>
      <c r="F99" s="140"/>
      <c r="G99" s="140"/>
      <c r="H99" s="141"/>
    </row>
    <row r="100" spans="1:8" ht="57.75" customHeight="1" x14ac:dyDescent="0.2">
      <c r="A100" s="173" t="s">
        <v>74</v>
      </c>
      <c r="B100" s="174"/>
      <c r="C100" s="169"/>
      <c r="D100" s="140">
        <f>D93/9</f>
        <v>576</v>
      </c>
      <c r="E100" s="140"/>
      <c r="F100" s="140"/>
      <c r="G100" s="140"/>
      <c r="H100" s="141"/>
    </row>
    <row r="101" spans="1:8" ht="57.75" customHeight="1" x14ac:dyDescent="0.2">
      <c r="A101" s="173" t="s">
        <v>75</v>
      </c>
      <c r="B101" s="174"/>
      <c r="C101" s="169"/>
      <c r="D101" s="140">
        <f>D93/10</f>
        <v>518.4</v>
      </c>
      <c r="E101" s="140"/>
      <c r="F101" s="140"/>
      <c r="G101" s="140"/>
      <c r="H101" s="141"/>
    </row>
    <row r="102" spans="1:8" ht="57.75" customHeight="1" thickBot="1" x14ac:dyDescent="0.25">
      <c r="A102" s="162" t="s">
        <v>76</v>
      </c>
      <c r="B102" s="163"/>
      <c r="C102" s="169"/>
      <c r="D102" s="165">
        <v>7776</v>
      </c>
      <c r="E102" s="165"/>
      <c r="F102" s="165"/>
      <c r="G102" s="165"/>
      <c r="H102" s="166"/>
    </row>
    <row r="103" spans="1:8" ht="57.75" customHeight="1" thickBot="1" x14ac:dyDescent="0.25">
      <c r="A103" s="167" t="s">
        <v>67</v>
      </c>
      <c r="B103" s="168"/>
      <c r="C103" s="169"/>
      <c r="D103" s="170" t="s">
        <v>68</v>
      </c>
      <c r="E103" s="171"/>
      <c r="F103" s="171"/>
      <c r="G103" s="171"/>
      <c r="H103" s="172"/>
    </row>
    <row r="104" spans="1:8" ht="57.75" customHeight="1" x14ac:dyDescent="0.2">
      <c r="A104" s="173" t="s">
        <v>69</v>
      </c>
      <c r="B104" s="174"/>
      <c r="C104" s="169"/>
      <c r="D104" s="140">
        <v>1944</v>
      </c>
      <c r="E104" s="140"/>
      <c r="F104" s="140"/>
      <c r="G104" s="140"/>
      <c r="H104" s="141"/>
    </row>
    <row r="105" spans="1:8" ht="57.75" customHeight="1" x14ac:dyDescent="0.2">
      <c r="A105" s="173" t="s">
        <v>70</v>
      </c>
      <c r="B105" s="174"/>
      <c r="C105" s="169"/>
      <c r="D105" s="140">
        <v>1555.2</v>
      </c>
      <c r="E105" s="140"/>
      <c r="F105" s="140"/>
      <c r="G105" s="140"/>
      <c r="H105" s="141"/>
    </row>
    <row r="106" spans="1:8" ht="57.75" customHeight="1" x14ac:dyDescent="0.2">
      <c r="A106" s="173" t="s">
        <v>71</v>
      </c>
      <c r="B106" s="174"/>
      <c r="C106" s="169"/>
      <c r="D106" s="140">
        <v>1296</v>
      </c>
      <c r="E106" s="140"/>
      <c r="F106" s="140"/>
      <c r="G106" s="140"/>
      <c r="H106" s="141"/>
    </row>
    <row r="107" spans="1:8" ht="57.75" customHeight="1" x14ac:dyDescent="0.2">
      <c r="A107" s="173" t="s">
        <v>72</v>
      </c>
      <c r="B107" s="174"/>
      <c r="C107" s="169"/>
      <c r="D107" s="140">
        <v>1110.8571428571427</v>
      </c>
      <c r="E107" s="140"/>
      <c r="F107" s="140"/>
      <c r="G107" s="140"/>
      <c r="H107" s="141"/>
    </row>
    <row r="108" spans="1:8" ht="57.75" customHeight="1" x14ac:dyDescent="0.2">
      <c r="A108" s="173" t="s">
        <v>73</v>
      </c>
      <c r="B108" s="174"/>
      <c r="C108" s="169"/>
      <c r="D108" s="140">
        <v>972</v>
      </c>
      <c r="E108" s="140"/>
      <c r="F108" s="140"/>
      <c r="G108" s="140"/>
      <c r="H108" s="141"/>
    </row>
    <row r="109" spans="1:8" ht="57.75" customHeight="1" x14ac:dyDescent="0.2">
      <c r="A109" s="173" t="s">
        <v>74</v>
      </c>
      <c r="B109" s="174"/>
      <c r="C109" s="169"/>
      <c r="D109" s="140">
        <v>864</v>
      </c>
      <c r="E109" s="140"/>
      <c r="F109" s="140"/>
      <c r="G109" s="140"/>
      <c r="H109" s="141"/>
    </row>
    <row r="110" spans="1:8" ht="57.75" customHeight="1" thickBot="1" x14ac:dyDescent="0.25">
      <c r="A110" s="173" t="s">
        <v>75</v>
      </c>
      <c r="B110" s="174"/>
      <c r="C110" s="177"/>
      <c r="D110" s="140">
        <v>777.6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11" s="44">
        <v>12012</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"2ГИС.ЯРОСЛАВЛЬ"</v>
      </c>
      <c r="D113" s="56">
        <v>6540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4" s="56">
        <v>5748</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5" s="56">
        <v>4758</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"2ГИС.ЯРОСЛАВЛЬ"</v>
      </c>
      <c r="D116" s="56">
        <v>12144</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"2ГИС.ЯРОСЛАВЛЬ"</v>
      </c>
      <c r="D117" s="56">
        <v>14574</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8" s="56">
        <v>2898</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9" s="56">
        <v>2898</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0" s="56">
        <v>4320</v>
      </c>
      <c r="E120" s="37"/>
      <c r="F120" s="37"/>
      <c r="G120" s="37"/>
      <c r="H120" s="38"/>
    </row>
    <row r="121" spans="1:8" ht="50.1" customHeight="1" x14ac:dyDescent="0.2">
      <c r="A121" s="143" t="s">
        <v>86</v>
      </c>
      <c r="B121" s="144"/>
      <c r="C121" s="190" t="str">
        <f>C114</f>
        <v>Электронный справочник на основе Справочника организаций"2ГИС.ЯРОСЛАВЛЬ" (версия для ПК)</v>
      </c>
      <c r="D121" s="56">
        <v>5184</v>
      </c>
      <c r="E121" s="37"/>
      <c r="F121" s="37"/>
      <c r="G121" s="37"/>
      <c r="H121" s="38"/>
    </row>
    <row r="122" spans="1:8" ht="50.1" customHeight="1" x14ac:dyDescent="0.2">
      <c r="A122" s="143" t="s">
        <v>87</v>
      </c>
      <c r="B122" s="144"/>
      <c r="C122" s="190" t="s">
        <v>88</v>
      </c>
      <c r="D122" s="56">
        <v>858</v>
      </c>
      <c r="E122" s="37"/>
      <c r="F122" s="37"/>
      <c r="G122" s="37"/>
      <c r="H122" s="38"/>
    </row>
    <row r="123" spans="1:8"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3" s="56">
        <v>3054</v>
      </c>
      <c r="E123" s="37"/>
      <c r="F123" s="37"/>
      <c r="G123" s="37"/>
      <c r="H123" s="38"/>
    </row>
    <row r="124" spans="1:8"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4" s="56">
        <v>2034</v>
      </c>
      <c r="E124" s="37"/>
      <c r="F124" s="37"/>
      <c r="G124" s="37"/>
      <c r="H124" s="38"/>
    </row>
    <row r="125" spans="1:8" ht="75" customHeight="1" x14ac:dyDescent="0.2">
      <c r="A125" s="143" t="s">
        <v>91</v>
      </c>
      <c r="B125" s="144"/>
      <c r="C125"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5" s="56">
        <v>2208</v>
      </c>
      <c r="E125" s="37"/>
      <c r="F125" s="37"/>
      <c r="G125" s="37"/>
      <c r="H125" s="38"/>
    </row>
    <row r="126" spans="1:8" ht="75" customHeight="1" x14ac:dyDescent="0.2">
      <c r="A126" s="143" t="s">
        <v>92</v>
      </c>
      <c r="B126" s="144"/>
      <c r="C126" s="190"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6" s="56">
        <v>1020</v>
      </c>
      <c r="E126" s="37"/>
      <c r="F126" s="37"/>
      <c r="G126" s="37"/>
      <c r="H126" s="38"/>
    </row>
    <row r="127" spans="1:8"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7" s="56">
        <v>13248</v>
      </c>
      <c r="E127" s="37"/>
      <c r="F127" s="37"/>
      <c r="G127" s="37"/>
      <c r="H127" s="38"/>
    </row>
    <row r="128" spans="1:8"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28" s="56">
        <v>3504</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9" s="56">
        <v>2898</v>
      </c>
      <c r="E129" s="37"/>
      <c r="F129" s="37"/>
      <c r="G129" s="37"/>
      <c r="H129" s="38"/>
    </row>
    <row r="130" spans="1:8" s="16" customFormat="1" ht="91.5"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30" s="56">
        <v>1530</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1" s="56">
        <v>6504</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32" s="56">
        <v>7926</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33" s="56">
        <v>6012</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"2ГИС.ЯРОСЛАВЛЬ"</v>
      </c>
      <c r="D134" s="56">
        <v>9240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8160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6720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"2ГИС.ЯРОСЛАВЛЬ"</v>
      </c>
      <c r="D137" s="56">
        <v>17040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"2ГИС.ЯРОСЛАВЛЬ"</v>
      </c>
      <c r="D138" s="56">
        <v>20448</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9" s="56">
        <v>4080</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0" s="56">
        <v>4080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1" s="56">
        <v>6120</v>
      </c>
      <c r="E141" s="37"/>
      <c r="F141" s="37"/>
      <c r="G141" s="37"/>
      <c r="H141" s="38"/>
    </row>
    <row r="142" spans="1:8" ht="50.1" customHeight="1" x14ac:dyDescent="0.2">
      <c r="A142" s="143" t="s">
        <v>107</v>
      </c>
      <c r="B142" s="144"/>
      <c r="C142" s="190" t="s">
        <v>88</v>
      </c>
      <c r="D142" s="56">
        <v>1320</v>
      </c>
      <c r="E142" s="37"/>
      <c r="F142" s="37"/>
      <c r="G142" s="37"/>
      <c r="H142" s="38"/>
    </row>
    <row r="143" spans="1:8" ht="7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56">
        <v>18600</v>
      </c>
      <c r="E143" s="37"/>
      <c r="F143" s="37"/>
      <c r="G143" s="37"/>
      <c r="H143" s="38"/>
    </row>
    <row r="144" spans="1:8" ht="50.1" customHeight="1" thickBot="1" x14ac:dyDescent="0.25">
      <c r="A144" s="143" t="s">
        <v>109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4" s="56">
        <v>4080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46" s="36">
        <v>3600</v>
      </c>
      <c r="E146" s="37"/>
      <c r="F146" s="37"/>
      <c r="G146" s="37"/>
      <c r="H146" s="38"/>
    </row>
    <row r="147" spans="1:8" s="16" customFormat="1" ht="50.1" customHeight="1" x14ac:dyDescent="0.2">
      <c r="A147" s="143" t="s">
        <v>112</v>
      </c>
      <c r="B147" s="144"/>
      <c r="C147" s="196"/>
      <c r="D147" s="36">
        <v>3600</v>
      </c>
      <c r="E147" s="37"/>
      <c r="F147" s="37"/>
      <c r="G147" s="37"/>
      <c r="H147" s="38"/>
    </row>
    <row r="148" spans="1:8" s="16" customFormat="1" ht="50.1" customHeight="1" x14ac:dyDescent="0.2">
      <c r="A148" s="194" t="s">
        <v>113</v>
      </c>
      <c r="B148" s="195"/>
      <c r="C148" s="196"/>
      <c r="D148" s="329">
        <v>1800</v>
      </c>
      <c r="E148" s="140"/>
      <c r="F148" s="140"/>
      <c r="G148" s="140"/>
      <c r="H148" s="140"/>
    </row>
    <row r="149" spans="1:8" s="16" customFormat="1" ht="50.1" customHeight="1" x14ac:dyDescent="0.2">
      <c r="A149" s="194" t="s">
        <v>114</v>
      </c>
      <c r="B149" s="195"/>
      <c r="C149" s="196"/>
      <c r="D149" s="329">
        <v>180</v>
      </c>
      <c r="E149" s="140"/>
      <c r="F149" s="140"/>
      <c r="G149" s="140"/>
      <c r="H149" s="140"/>
    </row>
    <row r="150" spans="1:8" s="16" customFormat="1" ht="50.1" customHeight="1" thickBot="1" x14ac:dyDescent="0.25">
      <c r="A150" s="194" t="s">
        <v>115</v>
      </c>
      <c r="B150" s="195"/>
      <c r="C150" s="198"/>
      <c r="D150" s="78">
        <v>612</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2" s="200">
        <f>F152*1.2</f>
        <v>3722.3999999999996</v>
      </c>
      <c r="E152" s="201">
        <f>F152*1.1</f>
        <v>3412.2000000000003</v>
      </c>
      <c r="F152" s="201">
        <v>3102</v>
      </c>
      <c r="G152" s="201">
        <f>F152*0.75</f>
        <v>2326.5</v>
      </c>
      <c r="H152" s="202">
        <f>F152*0.5</f>
        <v>1551</v>
      </c>
    </row>
    <row r="153" spans="1:8"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"2ГИС.ЯРОСЛАВЛЬ"</v>
      </c>
      <c r="D153" s="36">
        <v>1698</v>
      </c>
      <c r="E153" s="37"/>
      <c r="F153" s="37"/>
      <c r="G153" s="37"/>
      <c r="H153" s="38"/>
    </row>
    <row r="154" spans="1:8" ht="50.1" customHeight="1" x14ac:dyDescent="0.2">
      <c r="A154" s="143" t="s">
        <v>119</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4" s="56">
        <v>1666.8</v>
      </c>
      <c r="E154" s="37"/>
      <c r="F154" s="37"/>
      <c r="G154" s="37"/>
      <c r="H154" s="38"/>
    </row>
    <row r="155" spans="1:8" ht="50.1" customHeight="1" x14ac:dyDescent="0.2">
      <c r="A155" s="137" t="s">
        <v>286</v>
      </c>
      <c r="B155" s="191"/>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5" s="200">
        <f>F155*1.2</f>
        <v>5328</v>
      </c>
      <c r="E155" s="201">
        <f>F155*1.1</f>
        <v>4884</v>
      </c>
      <c r="F155" s="201">
        <v>4440</v>
      </c>
      <c r="G155" s="201">
        <f>F155*0.75</f>
        <v>3330</v>
      </c>
      <c r="H155" s="202">
        <f>F155*0.5</f>
        <v>2220</v>
      </c>
    </row>
    <row r="156" spans="1:8"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"2ГИС.ЯРОСЛАВЛЬ"</v>
      </c>
      <c r="D156" s="36">
        <v>2400</v>
      </c>
      <c r="E156" s="37"/>
      <c r="F156" s="37"/>
      <c r="G156" s="37"/>
      <c r="H156" s="38"/>
    </row>
    <row r="157" spans="1:8" ht="50.1" customHeight="1" x14ac:dyDescent="0.2">
      <c r="A157" s="143" t="s">
        <v>122</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6">
        <v>2400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"2ГИС.ЯРОСЛАВЛЬ"</v>
      </c>
      <c r="D158" s="56">
        <v>3102</v>
      </c>
      <c r="E158" s="37"/>
      <c r="F158" s="37"/>
      <c r="G158" s="37"/>
      <c r="H158" s="38"/>
    </row>
    <row r="159" spans="1:8" ht="50.1" customHeight="1" thickBot="1" x14ac:dyDescent="0.25">
      <c r="A159" s="24" t="s">
        <v>184</v>
      </c>
      <c r="B159" s="25"/>
      <c r="C159" s="26"/>
      <c r="D159" s="156"/>
      <c r="E159" s="156"/>
      <c r="F159" s="156"/>
      <c r="G159" s="156"/>
      <c r="H159" s="157"/>
    </row>
    <row r="160" spans="1:8" s="23" customFormat="1" ht="30" customHeight="1" thickBot="1" x14ac:dyDescent="0.25">
      <c r="A160" s="535"/>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1" s="31">
        <v>8100</v>
      </c>
      <c r="E161" s="32"/>
      <c r="F161" s="32"/>
      <c r="G161" s="32"/>
      <c r="H161" s="33"/>
    </row>
    <row r="162" spans="1:8" s="16" customFormat="1" ht="83.25" customHeight="1" thickBot="1" x14ac:dyDescent="0.25">
      <c r="A162" s="143" t="s">
        <v>186</v>
      </c>
      <c r="B162" s="144"/>
      <c r="C162" s="196"/>
      <c r="D162" s="36">
        <v>8100</v>
      </c>
      <c r="E162" s="37"/>
      <c r="F162" s="37"/>
      <c r="G162" s="37"/>
      <c r="H162" s="38"/>
    </row>
    <row r="163" spans="1:8" ht="21.75" thickBot="1" x14ac:dyDescent="0.25">
      <c r="A163" s="301"/>
      <c r="B163" s="302"/>
      <c r="C163" s="182"/>
      <c r="D163" s="325"/>
      <c r="E163" s="325"/>
      <c r="F163" s="325"/>
      <c r="G163" s="325"/>
      <c r="H163" s="326"/>
    </row>
    <row r="165" spans="1:8" ht="21" x14ac:dyDescent="0.2">
      <c r="A165" s="208"/>
      <c r="B165" s="209" t="s">
        <v>125</v>
      </c>
      <c r="C165" s="210" t="s">
        <v>250</v>
      </c>
      <c r="D165" s="210"/>
      <c r="E165" s="211"/>
      <c r="F165" s="211"/>
      <c r="G165" s="211"/>
      <c r="H165" s="211"/>
    </row>
    <row r="166" spans="1:8" ht="21" x14ac:dyDescent="0.2">
      <c r="A166" s="208"/>
      <c r="B166" s="211"/>
      <c r="C166" s="212" t="s">
        <v>251</v>
      </c>
      <c r="D166" s="212"/>
      <c r="E166" s="211"/>
      <c r="F166" s="211"/>
      <c r="G166" s="211"/>
      <c r="H166" s="211"/>
    </row>
    <row r="167" spans="1:8" ht="21" x14ac:dyDescent="0.2">
      <c r="A167" s="208"/>
      <c r="B167" s="211"/>
      <c r="C167" s="212" t="s">
        <v>252</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0,4294 гривен</v>
      </c>
      <c r="B169" s="215"/>
      <c r="C169" s="215"/>
      <c r="D169" s="216"/>
      <c r="E169" s="216"/>
      <c r="F169" s="217"/>
      <c r="G169" s="218"/>
      <c r="H169" s="218"/>
    </row>
    <row r="170" spans="1:8" ht="26.25" x14ac:dyDescent="0.2">
      <c r="A170" s="215" t="str">
        <f>Абакан_юр!A158</f>
        <v>По соглашению сторон в качестве валюты платежа могут выступать дирхамы ОАЭ, в этом случае курс следующий: 1 руб. = 0,0422 дирхам</v>
      </c>
      <c r="B170" s="215"/>
      <c r="C170" s="215"/>
      <c r="D170" s="216"/>
      <c r="E170" s="216"/>
      <c r="F170" s="217"/>
      <c r="G170" s="220"/>
      <c r="H170" s="220"/>
    </row>
    <row r="171" spans="1:8" ht="26.25" x14ac:dyDescent="0.2">
      <c r="A171" s="215" t="str">
        <f>Абакан_юр!A159</f>
        <v>По соглашению сторон в качестве валюты платежа могут выступать доллары США, в этом случае курс следующий: 1 руб. = 0,0115 доллара</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евро, в этом случае курс следующий: 1 руб. = 0,0106 евро</v>
      </c>
      <c r="B172" s="215"/>
      <c r="C172" s="215"/>
      <c r="D172" s="216"/>
      <c r="E172" s="217"/>
      <c r="F172" s="217"/>
      <c r="G172" s="220"/>
      <c r="H172" s="220"/>
    </row>
    <row r="173" spans="1:8" ht="26.25" x14ac:dyDescent="0.2">
      <c r="A173" s="215" t="str">
        <f>Абакан_юр!A161</f>
        <v>По соглашению сторон в качестве валюты платежа могут выступать чешские кроны, в этом случае курс следующий: 1 руб. = 0,2596 крона</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киргизские сомы, в этом случае курс следующий: 1 руб. = 1,0276 сом</v>
      </c>
      <c r="B174" s="215"/>
      <c r="C174" s="215"/>
      <c r="D174" s="216"/>
      <c r="E174" s="216"/>
      <c r="F174" s="217"/>
      <c r="G174" s="220"/>
      <c r="H174" s="220"/>
    </row>
    <row r="175" spans="1:8" ht="26.25"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50.1" customHeight="1" thickBot="1" x14ac:dyDescent="0.25">
      <c r="A180" s="228" t="s">
        <v>138</v>
      </c>
      <c r="B180" s="228"/>
      <c r="C180" s="228"/>
      <c r="D180" s="228"/>
      <c r="E180" s="228"/>
      <c r="F180" s="229"/>
      <c r="G180" s="219"/>
      <c r="H180" s="230"/>
    </row>
    <row r="181" spans="1:8" ht="50.1" customHeight="1" thickBot="1" x14ac:dyDescent="0.25">
      <c r="A181" s="541" t="s">
        <v>139</v>
      </c>
      <c r="B181" s="542"/>
      <c r="C181" s="542"/>
      <c r="D181" s="542"/>
      <c r="E181" s="543"/>
      <c r="F181" s="234"/>
      <c r="H181" s="235"/>
    </row>
    <row r="182" spans="1:8" ht="84" customHeight="1" thickBot="1" x14ac:dyDescent="0.25">
      <c r="A182" s="305" t="s">
        <v>140</v>
      </c>
      <c r="B182" s="306"/>
      <c r="C182" s="238" t="s">
        <v>141</v>
      </c>
      <c r="D182" s="330" t="s">
        <v>142</v>
      </c>
      <c r="E182" s="331"/>
      <c r="F182" s="240"/>
      <c r="G182" s="240"/>
      <c r="H182" s="240"/>
    </row>
    <row r="183" spans="1:8" ht="151.5" customHeight="1" x14ac:dyDescent="0.2">
      <c r="A183" s="246" t="s">
        <v>143</v>
      </c>
      <c r="B183" s="247"/>
      <c r="C183" s="248" t="s">
        <v>144</v>
      </c>
      <c r="D183" s="249" t="s">
        <v>145</v>
      </c>
      <c r="E183" s="250"/>
      <c r="F183" s="240"/>
      <c r="G183" s="240"/>
      <c r="H183" s="240"/>
    </row>
    <row r="184" spans="1:8" ht="121.5" customHeight="1" x14ac:dyDescent="0.2">
      <c r="A184" s="246" t="s">
        <v>146</v>
      </c>
      <c r="B184" s="247"/>
      <c r="C184" s="248" t="s">
        <v>147</v>
      </c>
      <c r="D184" s="249" t="s">
        <v>148</v>
      </c>
      <c r="E184" s="250"/>
      <c r="F184" s="240"/>
      <c r="G184" s="240"/>
      <c r="H184" s="240"/>
    </row>
    <row r="185" spans="1:8" ht="126.75" customHeight="1" thickBot="1" x14ac:dyDescent="0.25">
      <c r="A185" s="332" t="s">
        <v>149</v>
      </c>
      <c r="B185" s="333"/>
      <c r="C185" s="334" t="s">
        <v>150</v>
      </c>
      <c r="D185" s="335" t="s">
        <v>148</v>
      </c>
      <c r="E185" s="336"/>
      <c r="F185" s="240"/>
      <c r="G185" s="240"/>
      <c r="H185" s="240"/>
    </row>
    <row r="186" spans="1:8" s="205" customFormat="1" ht="102.75" customHeight="1" thickBot="1" x14ac:dyDescent="0.25">
      <c r="A186" s="332" t="s">
        <v>152</v>
      </c>
      <c r="B186" s="333"/>
      <c r="C186" s="547" t="s">
        <v>153</v>
      </c>
      <c r="D186" s="335" t="s">
        <v>148</v>
      </c>
      <c r="E186" s="336"/>
      <c r="F186" s="234"/>
      <c r="G186" s="234"/>
      <c r="H186" s="234"/>
    </row>
    <row r="187" spans="1:8" s="226" customFormat="1" ht="222.75" customHeight="1" thickBot="1" x14ac:dyDescent="0.25">
      <c r="A187" s="332" t="s">
        <v>154</v>
      </c>
      <c r="B187" s="333"/>
      <c r="C187" s="334" t="s">
        <v>155</v>
      </c>
      <c r="D187" s="335" t="s">
        <v>148</v>
      </c>
      <c r="E187" s="336"/>
      <c r="F187" s="224"/>
      <c r="G187" s="225"/>
      <c r="H187" s="225"/>
    </row>
    <row r="188" spans="1:8" ht="23.25" x14ac:dyDescent="0.2">
      <c r="A188" s="252" t="s">
        <v>156</v>
      </c>
      <c r="B188" s="252"/>
      <c r="C188" s="252"/>
      <c r="D188" s="252"/>
      <c r="E188" s="252"/>
      <c r="F188" s="252"/>
      <c r="G188" s="252"/>
      <c r="H188" s="252"/>
    </row>
    <row r="189" spans="1:8" ht="23.25" x14ac:dyDescent="0.2">
      <c r="A189" s="252" t="s">
        <v>157</v>
      </c>
      <c r="B189" s="252"/>
      <c r="C189" s="252"/>
      <c r="D189" s="252"/>
      <c r="E189" s="252"/>
      <c r="F189" s="252"/>
      <c r="G189" s="252"/>
      <c r="H189" s="252"/>
    </row>
    <row r="190" spans="1:8" ht="192"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ht="75.75" customHeight="1" x14ac:dyDescent="0.2">
      <c r="A191" s="227" t="s">
        <v>159</v>
      </c>
      <c r="B191" s="227"/>
      <c r="C191" s="227"/>
      <c r="D191" s="227"/>
      <c r="E191" s="227"/>
      <c r="F191" s="227"/>
      <c r="G191" s="227"/>
      <c r="H191" s="227"/>
    </row>
    <row r="192" spans="1:8" ht="23.25" x14ac:dyDescent="0.2">
      <c r="A192" s="252" t="s">
        <v>160</v>
      </c>
      <c r="B192" s="252"/>
      <c r="C192" s="252"/>
      <c r="D192" s="252"/>
      <c r="E192" s="252"/>
      <c r="F192" s="252"/>
      <c r="G192" s="252"/>
      <c r="H192" s="252"/>
    </row>
    <row r="194" spans="1:8" s="254" customFormat="1" ht="114.75" customHeight="1" x14ac:dyDescent="0.2">
      <c r="A194" s="227" t="s">
        <v>161</v>
      </c>
      <c r="B194" s="227"/>
      <c r="C194" s="227"/>
      <c r="D194" s="227"/>
      <c r="E194" s="227"/>
      <c r="F194" s="227"/>
      <c r="G194" s="227"/>
      <c r="H194" s="227"/>
    </row>
  </sheetData>
  <sheetProtection selectLockedCells="1" selectUnlockedCells="1"/>
  <mergeCells count="323">
    <mergeCell ref="A190:H190"/>
    <mergeCell ref="A191:H191"/>
    <mergeCell ref="A192:H192"/>
    <mergeCell ref="A194:E194"/>
    <mergeCell ref="F194:H194"/>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395"/>
  <sheetViews>
    <sheetView view="pageBreakPreview" zoomScale="40" zoomScaleSheetLayoutView="40" workbookViewId="0">
      <pane ySplit="3" topLeftCell="A319" activePane="bottomLeft" state="frozen"/>
      <selection activeCell="A166" sqref="A166:H166"/>
      <selection pane="bottomLeft" activeCell="A158" sqref="A158:H257"/>
    </sheetView>
  </sheetViews>
  <sheetFormatPr defaultColWidth="9.140625" defaultRowHeight="12.75" outlineLevelRow="1" x14ac:dyDescent="0.2"/>
  <cols>
    <col min="1" max="1" width="45.7109375" style="771" customWidth="1"/>
    <col min="2" max="2" width="80.7109375" style="207" customWidth="1"/>
    <col min="3" max="3" width="120.7109375" style="206" customWidth="1"/>
    <col min="4"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737</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17"/>
      <c r="B6" s="418"/>
      <c r="C6" s="418"/>
      <c r="D6" s="302" t="s">
        <v>290</v>
      </c>
      <c r="E6" s="302"/>
      <c r="F6" s="302"/>
      <c r="G6" s="302"/>
      <c r="H6" s="429"/>
    </row>
    <row r="7" spans="1:8" s="769" customFormat="1" ht="24.95" customHeight="1" thickBot="1" x14ac:dyDescent="0.25">
      <c r="A7" s="767"/>
      <c r="B7" s="768"/>
      <c r="C7" s="259"/>
      <c r="D7" s="313" t="s">
        <v>175</v>
      </c>
      <c r="E7" s="314" t="s">
        <v>176</v>
      </c>
      <c r="F7" s="313" t="s">
        <v>177</v>
      </c>
      <c r="G7" s="314" t="s">
        <v>178</v>
      </c>
      <c r="H7" s="315"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302" t="s">
        <v>290</v>
      </c>
      <c r="E18" s="302"/>
      <c r="F18" s="302"/>
      <c r="G18" s="302"/>
      <c r="H18" s="429"/>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64">
        <v>270</v>
      </c>
      <c r="E19" s="316"/>
      <c r="F19" s="316"/>
      <c r="G19" s="316"/>
      <c r="H19" s="317"/>
    </row>
    <row r="20" spans="1:8" s="16" customFormat="1" ht="94.5" customHeight="1" x14ac:dyDescent="0.2">
      <c r="A20" s="71"/>
      <c r="B20" s="92"/>
      <c r="C20" s="93"/>
      <c r="D20" s="94"/>
      <c r="E20" s="95"/>
      <c r="F20" s="95"/>
      <c r="G20" s="95"/>
      <c r="H20" s="318"/>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65"/>
      <c r="E21" s="319"/>
      <c r="F21" s="319"/>
      <c r="G21" s="319"/>
      <c r="H21" s="320"/>
    </row>
    <row r="22" spans="1:8" s="16" customFormat="1" ht="24.95" customHeight="1" thickBot="1" x14ac:dyDescent="0.25">
      <c r="A22" s="81"/>
      <c r="B22" s="48"/>
      <c r="C22" s="49"/>
      <c r="D22" s="302" t="s">
        <v>290</v>
      </c>
      <c r="E22" s="302"/>
      <c r="F22" s="302"/>
      <c r="G22" s="302"/>
      <c r="H22" s="429"/>
    </row>
    <row r="23" spans="1:8" s="16" customFormat="1" ht="50.1" customHeight="1" x14ac:dyDescent="0.2">
      <c r="A23" s="65" t="s">
        <v>738</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739</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302" t="s">
        <v>290</v>
      </c>
      <c r="E33" s="302"/>
      <c r="F33" s="302"/>
      <c r="G33" s="302"/>
      <c r="H33" s="429"/>
    </row>
    <row r="34" spans="1:8" s="16" customFormat="1" ht="50.1" customHeight="1" x14ac:dyDescent="0.2">
      <c r="A34" s="65" t="s">
        <v>621</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498"/>
      <c r="B38" s="468"/>
      <c r="C38" s="118"/>
      <c r="D38" s="302" t="s">
        <v>290</v>
      </c>
      <c r="E38" s="302"/>
      <c r="F38" s="302"/>
      <c r="G38" s="302"/>
      <c r="H38" s="429"/>
    </row>
    <row r="39" spans="1:8" s="16" customFormat="1" ht="50.1" customHeight="1" thickBot="1" x14ac:dyDescent="0.25">
      <c r="A39" s="119" t="s">
        <v>656</v>
      </c>
      <c r="B39" s="601"/>
      <c r="C39" s="601"/>
      <c r="D39" s="529" t="str">
        <f>"от "&amp;MIN(D40:D119)&amp;" до "&amp;MAX(D40:D119)</f>
        <v>от 1914 до 153120</v>
      </c>
      <c r="E39" s="529"/>
      <c r="F39" s="529"/>
      <c r="G39" s="529"/>
      <c r="H39" s="530"/>
    </row>
    <row r="40" spans="1:8" s="16" customFormat="1" ht="37.5" customHeight="1" outlineLevel="1" x14ac:dyDescent="0.2">
      <c r="A40" s="531" t="s">
        <v>32</v>
      </c>
      <c r="B40" s="600"/>
      <c r="C40" s="455"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40" s="509">
        <v>1914</v>
      </c>
      <c r="E40" s="510"/>
      <c r="F40" s="510"/>
      <c r="G40" s="510"/>
      <c r="H40" s="416"/>
    </row>
    <row r="41" spans="1:8" s="16" customFormat="1" ht="37.5" customHeight="1" outlineLevel="1" x14ac:dyDescent="0.2">
      <c r="A41" s="500" t="s">
        <v>33</v>
      </c>
      <c r="B41" s="501"/>
      <c r="C41" s="456"/>
      <c r="D41" s="329">
        <v>3828</v>
      </c>
      <c r="E41" s="140"/>
      <c r="F41" s="140"/>
      <c r="G41" s="140"/>
      <c r="H41" s="141"/>
    </row>
    <row r="42" spans="1:8" s="16" customFormat="1" ht="37.5" customHeight="1" outlineLevel="1" thickBot="1" x14ac:dyDescent="0.25">
      <c r="A42" s="500" t="s">
        <v>34</v>
      </c>
      <c r="B42" s="501"/>
      <c r="C42" s="456"/>
      <c r="D42" s="329">
        <v>5742</v>
      </c>
      <c r="E42" s="140"/>
      <c r="F42" s="140"/>
      <c r="G42" s="140"/>
      <c r="H42" s="141"/>
    </row>
    <row r="43" spans="1:8" s="16" customFormat="1" ht="37.5" customHeight="1" outlineLevel="1" thickBot="1" x14ac:dyDescent="0.25">
      <c r="A43" s="500" t="s">
        <v>35</v>
      </c>
      <c r="B43" s="501"/>
      <c r="C43" s="456"/>
      <c r="D43" s="302" t="s">
        <v>290</v>
      </c>
      <c r="E43" s="302"/>
      <c r="F43" s="302"/>
      <c r="G43" s="302"/>
      <c r="H43" s="429"/>
    </row>
    <row r="44" spans="1:8" s="16" customFormat="1" ht="37.5" customHeight="1" outlineLevel="1" thickBot="1" x14ac:dyDescent="0.25">
      <c r="A44" s="500" t="s">
        <v>36</v>
      </c>
      <c r="B44" s="501"/>
      <c r="C44" s="456"/>
      <c r="D44" s="529" t="str">
        <f>"от "&amp;MIN(D45:D124)&amp;" до "&amp;MAX(D45:D124)</f>
        <v>от 11484 до 162690</v>
      </c>
      <c r="E44" s="529"/>
      <c r="F44" s="529"/>
      <c r="G44" s="529"/>
      <c r="H44" s="530"/>
    </row>
    <row r="45" spans="1:8" s="16" customFormat="1" ht="37.5" customHeight="1" outlineLevel="1" x14ac:dyDescent="0.2">
      <c r="A45" s="500" t="s">
        <v>37</v>
      </c>
      <c r="B45" s="501"/>
      <c r="C45" s="456"/>
      <c r="D45" s="509">
        <v>11484</v>
      </c>
      <c r="E45" s="510"/>
      <c r="F45" s="510"/>
      <c r="G45" s="510"/>
      <c r="H45" s="416"/>
    </row>
    <row r="46" spans="1:8" s="16" customFormat="1" ht="37.5" customHeight="1" outlineLevel="1" x14ac:dyDescent="0.2">
      <c r="A46" s="500" t="s">
        <v>38</v>
      </c>
      <c r="B46" s="501"/>
      <c r="C46" s="456"/>
      <c r="D46" s="329">
        <v>13398</v>
      </c>
      <c r="E46" s="140"/>
      <c r="F46" s="140"/>
      <c r="G46" s="140"/>
      <c r="H46" s="141"/>
    </row>
    <row r="47" spans="1:8" s="16" customFormat="1" ht="37.5" customHeight="1" outlineLevel="1" x14ac:dyDescent="0.2">
      <c r="A47" s="130" t="s">
        <v>39</v>
      </c>
      <c r="B47" s="131"/>
      <c r="C47" s="456"/>
      <c r="D47" s="36">
        <v>15312</v>
      </c>
      <c r="E47" s="37"/>
      <c r="F47" s="37"/>
      <c r="G47" s="37"/>
      <c r="H47" s="38"/>
    </row>
    <row r="48" spans="1:8" s="16" customFormat="1" ht="37.5" customHeight="1" outlineLevel="1" x14ac:dyDescent="0.2">
      <c r="A48" s="130" t="s">
        <v>40</v>
      </c>
      <c r="B48" s="131"/>
      <c r="C48" s="456"/>
      <c r="D48" s="36">
        <v>17226</v>
      </c>
      <c r="E48" s="37"/>
      <c r="F48" s="37"/>
      <c r="G48" s="37"/>
      <c r="H48" s="38"/>
    </row>
    <row r="49" spans="1:8" s="16" customFormat="1" ht="37.5" customHeight="1" outlineLevel="1" x14ac:dyDescent="0.2">
      <c r="A49" s="130" t="s">
        <v>41</v>
      </c>
      <c r="B49" s="131"/>
      <c r="C49" s="456"/>
      <c r="D49" s="36">
        <v>19140</v>
      </c>
      <c r="E49" s="37"/>
      <c r="F49" s="37"/>
      <c r="G49" s="37"/>
      <c r="H49" s="38"/>
    </row>
    <row r="50" spans="1:8" s="16" customFormat="1" ht="37.5" customHeight="1" outlineLevel="1" x14ac:dyDescent="0.2">
      <c r="A50" s="130" t="s">
        <v>42</v>
      </c>
      <c r="B50" s="131"/>
      <c r="C50" s="456"/>
      <c r="D50" s="36">
        <v>21054</v>
      </c>
      <c r="E50" s="37"/>
      <c r="F50" s="37"/>
      <c r="G50" s="37"/>
      <c r="H50" s="38"/>
    </row>
    <row r="51" spans="1:8" s="16" customFormat="1" ht="37.5" customHeight="1" outlineLevel="1" x14ac:dyDescent="0.2">
      <c r="A51" s="130" t="s">
        <v>43</v>
      </c>
      <c r="B51" s="131"/>
      <c r="C51" s="456"/>
      <c r="D51" s="36">
        <v>22968</v>
      </c>
      <c r="E51" s="37"/>
      <c r="F51" s="37"/>
      <c r="G51" s="37"/>
      <c r="H51" s="38"/>
    </row>
    <row r="52" spans="1:8" s="16" customFormat="1" ht="37.5" customHeight="1" outlineLevel="1" x14ac:dyDescent="0.2">
      <c r="A52" s="130" t="s">
        <v>44</v>
      </c>
      <c r="B52" s="131"/>
      <c r="C52" s="456"/>
      <c r="D52" s="36">
        <v>24882</v>
      </c>
      <c r="E52" s="37"/>
      <c r="F52" s="37"/>
      <c r="G52" s="37"/>
      <c r="H52" s="38"/>
    </row>
    <row r="53" spans="1:8" s="16" customFormat="1" ht="37.5" customHeight="1" outlineLevel="1" x14ac:dyDescent="0.2">
      <c r="A53" s="130" t="s">
        <v>45</v>
      </c>
      <c r="B53" s="131"/>
      <c r="C53" s="456"/>
      <c r="D53" s="36">
        <v>26796</v>
      </c>
      <c r="E53" s="37"/>
      <c r="F53" s="37"/>
      <c r="G53" s="37"/>
      <c r="H53" s="38"/>
    </row>
    <row r="54" spans="1:8" s="16" customFormat="1" ht="37.5" customHeight="1" outlineLevel="1" x14ac:dyDescent="0.2">
      <c r="A54" s="130" t="s">
        <v>46</v>
      </c>
      <c r="B54" s="131"/>
      <c r="C54" s="456"/>
      <c r="D54" s="36">
        <v>28710</v>
      </c>
      <c r="E54" s="37"/>
      <c r="F54" s="37"/>
      <c r="G54" s="37"/>
      <c r="H54" s="38"/>
    </row>
    <row r="55" spans="1:8" s="16" customFormat="1" ht="37.5" customHeight="1" outlineLevel="1" x14ac:dyDescent="0.2">
      <c r="A55" s="130" t="s">
        <v>47</v>
      </c>
      <c r="B55" s="131"/>
      <c r="C55" s="456"/>
      <c r="D55" s="36">
        <v>30624</v>
      </c>
      <c r="E55" s="37"/>
      <c r="F55" s="37"/>
      <c r="G55" s="37"/>
      <c r="H55" s="38"/>
    </row>
    <row r="56" spans="1:8" s="16" customFormat="1" ht="37.5" customHeight="1" outlineLevel="1" x14ac:dyDescent="0.2">
      <c r="A56" s="130" t="s">
        <v>48</v>
      </c>
      <c r="B56" s="131"/>
      <c r="C56" s="456"/>
      <c r="D56" s="36">
        <v>32538</v>
      </c>
      <c r="E56" s="37"/>
      <c r="F56" s="37"/>
      <c r="G56" s="37"/>
      <c r="H56" s="38"/>
    </row>
    <row r="57" spans="1:8" s="16" customFormat="1" ht="37.5" customHeight="1" outlineLevel="1" x14ac:dyDescent="0.2">
      <c r="A57" s="130" t="s">
        <v>49</v>
      </c>
      <c r="B57" s="131"/>
      <c r="C57" s="456"/>
      <c r="D57" s="36">
        <v>34452</v>
      </c>
      <c r="E57" s="37"/>
      <c r="F57" s="37"/>
      <c r="G57" s="37"/>
      <c r="H57" s="38"/>
    </row>
    <row r="58" spans="1:8" s="16" customFormat="1" ht="37.5" customHeight="1" outlineLevel="1" x14ac:dyDescent="0.2">
      <c r="A58" s="130" t="s">
        <v>50</v>
      </c>
      <c r="B58" s="131"/>
      <c r="C58" s="456"/>
      <c r="D58" s="36">
        <v>36366</v>
      </c>
      <c r="E58" s="37"/>
      <c r="F58" s="37"/>
      <c r="G58" s="37"/>
      <c r="H58" s="38"/>
    </row>
    <row r="59" spans="1:8" s="16" customFormat="1" ht="37.5" customHeight="1" outlineLevel="1" x14ac:dyDescent="0.2">
      <c r="A59" s="399" t="s">
        <v>51</v>
      </c>
      <c r="B59" s="770"/>
      <c r="C59" s="456"/>
      <c r="D59" s="187">
        <v>38280</v>
      </c>
      <c r="E59" s="188"/>
      <c r="F59" s="188"/>
      <c r="G59" s="188"/>
      <c r="H59" s="189"/>
    </row>
    <row r="60" spans="1:8" s="16" customFormat="1" ht="37.5" customHeight="1" outlineLevel="1" x14ac:dyDescent="0.2">
      <c r="A60" s="399" t="s">
        <v>196</v>
      </c>
      <c r="B60" s="770"/>
      <c r="C60" s="456"/>
      <c r="D60" s="187">
        <v>40194</v>
      </c>
      <c r="E60" s="188"/>
      <c r="F60" s="188"/>
      <c r="G60" s="188"/>
      <c r="H60" s="189"/>
    </row>
    <row r="61" spans="1:8" s="16" customFormat="1" ht="37.5" customHeight="1" outlineLevel="1" x14ac:dyDescent="0.2">
      <c r="A61" s="399" t="s">
        <v>197</v>
      </c>
      <c r="B61" s="770"/>
      <c r="C61" s="456"/>
      <c r="D61" s="187">
        <v>42108</v>
      </c>
      <c r="E61" s="188"/>
      <c r="F61" s="188"/>
      <c r="G61" s="188"/>
      <c r="H61" s="189"/>
    </row>
    <row r="62" spans="1:8" s="16" customFormat="1" ht="37.5" customHeight="1" outlineLevel="1" x14ac:dyDescent="0.2">
      <c r="A62" s="399" t="s">
        <v>198</v>
      </c>
      <c r="B62" s="770"/>
      <c r="C62" s="456"/>
      <c r="D62" s="187">
        <v>44022</v>
      </c>
      <c r="E62" s="188"/>
      <c r="F62" s="188"/>
      <c r="G62" s="188"/>
      <c r="H62" s="189"/>
    </row>
    <row r="63" spans="1:8" s="16" customFormat="1" ht="37.5" customHeight="1" outlineLevel="1" x14ac:dyDescent="0.2">
      <c r="A63" s="399" t="s">
        <v>199</v>
      </c>
      <c r="B63" s="770"/>
      <c r="C63" s="456"/>
      <c r="D63" s="187">
        <v>45936</v>
      </c>
      <c r="E63" s="188"/>
      <c r="F63" s="188"/>
      <c r="G63" s="188"/>
      <c r="H63" s="189"/>
    </row>
    <row r="64" spans="1:8" s="16" customFormat="1" ht="37.5" customHeight="1" outlineLevel="1" x14ac:dyDescent="0.2">
      <c r="A64" s="399" t="s">
        <v>200</v>
      </c>
      <c r="B64" s="770"/>
      <c r="C64" s="456"/>
      <c r="D64" s="187">
        <v>47850</v>
      </c>
      <c r="E64" s="188"/>
      <c r="F64" s="188"/>
      <c r="G64" s="188"/>
      <c r="H64" s="189"/>
    </row>
    <row r="65" spans="1:8" s="16" customFormat="1" ht="37.5" customHeight="1" outlineLevel="1" x14ac:dyDescent="0.2">
      <c r="A65" s="399" t="s">
        <v>201</v>
      </c>
      <c r="B65" s="770"/>
      <c r="C65" s="456"/>
      <c r="D65" s="187">
        <v>49764</v>
      </c>
      <c r="E65" s="188"/>
      <c r="F65" s="188"/>
      <c r="G65" s="188"/>
      <c r="H65" s="189"/>
    </row>
    <row r="66" spans="1:8" s="16" customFormat="1" ht="37.5" customHeight="1" outlineLevel="1" x14ac:dyDescent="0.2">
      <c r="A66" s="399" t="s">
        <v>202</v>
      </c>
      <c r="B66" s="770"/>
      <c r="C66" s="456"/>
      <c r="D66" s="187">
        <v>51678</v>
      </c>
      <c r="E66" s="188"/>
      <c r="F66" s="188"/>
      <c r="G66" s="188"/>
      <c r="H66" s="189"/>
    </row>
    <row r="67" spans="1:8" s="16" customFormat="1" ht="37.5" customHeight="1" outlineLevel="1" x14ac:dyDescent="0.2">
      <c r="A67" s="399" t="s">
        <v>203</v>
      </c>
      <c r="B67" s="770"/>
      <c r="C67" s="456"/>
      <c r="D67" s="187">
        <v>53592</v>
      </c>
      <c r="E67" s="188"/>
      <c r="F67" s="188"/>
      <c r="G67" s="188"/>
      <c r="H67" s="189"/>
    </row>
    <row r="68" spans="1:8" s="16" customFormat="1" ht="37.5" customHeight="1" outlineLevel="1" x14ac:dyDescent="0.2">
      <c r="A68" s="399" t="s">
        <v>204</v>
      </c>
      <c r="B68" s="770"/>
      <c r="C68" s="456"/>
      <c r="D68" s="187">
        <v>55506</v>
      </c>
      <c r="E68" s="188"/>
      <c r="F68" s="188"/>
      <c r="G68" s="188"/>
      <c r="H68" s="189"/>
    </row>
    <row r="69" spans="1:8" s="16" customFormat="1" ht="37.5" customHeight="1" outlineLevel="1" x14ac:dyDescent="0.2">
      <c r="A69" s="399" t="s">
        <v>205</v>
      </c>
      <c r="B69" s="770"/>
      <c r="C69" s="456"/>
      <c r="D69" s="187">
        <v>57420</v>
      </c>
      <c r="E69" s="188"/>
      <c r="F69" s="188"/>
      <c r="G69" s="188"/>
      <c r="H69" s="189"/>
    </row>
    <row r="70" spans="1:8" s="16" customFormat="1" ht="37.5" customHeight="1" outlineLevel="1" x14ac:dyDescent="0.2">
      <c r="A70" s="399" t="s">
        <v>215</v>
      </c>
      <c r="B70" s="770"/>
      <c r="C70" s="456"/>
      <c r="D70" s="187">
        <v>59334</v>
      </c>
      <c r="E70" s="188"/>
      <c r="F70" s="188"/>
      <c r="G70" s="188"/>
      <c r="H70" s="189"/>
    </row>
    <row r="71" spans="1:8" s="16" customFormat="1" ht="37.5" customHeight="1" outlineLevel="1" x14ac:dyDescent="0.2">
      <c r="A71" s="399" t="s">
        <v>216</v>
      </c>
      <c r="B71" s="770"/>
      <c r="C71" s="456"/>
      <c r="D71" s="187">
        <v>61248</v>
      </c>
      <c r="E71" s="188"/>
      <c r="F71" s="188"/>
      <c r="G71" s="188"/>
      <c r="H71" s="189"/>
    </row>
    <row r="72" spans="1:8" s="16" customFormat="1" ht="37.5" customHeight="1" outlineLevel="1" x14ac:dyDescent="0.2">
      <c r="A72" s="399" t="s">
        <v>217</v>
      </c>
      <c r="B72" s="770"/>
      <c r="C72" s="456"/>
      <c r="D72" s="187">
        <v>63162</v>
      </c>
      <c r="E72" s="188"/>
      <c r="F72" s="188"/>
      <c r="G72" s="188"/>
      <c r="H72" s="189"/>
    </row>
    <row r="73" spans="1:8" s="16" customFormat="1" ht="37.5" customHeight="1" outlineLevel="1" x14ac:dyDescent="0.2">
      <c r="A73" s="399" t="s">
        <v>218</v>
      </c>
      <c r="B73" s="770"/>
      <c r="C73" s="456"/>
      <c r="D73" s="187">
        <v>65076</v>
      </c>
      <c r="E73" s="188"/>
      <c r="F73" s="188"/>
      <c r="G73" s="188"/>
      <c r="H73" s="189"/>
    </row>
    <row r="74" spans="1:8" s="16" customFormat="1" ht="37.5" customHeight="1" outlineLevel="1" x14ac:dyDescent="0.2">
      <c r="A74" s="399" t="s">
        <v>219</v>
      </c>
      <c r="B74" s="770"/>
      <c r="C74" s="456"/>
      <c r="D74" s="187">
        <v>66990</v>
      </c>
      <c r="E74" s="188"/>
      <c r="F74" s="188"/>
      <c r="G74" s="188"/>
      <c r="H74" s="189"/>
    </row>
    <row r="75" spans="1:8" s="16" customFormat="1" ht="37.5" customHeight="1" outlineLevel="1" x14ac:dyDescent="0.2">
      <c r="A75" s="399" t="s">
        <v>220</v>
      </c>
      <c r="B75" s="770"/>
      <c r="C75" s="456"/>
      <c r="D75" s="187">
        <v>68904</v>
      </c>
      <c r="E75" s="188"/>
      <c r="F75" s="188"/>
      <c r="G75" s="188"/>
      <c r="H75" s="189"/>
    </row>
    <row r="76" spans="1:8" s="16" customFormat="1" ht="37.5" customHeight="1" outlineLevel="1" x14ac:dyDescent="0.2">
      <c r="A76" s="399" t="s">
        <v>221</v>
      </c>
      <c r="B76" s="770"/>
      <c r="C76" s="456"/>
      <c r="D76" s="187">
        <v>70818</v>
      </c>
      <c r="E76" s="188"/>
      <c r="F76" s="188"/>
      <c r="G76" s="188"/>
      <c r="H76" s="189"/>
    </row>
    <row r="77" spans="1:8" s="16" customFormat="1" ht="37.5" customHeight="1" outlineLevel="1" x14ac:dyDescent="0.2">
      <c r="A77" s="399" t="s">
        <v>222</v>
      </c>
      <c r="B77" s="770"/>
      <c r="C77" s="456"/>
      <c r="D77" s="187">
        <v>72732</v>
      </c>
      <c r="E77" s="188"/>
      <c r="F77" s="188"/>
      <c r="G77" s="188"/>
      <c r="H77" s="189"/>
    </row>
    <row r="78" spans="1:8" s="16" customFormat="1" ht="37.5" customHeight="1" outlineLevel="1" x14ac:dyDescent="0.2">
      <c r="A78" s="399" t="s">
        <v>223</v>
      </c>
      <c r="B78" s="770"/>
      <c r="C78" s="456"/>
      <c r="D78" s="187">
        <v>74646</v>
      </c>
      <c r="E78" s="188"/>
      <c r="F78" s="188"/>
      <c r="G78" s="188"/>
      <c r="H78" s="189"/>
    </row>
    <row r="79" spans="1:8" s="16" customFormat="1" ht="37.5" customHeight="1" outlineLevel="1" x14ac:dyDescent="0.2">
      <c r="A79" s="399" t="s">
        <v>224</v>
      </c>
      <c r="B79" s="770"/>
      <c r="C79" s="456"/>
      <c r="D79" s="187">
        <v>76560</v>
      </c>
      <c r="E79" s="188"/>
      <c r="F79" s="188"/>
      <c r="G79" s="188"/>
      <c r="H79" s="189"/>
    </row>
    <row r="80" spans="1:8" s="16" customFormat="1" ht="37.5" customHeight="1" outlineLevel="1" x14ac:dyDescent="0.2">
      <c r="A80" s="399" t="s">
        <v>291</v>
      </c>
      <c r="B80" s="770"/>
      <c r="C80" s="456"/>
      <c r="D80" s="187">
        <v>78474</v>
      </c>
      <c r="E80" s="188"/>
      <c r="F80" s="188"/>
      <c r="G80" s="188"/>
      <c r="H80" s="189"/>
    </row>
    <row r="81" spans="1:8" s="16" customFormat="1" ht="37.5" customHeight="1" outlineLevel="1" x14ac:dyDescent="0.2">
      <c r="A81" s="399" t="s">
        <v>292</v>
      </c>
      <c r="B81" s="770"/>
      <c r="C81" s="456"/>
      <c r="D81" s="187">
        <v>80388</v>
      </c>
      <c r="E81" s="188"/>
      <c r="F81" s="188"/>
      <c r="G81" s="188"/>
      <c r="H81" s="189"/>
    </row>
    <row r="82" spans="1:8" s="16" customFormat="1" ht="37.5" customHeight="1" outlineLevel="1" x14ac:dyDescent="0.2">
      <c r="A82" s="399" t="s">
        <v>293</v>
      </c>
      <c r="B82" s="770"/>
      <c r="C82" s="456"/>
      <c r="D82" s="187">
        <v>82302</v>
      </c>
      <c r="E82" s="188"/>
      <c r="F82" s="188"/>
      <c r="G82" s="188"/>
      <c r="H82" s="189"/>
    </row>
    <row r="83" spans="1:8" s="16" customFormat="1" ht="37.5" customHeight="1" outlineLevel="1" x14ac:dyDescent="0.2">
      <c r="A83" s="399" t="s">
        <v>294</v>
      </c>
      <c r="B83" s="770"/>
      <c r="C83" s="456"/>
      <c r="D83" s="187">
        <v>84216</v>
      </c>
      <c r="E83" s="188"/>
      <c r="F83" s="188"/>
      <c r="G83" s="188"/>
      <c r="H83" s="189"/>
    </row>
    <row r="84" spans="1:8" s="16" customFormat="1" ht="37.5" customHeight="1" outlineLevel="1" x14ac:dyDescent="0.2">
      <c r="A84" s="399" t="s">
        <v>295</v>
      </c>
      <c r="B84" s="770"/>
      <c r="C84" s="456"/>
      <c r="D84" s="187">
        <v>86130</v>
      </c>
      <c r="E84" s="188"/>
      <c r="F84" s="188"/>
      <c r="G84" s="188"/>
      <c r="H84" s="189"/>
    </row>
    <row r="85" spans="1:8" s="16" customFormat="1" ht="37.5" customHeight="1" outlineLevel="1" x14ac:dyDescent="0.2">
      <c r="A85" s="399" t="s">
        <v>296</v>
      </c>
      <c r="B85" s="770"/>
      <c r="C85" s="456"/>
      <c r="D85" s="187">
        <v>88044</v>
      </c>
      <c r="E85" s="188"/>
      <c r="F85" s="188"/>
      <c r="G85" s="188"/>
      <c r="H85" s="189"/>
    </row>
    <row r="86" spans="1:8" s="16" customFormat="1" ht="37.5" customHeight="1" outlineLevel="1" x14ac:dyDescent="0.2">
      <c r="A86" s="399" t="s">
        <v>297</v>
      </c>
      <c r="B86" s="770"/>
      <c r="C86" s="456"/>
      <c r="D86" s="187">
        <v>89958</v>
      </c>
      <c r="E86" s="188"/>
      <c r="F86" s="188"/>
      <c r="G86" s="188"/>
      <c r="H86" s="189"/>
    </row>
    <row r="87" spans="1:8" s="16" customFormat="1" ht="37.5" customHeight="1" outlineLevel="1" x14ac:dyDescent="0.2">
      <c r="A87" s="399" t="s">
        <v>298</v>
      </c>
      <c r="B87" s="770"/>
      <c r="C87" s="456"/>
      <c r="D87" s="187">
        <v>91872</v>
      </c>
      <c r="E87" s="188"/>
      <c r="F87" s="188"/>
      <c r="G87" s="188"/>
      <c r="H87" s="189"/>
    </row>
    <row r="88" spans="1:8" s="16" customFormat="1" ht="37.5" customHeight="1" outlineLevel="1" x14ac:dyDescent="0.2">
      <c r="A88" s="399" t="s">
        <v>299</v>
      </c>
      <c r="B88" s="770"/>
      <c r="C88" s="456"/>
      <c r="D88" s="187">
        <v>93786</v>
      </c>
      <c r="E88" s="188"/>
      <c r="F88" s="188"/>
      <c r="G88" s="188"/>
      <c r="H88" s="189"/>
    </row>
    <row r="89" spans="1:8" s="16" customFormat="1" ht="37.5" customHeight="1" outlineLevel="1" x14ac:dyDescent="0.2">
      <c r="A89" s="399" t="s">
        <v>300</v>
      </c>
      <c r="B89" s="770"/>
      <c r="C89" s="456"/>
      <c r="D89" s="187">
        <v>95700</v>
      </c>
      <c r="E89" s="188"/>
      <c r="F89" s="188"/>
      <c r="G89" s="188"/>
      <c r="H89" s="189"/>
    </row>
    <row r="90" spans="1:8" s="16" customFormat="1" ht="37.5" customHeight="1" outlineLevel="1" x14ac:dyDescent="0.2">
      <c r="A90" s="399" t="s">
        <v>301</v>
      </c>
      <c r="B90" s="770"/>
      <c r="C90" s="456"/>
      <c r="D90" s="187">
        <v>97614</v>
      </c>
      <c r="E90" s="188"/>
      <c r="F90" s="188"/>
      <c r="G90" s="188"/>
      <c r="H90" s="189"/>
    </row>
    <row r="91" spans="1:8" s="16" customFormat="1" ht="37.5" customHeight="1" outlineLevel="1" x14ac:dyDescent="0.2">
      <c r="A91" s="399" t="s">
        <v>302</v>
      </c>
      <c r="B91" s="770"/>
      <c r="C91" s="456"/>
      <c r="D91" s="187">
        <v>99528</v>
      </c>
      <c r="E91" s="188"/>
      <c r="F91" s="188"/>
      <c r="G91" s="188"/>
      <c r="H91" s="189"/>
    </row>
    <row r="92" spans="1:8" s="16" customFormat="1" ht="37.5" customHeight="1" outlineLevel="1" x14ac:dyDescent="0.2">
      <c r="A92" s="399" t="s">
        <v>303</v>
      </c>
      <c r="B92" s="770"/>
      <c r="C92" s="456"/>
      <c r="D92" s="187">
        <v>101442</v>
      </c>
      <c r="E92" s="188"/>
      <c r="F92" s="188"/>
      <c r="G92" s="188"/>
      <c r="H92" s="189"/>
    </row>
    <row r="93" spans="1:8" s="16" customFormat="1" ht="37.5" customHeight="1" outlineLevel="1" x14ac:dyDescent="0.2">
      <c r="A93" s="399" t="s">
        <v>304</v>
      </c>
      <c r="B93" s="770"/>
      <c r="C93" s="456"/>
      <c r="D93" s="187">
        <v>103356</v>
      </c>
      <c r="E93" s="188"/>
      <c r="F93" s="188"/>
      <c r="G93" s="188"/>
      <c r="H93" s="189"/>
    </row>
    <row r="94" spans="1:8" s="16" customFormat="1" ht="37.5" customHeight="1" outlineLevel="1" x14ac:dyDescent="0.2">
      <c r="A94" s="399" t="s">
        <v>305</v>
      </c>
      <c r="B94" s="770"/>
      <c r="C94" s="456"/>
      <c r="D94" s="187">
        <v>105270</v>
      </c>
      <c r="E94" s="188"/>
      <c r="F94" s="188"/>
      <c r="G94" s="188"/>
      <c r="H94" s="189"/>
    </row>
    <row r="95" spans="1:8" s="16" customFormat="1" ht="37.5" customHeight="1" outlineLevel="1" x14ac:dyDescent="0.2">
      <c r="A95" s="399" t="s">
        <v>306</v>
      </c>
      <c r="B95" s="770"/>
      <c r="C95" s="456"/>
      <c r="D95" s="187">
        <v>107184</v>
      </c>
      <c r="E95" s="188"/>
      <c r="F95" s="188"/>
      <c r="G95" s="188"/>
      <c r="H95" s="189"/>
    </row>
    <row r="96" spans="1:8" s="16" customFormat="1" ht="37.5" customHeight="1" outlineLevel="1" x14ac:dyDescent="0.2">
      <c r="A96" s="399" t="s">
        <v>307</v>
      </c>
      <c r="B96" s="770"/>
      <c r="C96" s="456"/>
      <c r="D96" s="187">
        <v>109098</v>
      </c>
      <c r="E96" s="188"/>
      <c r="F96" s="188"/>
      <c r="G96" s="188"/>
      <c r="H96" s="189"/>
    </row>
    <row r="97" spans="1:8" s="16" customFormat="1" ht="37.5" customHeight="1" outlineLevel="1" x14ac:dyDescent="0.2">
      <c r="A97" s="399" t="s">
        <v>308</v>
      </c>
      <c r="B97" s="770"/>
      <c r="C97" s="456"/>
      <c r="D97" s="187">
        <v>111012</v>
      </c>
      <c r="E97" s="188"/>
      <c r="F97" s="188"/>
      <c r="G97" s="188"/>
      <c r="H97" s="189"/>
    </row>
    <row r="98" spans="1:8" s="16" customFormat="1" ht="37.5" customHeight="1" outlineLevel="1" x14ac:dyDescent="0.2">
      <c r="A98" s="399" t="s">
        <v>309</v>
      </c>
      <c r="B98" s="770"/>
      <c r="C98" s="456"/>
      <c r="D98" s="187">
        <v>112926</v>
      </c>
      <c r="E98" s="188"/>
      <c r="F98" s="188"/>
      <c r="G98" s="188"/>
      <c r="H98" s="189"/>
    </row>
    <row r="99" spans="1:8" s="16" customFormat="1" ht="37.5" customHeight="1" outlineLevel="1" x14ac:dyDescent="0.2">
      <c r="A99" s="399" t="s">
        <v>310</v>
      </c>
      <c r="B99" s="770"/>
      <c r="C99" s="456"/>
      <c r="D99" s="187">
        <v>114840</v>
      </c>
      <c r="E99" s="188"/>
      <c r="F99" s="188"/>
      <c r="G99" s="188"/>
      <c r="H99" s="189"/>
    </row>
    <row r="100" spans="1:8" s="16" customFormat="1" ht="37.5" customHeight="1" outlineLevel="1" x14ac:dyDescent="0.2">
      <c r="A100" s="399" t="s">
        <v>311</v>
      </c>
      <c r="B100" s="770"/>
      <c r="C100" s="456"/>
      <c r="D100" s="187">
        <v>116754</v>
      </c>
      <c r="E100" s="188"/>
      <c r="F100" s="188"/>
      <c r="G100" s="188"/>
      <c r="H100" s="189"/>
    </row>
    <row r="101" spans="1:8" s="16" customFormat="1" ht="37.5" customHeight="1" outlineLevel="1" x14ac:dyDescent="0.2">
      <c r="A101" s="399" t="s">
        <v>312</v>
      </c>
      <c r="B101" s="770"/>
      <c r="C101" s="456"/>
      <c r="D101" s="187">
        <v>118668</v>
      </c>
      <c r="E101" s="188"/>
      <c r="F101" s="188"/>
      <c r="G101" s="188"/>
      <c r="H101" s="189"/>
    </row>
    <row r="102" spans="1:8" s="16" customFormat="1" ht="37.5" customHeight="1" outlineLevel="1" x14ac:dyDescent="0.2">
      <c r="A102" s="399" t="s">
        <v>313</v>
      </c>
      <c r="B102" s="770"/>
      <c r="C102" s="456"/>
      <c r="D102" s="187">
        <v>120582</v>
      </c>
      <c r="E102" s="188"/>
      <c r="F102" s="188"/>
      <c r="G102" s="188"/>
      <c r="H102" s="189"/>
    </row>
    <row r="103" spans="1:8" s="16" customFormat="1" ht="37.5" customHeight="1" outlineLevel="1" x14ac:dyDescent="0.2">
      <c r="A103" s="399" t="s">
        <v>314</v>
      </c>
      <c r="B103" s="770"/>
      <c r="C103" s="456"/>
      <c r="D103" s="187">
        <v>122496</v>
      </c>
      <c r="E103" s="188"/>
      <c r="F103" s="188"/>
      <c r="G103" s="188"/>
      <c r="H103" s="189"/>
    </row>
    <row r="104" spans="1:8" s="16" customFormat="1" ht="37.5" customHeight="1" outlineLevel="1" x14ac:dyDescent="0.2">
      <c r="A104" s="399" t="s">
        <v>315</v>
      </c>
      <c r="B104" s="770"/>
      <c r="C104" s="456"/>
      <c r="D104" s="187">
        <v>124410</v>
      </c>
      <c r="E104" s="188"/>
      <c r="F104" s="188"/>
      <c r="G104" s="188"/>
      <c r="H104" s="189"/>
    </row>
    <row r="105" spans="1:8" s="16" customFormat="1" ht="37.5" customHeight="1" outlineLevel="1" x14ac:dyDescent="0.2">
      <c r="A105" s="399" t="s">
        <v>316</v>
      </c>
      <c r="B105" s="770"/>
      <c r="C105" s="456"/>
      <c r="D105" s="187">
        <v>126324</v>
      </c>
      <c r="E105" s="188"/>
      <c r="F105" s="188"/>
      <c r="G105" s="188"/>
      <c r="H105" s="189"/>
    </row>
    <row r="106" spans="1:8" s="16" customFormat="1" ht="37.5" customHeight="1" outlineLevel="1" x14ac:dyDescent="0.2">
      <c r="A106" s="399" t="s">
        <v>317</v>
      </c>
      <c r="B106" s="770"/>
      <c r="C106" s="456"/>
      <c r="D106" s="187">
        <v>128238</v>
      </c>
      <c r="E106" s="188"/>
      <c r="F106" s="188"/>
      <c r="G106" s="188"/>
      <c r="H106" s="189"/>
    </row>
    <row r="107" spans="1:8" s="16" customFormat="1" ht="37.5" customHeight="1" outlineLevel="1" x14ac:dyDescent="0.2">
      <c r="A107" s="399" t="s">
        <v>318</v>
      </c>
      <c r="B107" s="770"/>
      <c r="C107" s="456"/>
      <c r="D107" s="187">
        <v>130152</v>
      </c>
      <c r="E107" s="188"/>
      <c r="F107" s="188"/>
      <c r="G107" s="188"/>
      <c r="H107" s="189"/>
    </row>
    <row r="108" spans="1:8" s="16" customFormat="1" ht="37.5" customHeight="1" outlineLevel="1" x14ac:dyDescent="0.2">
      <c r="A108" s="399" t="s">
        <v>319</v>
      </c>
      <c r="B108" s="770"/>
      <c r="C108" s="456"/>
      <c r="D108" s="187">
        <v>132066</v>
      </c>
      <c r="E108" s="188"/>
      <c r="F108" s="188"/>
      <c r="G108" s="188"/>
      <c r="H108" s="189"/>
    </row>
    <row r="109" spans="1:8" s="16" customFormat="1" ht="37.5" customHeight="1" outlineLevel="1" x14ac:dyDescent="0.2">
      <c r="A109" s="399" t="s">
        <v>320</v>
      </c>
      <c r="B109" s="770"/>
      <c r="C109" s="456"/>
      <c r="D109" s="187">
        <v>133980</v>
      </c>
      <c r="E109" s="188"/>
      <c r="F109" s="188"/>
      <c r="G109" s="188"/>
      <c r="H109" s="189"/>
    </row>
    <row r="110" spans="1:8" s="16" customFormat="1" ht="37.5" customHeight="1" outlineLevel="1" x14ac:dyDescent="0.2">
      <c r="A110" s="399" t="s">
        <v>321</v>
      </c>
      <c r="B110" s="770"/>
      <c r="C110" s="456"/>
      <c r="D110" s="187">
        <v>135894</v>
      </c>
      <c r="E110" s="188"/>
      <c r="F110" s="188"/>
      <c r="G110" s="188"/>
      <c r="H110" s="189"/>
    </row>
    <row r="111" spans="1:8" s="16" customFormat="1" ht="37.5" customHeight="1" outlineLevel="1" x14ac:dyDescent="0.2">
      <c r="A111" s="399" t="s">
        <v>322</v>
      </c>
      <c r="B111" s="770"/>
      <c r="C111" s="456"/>
      <c r="D111" s="187">
        <v>137808</v>
      </c>
      <c r="E111" s="188"/>
      <c r="F111" s="188"/>
      <c r="G111" s="188"/>
      <c r="H111" s="189"/>
    </row>
    <row r="112" spans="1:8" s="16" customFormat="1" ht="37.5" customHeight="1" outlineLevel="1" x14ac:dyDescent="0.2">
      <c r="A112" s="399" t="s">
        <v>323</v>
      </c>
      <c r="B112" s="770"/>
      <c r="C112" s="456"/>
      <c r="D112" s="187">
        <v>139722</v>
      </c>
      <c r="E112" s="188"/>
      <c r="F112" s="188"/>
      <c r="G112" s="188"/>
      <c r="H112" s="189"/>
    </row>
    <row r="113" spans="1:8" s="16" customFormat="1" ht="37.5" customHeight="1" outlineLevel="1" x14ac:dyDescent="0.2">
      <c r="A113" s="399" t="s">
        <v>324</v>
      </c>
      <c r="B113" s="770"/>
      <c r="C113" s="456"/>
      <c r="D113" s="187">
        <v>141636</v>
      </c>
      <c r="E113" s="188"/>
      <c r="F113" s="188"/>
      <c r="G113" s="188"/>
      <c r="H113" s="189"/>
    </row>
    <row r="114" spans="1:8" s="16" customFormat="1" ht="37.5" customHeight="1" outlineLevel="1" x14ac:dyDescent="0.2">
      <c r="A114" s="399" t="s">
        <v>325</v>
      </c>
      <c r="B114" s="770"/>
      <c r="C114" s="456"/>
      <c r="D114" s="187">
        <v>143550</v>
      </c>
      <c r="E114" s="188"/>
      <c r="F114" s="188"/>
      <c r="G114" s="188"/>
      <c r="H114" s="189"/>
    </row>
    <row r="115" spans="1:8" s="16" customFormat="1" ht="37.5" customHeight="1" outlineLevel="1" x14ac:dyDescent="0.2">
      <c r="A115" s="399" t="s">
        <v>326</v>
      </c>
      <c r="B115" s="770"/>
      <c r="C115" s="456"/>
      <c r="D115" s="187">
        <v>145464</v>
      </c>
      <c r="E115" s="188"/>
      <c r="F115" s="188"/>
      <c r="G115" s="188"/>
      <c r="H115" s="189"/>
    </row>
    <row r="116" spans="1:8" s="16" customFormat="1" ht="37.5" customHeight="1" outlineLevel="1" x14ac:dyDescent="0.2">
      <c r="A116" s="399" t="s">
        <v>327</v>
      </c>
      <c r="B116" s="770"/>
      <c r="C116" s="456"/>
      <c r="D116" s="187">
        <v>147378</v>
      </c>
      <c r="E116" s="188"/>
      <c r="F116" s="188"/>
      <c r="G116" s="188"/>
      <c r="H116" s="189"/>
    </row>
    <row r="117" spans="1:8" s="16" customFormat="1" ht="37.5" customHeight="1" outlineLevel="1" x14ac:dyDescent="0.2">
      <c r="A117" s="399" t="s">
        <v>328</v>
      </c>
      <c r="B117" s="770"/>
      <c r="C117" s="456"/>
      <c r="D117" s="187">
        <v>149292</v>
      </c>
      <c r="E117" s="188"/>
      <c r="F117" s="188"/>
      <c r="G117" s="188"/>
      <c r="H117" s="189"/>
    </row>
    <row r="118" spans="1:8" s="16" customFormat="1" ht="37.5" customHeight="1" outlineLevel="1" x14ac:dyDescent="0.2">
      <c r="A118" s="399" t="s">
        <v>329</v>
      </c>
      <c r="B118" s="770"/>
      <c r="C118" s="456"/>
      <c r="D118" s="187">
        <v>151206</v>
      </c>
      <c r="E118" s="188"/>
      <c r="F118" s="188"/>
      <c r="G118" s="188"/>
      <c r="H118" s="189"/>
    </row>
    <row r="119" spans="1:8" s="16" customFormat="1" ht="37.5" customHeight="1" outlineLevel="1" x14ac:dyDescent="0.2">
      <c r="A119" s="399" t="s">
        <v>330</v>
      </c>
      <c r="B119" s="770"/>
      <c r="C119" s="456"/>
      <c r="D119" s="187">
        <v>153120</v>
      </c>
      <c r="E119" s="188"/>
      <c r="F119" s="188"/>
      <c r="G119" s="188"/>
      <c r="H119" s="189"/>
    </row>
    <row r="120" spans="1:8" s="16" customFormat="1" ht="37.5" customHeight="1" outlineLevel="1" x14ac:dyDescent="0.2">
      <c r="A120" s="399" t="s">
        <v>331</v>
      </c>
      <c r="B120" s="770"/>
      <c r="C120" s="456"/>
      <c r="D120" s="187">
        <v>155034</v>
      </c>
      <c r="E120" s="188"/>
      <c r="F120" s="188"/>
      <c r="G120" s="188"/>
      <c r="H120" s="189"/>
    </row>
    <row r="121" spans="1:8" s="16" customFormat="1" ht="37.5" customHeight="1" outlineLevel="1" x14ac:dyDescent="0.2">
      <c r="A121" s="399" t="s">
        <v>332</v>
      </c>
      <c r="B121" s="770"/>
      <c r="C121" s="456"/>
      <c r="D121" s="187">
        <v>156948</v>
      </c>
      <c r="E121" s="188"/>
      <c r="F121" s="188"/>
      <c r="G121" s="188"/>
      <c r="H121" s="189"/>
    </row>
    <row r="122" spans="1:8" s="16" customFormat="1" ht="37.5" customHeight="1" outlineLevel="1" x14ac:dyDescent="0.2">
      <c r="A122" s="399" t="s">
        <v>333</v>
      </c>
      <c r="B122" s="770"/>
      <c r="C122" s="456"/>
      <c r="D122" s="187">
        <v>158862</v>
      </c>
      <c r="E122" s="188"/>
      <c r="F122" s="188"/>
      <c r="G122" s="188"/>
      <c r="H122" s="189"/>
    </row>
    <row r="123" spans="1:8" s="16" customFormat="1" ht="37.5" customHeight="1" outlineLevel="1" x14ac:dyDescent="0.2">
      <c r="A123" s="399" t="s">
        <v>334</v>
      </c>
      <c r="B123" s="770"/>
      <c r="C123" s="456"/>
      <c r="D123" s="187">
        <v>160776</v>
      </c>
      <c r="E123" s="188"/>
      <c r="F123" s="188"/>
      <c r="G123" s="188"/>
      <c r="H123" s="189"/>
    </row>
    <row r="124" spans="1:8" s="16" customFormat="1" ht="37.5" customHeight="1" outlineLevel="1" x14ac:dyDescent="0.2">
      <c r="A124" s="399" t="s">
        <v>335</v>
      </c>
      <c r="B124" s="770"/>
      <c r="C124" s="456"/>
      <c r="D124" s="187">
        <v>162690</v>
      </c>
      <c r="E124" s="188"/>
      <c r="F124" s="188"/>
      <c r="G124" s="188"/>
      <c r="H124" s="189"/>
    </row>
    <row r="125" spans="1:8" s="16" customFormat="1" ht="37.5" customHeight="1" outlineLevel="1" x14ac:dyDescent="0.2">
      <c r="A125" s="399" t="s">
        <v>336</v>
      </c>
      <c r="B125" s="770"/>
      <c r="C125" s="456"/>
      <c r="D125" s="187">
        <v>164604</v>
      </c>
      <c r="E125" s="188"/>
      <c r="F125" s="188"/>
      <c r="G125" s="188"/>
      <c r="H125" s="189"/>
    </row>
    <row r="126" spans="1:8" s="16" customFormat="1" ht="37.5" customHeight="1" outlineLevel="1" x14ac:dyDescent="0.2">
      <c r="A126" s="399" t="s">
        <v>337</v>
      </c>
      <c r="B126" s="770"/>
      <c r="C126" s="456"/>
      <c r="D126" s="187">
        <v>166518</v>
      </c>
      <c r="E126" s="188"/>
      <c r="F126" s="188"/>
      <c r="G126" s="188"/>
      <c r="H126" s="189"/>
    </row>
    <row r="127" spans="1:8" s="16" customFormat="1" ht="37.5" customHeight="1" outlineLevel="1" x14ac:dyDescent="0.2">
      <c r="A127" s="399" t="s">
        <v>338</v>
      </c>
      <c r="B127" s="770"/>
      <c r="C127" s="456"/>
      <c r="D127" s="187">
        <v>168432</v>
      </c>
      <c r="E127" s="188"/>
      <c r="F127" s="188"/>
      <c r="G127" s="188"/>
      <c r="H127" s="189"/>
    </row>
    <row r="128" spans="1:8" s="16" customFormat="1" ht="37.5" customHeight="1" outlineLevel="1" x14ac:dyDescent="0.2">
      <c r="A128" s="399" t="s">
        <v>339</v>
      </c>
      <c r="B128" s="770"/>
      <c r="C128" s="456"/>
      <c r="D128" s="187">
        <v>170346</v>
      </c>
      <c r="E128" s="188"/>
      <c r="F128" s="188"/>
      <c r="G128" s="188"/>
      <c r="H128" s="189"/>
    </row>
    <row r="129" spans="1:8" s="16" customFormat="1" ht="37.5" customHeight="1" outlineLevel="1" x14ac:dyDescent="0.2">
      <c r="A129" s="399" t="s">
        <v>340</v>
      </c>
      <c r="B129" s="770"/>
      <c r="C129" s="456"/>
      <c r="D129" s="187">
        <v>172260</v>
      </c>
      <c r="E129" s="188"/>
      <c r="F129" s="188"/>
      <c r="G129" s="188"/>
      <c r="H129" s="189"/>
    </row>
    <row r="130" spans="1:8" s="16" customFormat="1" ht="37.5" customHeight="1" outlineLevel="1" x14ac:dyDescent="0.2">
      <c r="A130" s="399" t="s">
        <v>341</v>
      </c>
      <c r="B130" s="770"/>
      <c r="C130" s="456"/>
      <c r="D130" s="187">
        <v>174174</v>
      </c>
      <c r="E130" s="188"/>
      <c r="F130" s="188"/>
      <c r="G130" s="188"/>
      <c r="H130" s="189"/>
    </row>
    <row r="131" spans="1:8" s="16" customFormat="1" ht="37.5" customHeight="1" outlineLevel="1" x14ac:dyDescent="0.2">
      <c r="A131" s="399" t="s">
        <v>342</v>
      </c>
      <c r="B131" s="770"/>
      <c r="C131" s="456"/>
      <c r="D131" s="187">
        <v>176088</v>
      </c>
      <c r="E131" s="188"/>
      <c r="F131" s="188"/>
      <c r="G131" s="188"/>
      <c r="H131" s="189"/>
    </row>
    <row r="132" spans="1:8" s="16" customFormat="1" ht="37.5" customHeight="1" outlineLevel="1" x14ac:dyDescent="0.2">
      <c r="A132" s="399" t="s">
        <v>343</v>
      </c>
      <c r="B132" s="770"/>
      <c r="C132" s="456"/>
      <c r="D132" s="187">
        <v>178002</v>
      </c>
      <c r="E132" s="188"/>
      <c r="F132" s="188"/>
      <c r="G132" s="188"/>
      <c r="H132" s="189"/>
    </row>
    <row r="133" spans="1:8" s="16" customFormat="1" ht="37.5" customHeight="1" outlineLevel="1" x14ac:dyDescent="0.2">
      <c r="A133" s="399" t="s">
        <v>344</v>
      </c>
      <c r="B133" s="770"/>
      <c r="C133" s="456"/>
      <c r="D133" s="187">
        <v>179916</v>
      </c>
      <c r="E133" s="188"/>
      <c r="F133" s="188"/>
      <c r="G133" s="188"/>
      <c r="H133" s="189"/>
    </row>
    <row r="134" spans="1:8" s="16" customFormat="1" ht="37.5" customHeight="1" outlineLevel="1" x14ac:dyDescent="0.2">
      <c r="A134" s="399" t="s">
        <v>345</v>
      </c>
      <c r="B134" s="770"/>
      <c r="C134" s="456"/>
      <c r="D134" s="187">
        <v>181830</v>
      </c>
      <c r="E134" s="188"/>
      <c r="F134" s="188"/>
      <c r="G134" s="188"/>
      <c r="H134" s="189"/>
    </row>
    <row r="135" spans="1:8" s="16" customFormat="1" ht="37.5" customHeight="1" outlineLevel="1" x14ac:dyDescent="0.2">
      <c r="A135" s="399" t="s">
        <v>346</v>
      </c>
      <c r="B135" s="770"/>
      <c r="C135" s="456"/>
      <c r="D135" s="187">
        <v>183744</v>
      </c>
      <c r="E135" s="188"/>
      <c r="F135" s="188"/>
      <c r="G135" s="188"/>
      <c r="H135" s="189"/>
    </row>
    <row r="136" spans="1:8" s="16" customFormat="1" ht="37.5" customHeight="1" outlineLevel="1" x14ac:dyDescent="0.2">
      <c r="A136" s="399" t="s">
        <v>347</v>
      </c>
      <c r="B136" s="770"/>
      <c r="C136" s="456"/>
      <c r="D136" s="187">
        <v>185658</v>
      </c>
      <c r="E136" s="188"/>
      <c r="F136" s="188"/>
      <c r="G136" s="188"/>
      <c r="H136" s="189"/>
    </row>
    <row r="137" spans="1:8" s="16" customFormat="1" ht="37.5" customHeight="1" outlineLevel="1" x14ac:dyDescent="0.2">
      <c r="A137" s="399" t="s">
        <v>348</v>
      </c>
      <c r="B137" s="770"/>
      <c r="C137" s="456"/>
      <c r="D137" s="187">
        <v>187572</v>
      </c>
      <c r="E137" s="188"/>
      <c r="F137" s="188"/>
      <c r="G137" s="188"/>
      <c r="H137" s="189"/>
    </row>
    <row r="138" spans="1:8" s="16" customFormat="1" ht="37.5" customHeight="1" outlineLevel="1" x14ac:dyDescent="0.2">
      <c r="A138" s="399" t="s">
        <v>349</v>
      </c>
      <c r="B138" s="770"/>
      <c r="C138" s="456"/>
      <c r="D138" s="187">
        <v>189486</v>
      </c>
      <c r="E138" s="188"/>
      <c r="F138" s="188"/>
      <c r="G138" s="188"/>
      <c r="H138" s="189"/>
    </row>
    <row r="139" spans="1:8" s="16" customFormat="1" ht="37.5" customHeight="1" outlineLevel="1" thickBot="1" x14ac:dyDescent="0.25">
      <c r="A139" s="399" t="s">
        <v>350</v>
      </c>
      <c r="B139" s="770"/>
      <c r="C139" s="457"/>
      <c r="D139" s="187">
        <v>191400</v>
      </c>
      <c r="E139" s="188"/>
      <c r="F139" s="188"/>
      <c r="G139" s="188"/>
      <c r="H139" s="189"/>
    </row>
    <row r="140" spans="1:8" s="16" customFormat="1" ht="24.95" customHeight="1" thickBot="1" x14ac:dyDescent="0.25">
      <c r="A140" s="81"/>
      <c r="B140" s="467"/>
      <c r="C140" s="118"/>
      <c r="D140" s="468" t="s">
        <v>351</v>
      </c>
      <c r="E140" s="468"/>
      <c r="F140" s="468"/>
      <c r="G140" s="468"/>
      <c r="H140" s="469"/>
    </row>
    <row r="141" spans="1:8" s="16" customFormat="1" ht="24.95" customHeight="1" thickBot="1" x14ac:dyDescent="0.25">
      <c r="A141" s="470"/>
      <c r="B141" s="471"/>
      <c r="C141" s="182"/>
      <c r="D141" s="472" t="s">
        <v>175</v>
      </c>
      <c r="E141" s="473" t="s">
        <v>176</v>
      </c>
      <c r="F141" s="474" t="s">
        <v>177</v>
      </c>
      <c r="G141" s="473" t="s">
        <v>178</v>
      </c>
      <c r="H141" s="475" t="s">
        <v>179</v>
      </c>
    </row>
    <row r="142" spans="1:8" s="16" customFormat="1" ht="48" customHeight="1" x14ac:dyDescent="0.2">
      <c r="A142" s="29" t="s">
        <v>352</v>
      </c>
      <c r="B142" s="30" t="s">
        <v>27</v>
      </c>
      <c r="C14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2" s="31">
        <f>F142*1.2</f>
        <v>22291.200000000001</v>
      </c>
      <c r="E142" s="32">
        <f>F142*1.1</f>
        <v>20433.600000000002</v>
      </c>
      <c r="F142" s="32">
        <v>18576</v>
      </c>
      <c r="G142" s="32">
        <f>F142*0.75</f>
        <v>13932</v>
      </c>
      <c r="H142" s="33">
        <f>F142*0.5</f>
        <v>9288</v>
      </c>
    </row>
    <row r="143" spans="1:8" s="16" customFormat="1" ht="132" customHeight="1" x14ac:dyDescent="0.2">
      <c r="A143" s="34"/>
      <c r="B143" s="35"/>
      <c r="C143" s="35"/>
      <c r="D143" s="36"/>
      <c r="E143" s="37"/>
      <c r="F143" s="37"/>
      <c r="G143" s="37"/>
      <c r="H143" s="38"/>
    </row>
    <row r="144" spans="1:8" s="16" customFormat="1" ht="97.5" customHeight="1" x14ac:dyDescent="0.2">
      <c r="A144" s="34"/>
      <c r="B144" s="39" t="s">
        <v>12</v>
      </c>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4" s="36"/>
      <c r="E144" s="37"/>
      <c r="F144" s="37"/>
      <c r="G144" s="37"/>
      <c r="H144" s="38"/>
    </row>
    <row r="145" spans="1:8" s="16" customFormat="1" ht="166.5" customHeight="1" thickBot="1" x14ac:dyDescent="0.25">
      <c r="A145" s="41"/>
      <c r="B145" s="42" t="s">
        <v>13</v>
      </c>
      <c r="C1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45" s="44"/>
      <c r="E145" s="45"/>
      <c r="F145" s="45"/>
      <c r="G145" s="45"/>
      <c r="H145" s="46"/>
    </row>
    <row r="146" spans="1:8" s="16" customFormat="1" ht="24.95" customHeight="1" thickBot="1" x14ac:dyDescent="0.25">
      <c r="A146" s="47"/>
      <c r="B146" s="48"/>
      <c r="C146" s="49"/>
      <c r="D146" s="468" t="s">
        <v>351</v>
      </c>
      <c r="E146" s="468"/>
      <c r="F146" s="468"/>
      <c r="G146" s="468"/>
      <c r="H146" s="469"/>
    </row>
    <row r="147" spans="1:8" s="16" customFormat="1" ht="48" customHeight="1" x14ac:dyDescent="0.2">
      <c r="A147" s="53" t="s">
        <v>353</v>
      </c>
      <c r="B147" s="30" t="s">
        <v>27</v>
      </c>
      <c r="C1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7" s="54">
        <f>F147*1.2</f>
        <v>27410.399999999998</v>
      </c>
      <c r="E147" s="32">
        <f>F147*1.1</f>
        <v>25126.2</v>
      </c>
      <c r="F147" s="32">
        <v>22842</v>
      </c>
      <c r="G147" s="32">
        <f>F147*0.75</f>
        <v>17131.5</v>
      </c>
      <c r="H147" s="33">
        <f>F147*0.5</f>
        <v>11421</v>
      </c>
    </row>
    <row r="148" spans="1:8" s="16" customFormat="1" ht="90.75" customHeight="1" x14ac:dyDescent="0.2">
      <c r="A148" s="55"/>
      <c r="B148" s="35"/>
      <c r="C148" s="35"/>
      <c r="D148" s="56"/>
      <c r="E148" s="37"/>
      <c r="F148" s="37"/>
      <c r="G148" s="37"/>
      <c r="H148" s="38"/>
    </row>
    <row r="149" spans="1:8" s="16" customFormat="1" ht="97.5" customHeight="1" x14ac:dyDescent="0.2">
      <c r="A149" s="55"/>
      <c r="B149" s="39" t="s">
        <v>12</v>
      </c>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9" s="56"/>
      <c r="E149" s="37"/>
      <c r="F149" s="37"/>
      <c r="G149" s="37"/>
      <c r="H149" s="38"/>
    </row>
    <row r="150" spans="1:8" s="16" customFormat="1" ht="166.5" customHeight="1" x14ac:dyDescent="0.2">
      <c r="A150" s="55"/>
      <c r="B150" s="57" t="s">
        <v>13</v>
      </c>
      <c r="C15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0" s="56"/>
      <c r="E150" s="37"/>
      <c r="F150" s="37"/>
      <c r="G150" s="37"/>
      <c r="H150" s="38"/>
    </row>
    <row r="151" spans="1:8" s="16" customFormat="1" ht="92.25" customHeight="1" thickBot="1" x14ac:dyDescent="0.25">
      <c r="A151" s="59"/>
      <c r="B151" s="42" t="s">
        <v>16</v>
      </c>
      <c r="C1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1" s="61"/>
      <c r="E151" s="45"/>
      <c r="F151" s="45"/>
      <c r="G151" s="45"/>
      <c r="H151" s="46"/>
    </row>
    <row r="152" spans="1:8" s="16" customFormat="1" ht="24.95" customHeight="1" thickBot="1" x14ac:dyDescent="0.25">
      <c r="A152" s="81"/>
      <c r="B152" s="82"/>
      <c r="C152" s="83"/>
      <c r="D152" s="468" t="s">
        <v>351</v>
      </c>
      <c r="E152" s="468"/>
      <c r="F152" s="468"/>
      <c r="G152" s="468"/>
      <c r="H152" s="469"/>
    </row>
    <row r="153" spans="1:8" s="16" customFormat="1" ht="50.1" customHeight="1" x14ac:dyDescent="0.2">
      <c r="A153" s="65" t="s">
        <v>354</v>
      </c>
      <c r="B153" s="87" t="s">
        <v>23</v>
      </c>
      <c r="C15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3" s="264">
        <v>270</v>
      </c>
      <c r="E153" s="316"/>
      <c r="F153" s="316"/>
      <c r="G153" s="316"/>
      <c r="H153" s="317"/>
    </row>
    <row r="154" spans="1:8" s="16" customFormat="1" ht="94.5" customHeight="1" x14ac:dyDescent="0.2">
      <c r="A154" s="71"/>
      <c r="B154" s="92"/>
      <c r="C154" s="93"/>
      <c r="D154" s="94"/>
      <c r="E154" s="95"/>
      <c r="F154" s="95"/>
      <c r="G154" s="95"/>
      <c r="H154" s="318"/>
    </row>
    <row r="155" spans="1:8" s="16" customFormat="1" ht="163.5" customHeight="1" thickBot="1" x14ac:dyDescent="0.25">
      <c r="A155" s="77"/>
      <c r="B155" s="97" t="s">
        <v>13</v>
      </c>
      <c r="C1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5" s="265"/>
      <c r="E155" s="319"/>
      <c r="F155" s="319"/>
      <c r="G155" s="319"/>
      <c r="H155" s="320"/>
    </row>
    <row r="156" spans="1:8" s="16" customFormat="1" ht="24.95" customHeight="1" thickBot="1" x14ac:dyDescent="0.25">
      <c r="A156" s="81"/>
      <c r="B156" s="117"/>
      <c r="C156" s="118"/>
      <c r="D156" s="468" t="s">
        <v>351</v>
      </c>
      <c r="E156" s="468"/>
      <c r="F156" s="468"/>
      <c r="G156" s="468"/>
      <c r="H156" s="469"/>
    </row>
    <row r="157" spans="1:8" s="16" customFormat="1" ht="50.1" customHeight="1" thickBot="1" x14ac:dyDescent="0.25">
      <c r="A157" s="119" t="s">
        <v>31</v>
      </c>
      <c r="B157" s="120"/>
      <c r="C157" s="120"/>
      <c r="D157" s="700" t="str">
        <f>"от "&amp;MIN(D158:D176)&amp;" до "&amp;MAX(D158:D176)</f>
        <v>от 1914 до 36366</v>
      </c>
      <c r="E157" s="701"/>
      <c r="F157" s="701"/>
      <c r="G157" s="701"/>
      <c r="H157" s="702"/>
    </row>
    <row r="158" spans="1:8" s="16" customFormat="1" ht="37.5" customHeight="1" outlineLevel="1" x14ac:dyDescent="0.2">
      <c r="A158" s="531" t="s">
        <v>355</v>
      </c>
      <c r="B158" s="600"/>
      <c r="C158" s="372" t="s">
        <v>740</v>
      </c>
      <c r="D158" s="31">
        <v>1914</v>
      </c>
      <c r="E158" s="32"/>
      <c r="F158" s="32"/>
      <c r="G158" s="32"/>
      <c r="H158" s="33"/>
    </row>
    <row r="159" spans="1:8" s="16" customFormat="1" ht="37.5" customHeight="1" outlineLevel="1" x14ac:dyDescent="0.2">
      <c r="A159" s="500" t="s">
        <v>356</v>
      </c>
      <c r="B159" s="501"/>
      <c r="C159" s="126"/>
      <c r="D159" s="36">
        <v>3828</v>
      </c>
      <c r="E159" s="37"/>
      <c r="F159" s="37"/>
      <c r="G159" s="37"/>
      <c r="H159" s="38"/>
    </row>
    <row r="160" spans="1:8" s="16" customFormat="1" ht="37.5" customHeight="1" outlineLevel="1" x14ac:dyDescent="0.2">
      <c r="A160" s="500" t="s">
        <v>357</v>
      </c>
      <c r="B160" s="501"/>
      <c r="C160" s="126"/>
      <c r="D160" s="36">
        <v>5742</v>
      </c>
      <c r="E160" s="37"/>
      <c r="F160" s="37"/>
      <c r="G160" s="37"/>
      <c r="H160" s="38"/>
    </row>
    <row r="161" spans="1:8" s="16" customFormat="1" ht="37.5" customHeight="1" outlineLevel="1" x14ac:dyDescent="0.2">
      <c r="A161" s="500" t="s">
        <v>358</v>
      </c>
      <c r="B161" s="501"/>
      <c r="C161" s="126"/>
      <c r="D161" s="36">
        <v>7656</v>
      </c>
      <c r="E161" s="37"/>
      <c r="F161" s="37"/>
      <c r="G161" s="37"/>
      <c r="H161" s="38"/>
    </row>
    <row r="162" spans="1:8" s="16" customFormat="1" ht="37.5" customHeight="1" outlineLevel="1" x14ac:dyDescent="0.2">
      <c r="A162" s="500" t="s">
        <v>359</v>
      </c>
      <c r="B162" s="501"/>
      <c r="C162" s="126"/>
      <c r="D162" s="36">
        <v>9570</v>
      </c>
      <c r="E162" s="37"/>
      <c r="F162" s="37"/>
      <c r="G162" s="37"/>
      <c r="H162" s="38"/>
    </row>
    <row r="163" spans="1:8" s="16" customFormat="1" ht="37.5" customHeight="1" outlineLevel="1" x14ac:dyDescent="0.2">
      <c r="A163" s="500" t="s">
        <v>360</v>
      </c>
      <c r="B163" s="501"/>
      <c r="C163" s="126"/>
      <c r="D163" s="36">
        <v>11484</v>
      </c>
      <c r="E163" s="37"/>
      <c r="F163" s="37"/>
      <c r="G163" s="37"/>
      <c r="H163" s="38"/>
    </row>
    <row r="164" spans="1:8" s="16" customFormat="1" ht="37.5" customHeight="1" outlineLevel="1" x14ac:dyDescent="0.2">
      <c r="A164" s="500" t="s">
        <v>361</v>
      </c>
      <c r="B164" s="501"/>
      <c r="C164" s="126"/>
      <c r="D164" s="36">
        <v>13398</v>
      </c>
      <c r="E164" s="37"/>
      <c r="F164" s="37"/>
      <c r="G164" s="37"/>
      <c r="H164" s="38"/>
    </row>
    <row r="165" spans="1:8" s="16" customFormat="1" ht="37.5" customHeight="1" outlineLevel="1" x14ac:dyDescent="0.2">
      <c r="A165" s="130" t="s">
        <v>362</v>
      </c>
      <c r="B165" s="131"/>
      <c r="C165" s="126"/>
      <c r="D165" s="36">
        <v>15312</v>
      </c>
      <c r="E165" s="37"/>
      <c r="F165" s="37"/>
      <c r="G165" s="37"/>
      <c r="H165" s="38"/>
    </row>
    <row r="166" spans="1:8" s="16" customFormat="1" ht="37.5" customHeight="1" outlineLevel="1" x14ac:dyDescent="0.2">
      <c r="A166" s="130" t="s">
        <v>363</v>
      </c>
      <c r="B166" s="131"/>
      <c r="C166" s="126"/>
      <c r="D166" s="36">
        <v>17226</v>
      </c>
      <c r="E166" s="37"/>
      <c r="F166" s="37"/>
      <c r="G166" s="37"/>
      <c r="H166" s="38"/>
    </row>
    <row r="167" spans="1:8" s="16" customFormat="1" ht="37.5" customHeight="1" outlineLevel="1" x14ac:dyDescent="0.2">
      <c r="A167" s="130" t="s">
        <v>364</v>
      </c>
      <c r="B167" s="131"/>
      <c r="C167" s="126"/>
      <c r="D167" s="36">
        <v>19140</v>
      </c>
      <c r="E167" s="37"/>
      <c r="F167" s="37"/>
      <c r="G167" s="37"/>
      <c r="H167" s="38"/>
    </row>
    <row r="168" spans="1:8" s="16" customFormat="1" ht="37.5" customHeight="1" outlineLevel="1" x14ac:dyDescent="0.2">
      <c r="A168" s="130" t="s">
        <v>365</v>
      </c>
      <c r="B168" s="131"/>
      <c r="C168" s="126"/>
      <c r="D168" s="36">
        <v>21054</v>
      </c>
      <c r="E168" s="37"/>
      <c r="F168" s="37"/>
      <c r="G168" s="37"/>
      <c r="H168" s="38"/>
    </row>
    <row r="169" spans="1:8" s="16" customFormat="1" ht="37.5" customHeight="1" outlineLevel="1" x14ac:dyDescent="0.2">
      <c r="A169" s="130" t="s">
        <v>366</v>
      </c>
      <c r="B169" s="131"/>
      <c r="C169" s="126"/>
      <c r="D169" s="36">
        <v>22968</v>
      </c>
      <c r="E169" s="37"/>
      <c r="F169" s="37"/>
      <c r="G169" s="37"/>
      <c r="H169" s="38"/>
    </row>
    <row r="170" spans="1:8" s="16" customFormat="1" ht="37.5" customHeight="1" outlineLevel="1" x14ac:dyDescent="0.2">
      <c r="A170" s="130" t="s">
        <v>367</v>
      </c>
      <c r="B170" s="131"/>
      <c r="C170" s="126"/>
      <c r="D170" s="36">
        <v>24882</v>
      </c>
      <c r="E170" s="37"/>
      <c r="F170" s="37"/>
      <c r="G170" s="37"/>
      <c r="H170" s="38"/>
    </row>
    <row r="171" spans="1:8" s="16" customFormat="1" ht="37.5" customHeight="1" outlineLevel="1" x14ac:dyDescent="0.2">
      <c r="A171" s="130" t="s">
        <v>368</v>
      </c>
      <c r="B171" s="131"/>
      <c r="C171" s="126"/>
      <c r="D171" s="36">
        <v>26796</v>
      </c>
      <c r="E171" s="37"/>
      <c r="F171" s="37"/>
      <c r="G171" s="37"/>
      <c r="H171" s="38"/>
    </row>
    <row r="172" spans="1:8" s="16" customFormat="1" ht="37.5" customHeight="1" outlineLevel="1" x14ac:dyDescent="0.2">
      <c r="A172" s="130" t="s">
        <v>369</v>
      </c>
      <c r="B172" s="131"/>
      <c r="C172" s="126"/>
      <c r="D172" s="36">
        <v>28710</v>
      </c>
      <c r="E172" s="37"/>
      <c r="F172" s="37"/>
      <c r="G172" s="37"/>
      <c r="H172" s="38"/>
    </row>
    <row r="173" spans="1:8" s="16" customFormat="1" ht="37.5" customHeight="1" outlineLevel="1" x14ac:dyDescent="0.2">
      <c r="A173" s="130" t="s">
        <v>370</v>
      </c>
      <c r="B173" s="131"/>
      <c r="C173" s="126"/>
      <c r="D173" s="36">
        <v>30624</v>
      </c>
      <c r="E173" s="37"/>
      <c r="F173" s="37"/>
      <c r="G173" s="37"/>
      <c r="H173" s="38"/>
    </row>
    <row r="174" spans="1:8" s="16" customFormat="1" ht="37.5" customHeight="1" outlineLevel="1" x14ac:dyDescent="0.2">
      <c r="A174" s="130" t="s">
        <v>371</v>
      </c>
      <c r="B174" s="131"/>
      <c r="C174" s="126"/>
      <c r="D174" s="36">
        <v>32538</v>
      </c>
      <c r="E174" s="37"/>
      <c r="F174" s="37"/>
      <c r="G174" s="37"/>
      <c r="H174" s="38"/>
    </row>
    <row r="175" spans="1:8" s="16" customFormat="1" ht="37.5" customHeight="1" outlineLevel="1" x14ac:dyDescent="0.2">
      <c r="A175" s="130" t="s">
        <v>372</v>
      </c>
      <c r="B175" s="131"/>
      <c r="C175" s="126"/>
      <c r="D175" s="36">
        <v>34452</v>
      </c>
      <c r="E175" s="37"/>
      <c r="F175" s="37"/>
      <c r="G175" s="37"/>
      <c r="H175" s="38"/>
    </row>
    <row r="176" spans="1:8" s="16" customFormat="1" ht="37.5" customHeight="1" outlineLevel="1" x14ac:dyDescent="0.2">
      <c r="A176" s="130" t="s">
        <v>373</v>
      </c>
      <c r="B176" s="131"/>
      <c r="C176" s="126"/>
      <c r="D176" s="36">
        <v>36366</v>
      </c>
      <c r="E176" s="37"/>
      <c r="F176" s="37"/>
      <c r="G176" s="37"/>
      <c r="H176" s="38"/>
    </row>
    <row r="177" spans="1:8" s="16" customFormat="1" ht="37.5" customHeight="1" outlineLevel="1" x14ac:dyDescent="0.2">
      <c r="A177" s="399" t="s">
        <v>374</v>
      </c>
      <c r="B177" s="770"/>
      <c r="C177" s="126"/>
      <c r="D177" s="36">
        <v>38280</v>
      </c>
      <c r="E177" s="37"/>
      <c r="F177" s="37"/>
      <c r="G177" s="37"/>
      <c r="H177" s="38"/>
    </row>
    <row r="178" spans="1:8" s="16" customFormat="1" ht="37.5" customHeight="1" outlineLevel="1" x14ac:dyDescent="0.2">
      <c r="A178" s="399" t="s">
        <v>375</v>
      </c>
      <c r="B178" s="770"/>
      <c r="C178" s="126"/>
      <c r="D178" s="36">
        <v>40194</v>
      </c>
      <c r="E178" s="37"/>
      <c r="F178" s="37"/>
      <c r="G178" s="37"/>
      <c r="H178" s="38"/>
    </row>
    <row r="179" spans="1:8" s="16" customFormat="1" ht="37.5" customHeight="1" outlineLevel="1" x14ac:dyDescent="0.2">
      <c r="A179" s="399" t="s">
        <v>376</v>
      </c>
      <c r="B179" s="770"/>
      <c r="C179" s="126"/>
      <c r="D179" s="36">
        <v>42108</v>
      </c>
      <c r="E179" s="37"/>
      <c r="F179" s="37"/>
      <c r="G179" s="37"/>
      <c r="H179" s="38"/>
    </row>
    <row r="180" spans="1:8" s="16" customFormat="1" ht="37.5" customHeight="1" outlineLevel="1" x14ac:dyDescent="0.2">
      <c r="A180" s="399" t="s">
        <v>377</v>
      </c>
      <c r="B180" s="770"/>
      <c r="C180" s="126"/>
      <c r="D180" s="36">
        <v>44022</v>
      </c>
      <c r="E180" s="37"/>
      <c r="F180" s="37"/>
      <c r="G180" s="37"/>
      <c r="H180" s="38"/>
    </row>
    <row r="181" spans="1:8" s="16" customFormat="1" ht="37.5" customHeight="1" outlineLevel="1" x14ac:dyDescent="0.2">
      <c r="A181" s="399" t="s">
        <v>378</v>
      </c>
      <c r="B181" s="770"/>
      <c r="C181" s="126"/>
      <c r="D181" s="36">
        <v>45936</v>
      </c>
      <c r="E181" s="37"/>
      <c r="F181" s="37"/>
      <c r="G181" s="37"/>
      <c r="H181" s="38"/>
    </row>
    <row r="182" spans="1:8" s="16" customFormat="1" ht="37.5" customHeight="1" outlineLevel="1" x14ac:dyDescent="0.2">
      <c r="A182" s="399" t="s">
        <v>379</v>
      </c>
      <c r="B182" s="770"/>
      <c r="C182" s="126"/>
      <c r="D182" s="36">
        <v>47850</v>
      </c>
      <c r="E182" s="37"/>
      <c r="F182" s="37"/>
      <c r="G182" s="37"/>
      <c r="H182" s="38"/>
    </row>
    <row r="183" spans="1:8" s="16" customFormat="1" ht="37.5" customHeight="1" outlineLevel="1" x14ac:dyDescent="0.2">
      <c r="A183" s="399" t="s">
        <v>380</v>
      </c>
      <c r="B183" s="770"/>
      <c r="C183" s="126"/>
      <c r="D183" s="36">
        <v>49764</v>
      </c>
      <c r="E183" s="37"/>
      <c r="F183" s="37"/>
      <c r="G183" s="37"/>
      <c r="H183" s="38"/>
    </row>
    <row r="184" spans="1:8" s="16" customFormat="1" ht="37.5" customHeight="1" outlineLevel="1" x14ac:dyDescent="0.2">
      <c r="A184" s="399" t="s">
        <v>381</v>
      </c>
      <c r="B184" s="770"/>
      <c r="C184" s="126"/>
      <c r="D184" s="36">
        <v>51678</v>
      </c>
      <c r="E184" s="37"/>
      <c r="F184" s="37"/>
      <c r="G184" s="37"/>
      <c r="H184" s="38"/>
    </row>
    <row r="185" spans="1:8" s="16" customFormat="1" ht="37.5" customHeight="1" outlineLevel="1" x14ac:dyDescent="0.2">
      <c r="A185" s="399" t="s">
        <v>382</v>
      </c>
      <c r="B185" s="770"/>
      <c r="C185" s="126"/>
      <c r="D185" s="36">
        <v>53592</v>
      </c>
      <c r="E185" s="37"/>
      <c r="F185" s="37"/>
      <c r="G185" s="37"/>
      <c r="H185" s="38"/>
    </row>
    <row r="186" spans="1:8" s="16" customFormat="1" ht="37.5" customHeight="1" outlineLevel="1" x14ac:dyDescent="0.2">
      <c r="A186" s="399" t="s">
        <v>383</v>
      </c>
      <c r="B186" s="770"/>
      <c r="C186" s="126"/>
      <c r="D186" s="36">
        <v>55506</v>
      </c>
      <c r="E186" s="37"/>
      <c r="F186" s="37"/>
      <c r="G186" s="37"/>
      <c r="H186" s="38"/>
    </row>
    <row r="187" spans="1:8" s="16" customFormat="1" ht="37.5" customHeight="1" outlineLevel="1" x14ac:dyDescent="0.2">
      <c r="A187" s="399" t="s">
        <v>384</v>
      </c>
      <c r="B187" s="770"/>
      <c r="C187" s="126"/>
      <c r="D187" s="36">
        <v>57420</v>
      </c>
      <c r="E187" s="37"/>
      <c r="F187" s="37"/>
      <c r="G187" s="37"/>
      <c r="H187" s="38"/>
    </row>
    <row r="188" spans="1:8" s="16" customFormat="1" ht="37.5" customHeight="1" outlineLevel="1" x14ac:dyDescent="0.2">
      <c r="A188" s="399" t="s">
        <v>385</v>
      </c>
      <c r="B188" s="770"/>
      <c r="C188" s="126"/>
      <c r="D188" s="36">
        <v>59334</v>
      </c>
      <c r="E188" s="37"/>
      <c r="F188" s="37"/>
      <c r="G188" s="37"/>
      <c r="H188" s="38"/>
    </row>
    <row r="189" spans="1:8" s="16" customFormat="1" ht="37.5" customHeight="1" outlineLevel="1" x14ac:dyDescent="0.2">
      <c r="A189" s="399" t="s">
        <v>386</v>
      </c>
      <c r="B189" s="770"/>
      <c r="C189" s="126"/>
      <c r="D189" s="36">
        <v>61248</v>
      </c>
      <c r="E189" s="37"/>
      <c r="F189" s="37"/>
      <c r="G189" s="37"/>
      <c r="H189" s="38"/>
    </row>
    <row r="190" spans="1:8" s="16" customFormat="1" ht="37.5" customHeight="1" outlineLevel="1" x14ac:dyDescent="0.2">
      <c r="A190" s="399" t="s">
        <v>387</v>
      </c>
      <c r="B190" s="770"/>
      <c r="C190" s="126"/>
      <c r="D190" s="36">
        <v>63162</v>
      </c>
      <c r="E190" s="37"/>
      <c r="F190" s="37"/>
      <c r="G190" s="37"/>
      <c r="H190" s="38"/>
    </row>
    <row r="191" spans="1:8" s="16" customFormat="1" ht="37.5" customHeight="1" outlineLevel="1" x14ac:dyDescent="0.2">
      <c r="A191" s="399" t="s">
        <v>388</v>
      </c>
      <c r="B191" s="770"/>
      <c r="C191" s="126"/>
      <c r="D191" s="36">
        <v>65076</v>
      </c>
      <c r="E191" s="37"/>
      <c r="F191" s="37"/>
      <c r="G191" s="37"/>
      <c r="H191" s="38"/>
    </row>
    <row r="192" spans="1:8" s="16" customFormat="1" ht="37.5" customHeight="1" outlineLevel="1" x14ac:dyDescent="0.2">
      <c r="A192" s="399" t="s">
        <v>389</v>
      </c>
      <c r="B192" s="770"/>
      <c r="C192" s="126"/>
      <c r="D192" s="36">
        <v>66990</v>
      </c>
      <c r="E192" s="37"/>
      <c r="F192" s="37"/>
      <c r="G192" s="37"/>
      <c r="H192" s="38"/>
    </row>
    <row r="193" spans="1:8" s="16" customFormat="1" ht="37.5" customHeight="1" outlineLevel="1" x14ac:dyDescent="0.2">
      <c r="A193" s="399" t="s">
        <v>390</v>
      </c>
      <c r="B193" s="770"/>
      <c r="C193" s="126"/>
      <c r="D193" s="36">
        <v>68904</v>
      </c>
      <c r="E193" s="37"/>
      <c r="F193" s="37"/>
      <c r="G193" s="37"/>
      <c r="H193" s="38"/>
    </row>
    <row r="194" spans="1:8" s="16" customFormat="1" ht="37.5" customHeight="1" outlineLevel="1" x14ac:dyDescent="0.2">
      <c r="A194" s="399" t="s">
        <v>391</v>
      </c>
      <c r="B194" s="770"/>
      <c r="C194" s="126"/>
      <c r="D194" s="36">
        <v>70818</v>
      </c>
      <c r="E194" s="37"/>
      <c r="F194" s="37"/>
      <c r="G194" s="37"/>
      <c r="H194" s="38"/>
    </row>
    <row r="195" spans="1:8" s="16" customFormat="1" ht="37.5" customHeight="1" outlineLevel="1" x14ac:dyDescent="0.2">
      <c r="A195" s="399" t="s">
        <v>392</v>
      </c>
      <c r="B195" s="770"/>
      <c r="C195" s="126"/>
      <c r="D195" s="36">
        <v>72732</v>
      </c>
      <c r="E195" s="37"/>
      <c r="F195" s="37"/>
      <c r="G195" s="37"/>
      <c r="H195" s="38"/>
    </row>
    <row r="196" spans="1:8" s="16" customFormat="1" ht="37.5" customHeight="1" outlineLevel="1" x14ac:dyDescent="0.2">
      <c r="A196" s="399" t="s">
        <v>393</v>
      </c>
      <c r="B196" s="770"/>
      <c r="C196" s="126"/>
      <c r="D196" s="36">
        <v>74646</v>
      </c>
      <c r="E196" s="37"/>
      <c r="F196" s="37"/>
      <c r="G196" s="37"/>
      <c r="H196" s="38"/>
    </row>
    <row r="197" spans="1:8" s="16" customFormat="1" ht="37.5" customHeight="1" outlineLevel="1" x14ac:dyDescent="0.2">
      <c r="A197" s="399" t="s">
        <v>394</v>
      </c>
      <c r="B197" s="770"/>
      <c r="C197" s="126"/>
      <c r="D197" s="36">
        <v>76560</v>
      </c>
      <c r="E197" s="37"/>
      <c r="F197" s="37"/>
      <c r="G197" s="37"/>
      <c r="H197" s="38"/>
    </row>
    <row r="198" spans="1:8" s="16" customFormat="1" ht="37.5" customHeight="1" outlineLevel="1" x14ac:dyDescent="0.2">
      <c r="A198" s="399" t="s">
        <v>395</v>
      </c>
      <c r="B198" s="770"/>
      <c r="C198" s="126"/>
      <c r="D198" s="36">
        <v>78474</v>
      </c>
      <c r="E198" s="37"/>
      <c r="F198" s="37"/>
      <c r="G198" s="37"/>
      <c r="H198" s="38"/>
    </row>
    <row r="199" spans="1:8" s="16" customFormat="1" ht="37.5" customHeight="1" outlineLevel="1" x14ac:dyDescent="0.2">
      <c r="A199" s="399" t="s">
        <v>396</v>
      </c>
      <c r="B199" s="770"/>
      <c r="C199" s="126"/>
      <c r="D199" s="36">
        <v>80388</v>
      </c>
      <c r="E199" s="37"/>
      <c r="F199" s="37"/>
      <c r="G199" s="37"/>
      <c r="H199" s="38"/>
    </row>
    <row r="200" spans="1:8" s="16" customFormat="1" ht="37.5" customHeight="1" outlineLevel="1" x14ac:dyDescent="0.2">
      <c r="A200" s="399" t="s">
        <v>397</v>
      </c>
      <c r="B200" s="770"/>
      <c r="C200" s="126"/>
      <c r="D200" s="36">
        <v>82302</v>
      </c>
      <c r="E200" s="37"/>
      <c r="F200" s="37"/>
      <c r="G200" s="37"/>
      <c r="H200" s="38"/>
    </row>
    <row r="201" spans="1:8" s="16" customFormat="1" ht="37.5" customHeight="1" outlineLevel="1" x14ac:dyDescent="0.2">
      <c r="A201" s="399" t="s">
        <v>398</v>
      </c>
      <c r="B201" s="770"/>
      <c r="C201" s="126"/>
      <c r="D201" s="36">
        <v>84216</v>
      </c>
      <c r="E201" s="37"/>
      <c r="F201" s="37"/>
      <c r="G201" s="37"/>
      <c r="H201" s="38"/>
    </row>
    <row r="202" spans="1:8" s="16" customFormat="1" ht="37.5" customHeight="1" outlineLevel="1" x14ac:dyDescent="0.2">
      <c r="A202" s="399" t="s">
        <v>399</v>
      </c>
      <c r="B202" s="770"/>
      <c r="C202" s="126"/>
      <c r="D202" s="36">
        <v>86130</v>
      </c>
      <c r="E202" s="37"/>
      <c r="F202" s="37"/>
      <c r="G202" s="37"/>
      <c r="H202" s="38"/>
    </row>
    <row r="203" spans="1:8" s="16" customFormat="1" ht="37.5" customHeight="1" outlineLevel="1" x14ac:dyDescent="0.2">
      <c r="A203" s="399" t="s">
        <v>400</v>
      </c>
      <c r="B203" s="770"/>
      <c r="C203" s="126"/>
      <c r="D203" s="36">
        <v>88044</v>
      </c>
      <c r="E203" s="37"/>
      <c r="F203" s="37"/>
      <c r="G203" s="37"/>
      <c r="H203" s="38"/>
    </row>
    <row r="204" spans="1:8" s="16" customFormat="1" ht="37.5" customHeight="1" outlineLevel="1" x14ac:dyDescent="0.2">
      <c r="A204" s="399" t="s">
        <v>401</v>
      </c>
      <c r="B204" s="770"/>
      <c r="C204" s="126"/>
      <c r="D204" s="36">
        <v>89958</v>
      </c>
      <c r="E204" s="37"/>
      <c r="F204" s="37"/>
      <c r="G204" s="37"/>
      <c r="H204" s="38"/>
    </row>
    <row r="205" spans="1:8" s="16" customFormat="1" ht="37.5" customHeight="1" outlineLevel="1" x14ac:dyDescent="0.2">
      <c r="A205" s="399" t="s">
        <v>402</v>
      </c>
      <c r="B205" s="770"/>
      <c r="C205" s="126"/>
      <c r="D205" s="36">
        <v>91872</v>
      </c>
      <c r="E205" s="37"/>
      <c r="F205" s="37"/>
      <c r="G205" s="37"/>
      <c r="H205" s="38"/>
    </row>
    <row r="206" spans="1:8" s="16" customFormat="1" ht="37.5" customHeight="1" outlineLevel="1" x14ac:dyDescent="0.2">
      <c r="A206" s="399" t="s">
        <v>403</v>
      </c>
      <c r="B206" s="770"/>
      <c r="C206" s="126"/>
      <c r="D206" s="36">
        <v>93786</v>
      </c>
      <c r="E206" s="37"/>
      <c r="F206" s="37"/>
      <c r="G206" s="37"/>
      <c r="H206" s="38"/>
    </row>
    <row r="207" spans="1:8" s="16" customFormat="1" ht="37.5" customHeight="1" outlineLevel="1" x14ac:dyDescent="0.2">
      <c r="A207" s="399" t="s">
        <v>404</v>
      </c>
      <c r="B207" s="770"/>
      <c r="C207" s="126"/>
      <c r="D207" s="36">
        <v>95700</v>
      </c>
      <c r="E207" s="37"/>
      <c r="F207" s="37"/>
      <c r="G207" s="37"/>
      <c r="H207" s="38"/>
    </row>
    <row r="208" spans="1:8" s="16" customFormat="1" ht="37.5" customHeight="1" outlineLevel="1" x14ac:dyDescent="0.2">
      <c r="A208" s="399" t="s">
        <v>405</v>
      </c>
      <c r="B208" s="770"/>
      <c r="C208" s="126"/>
      <c r="D208" s="36">
        <v>97614</v>
      </c>
      <c r="E208" s="37"/>
      <c r="F208" s="37"/>
      <c r="G208" s="37"/>
      <c r="H208" s="38"/>
    </row>
    <row r="209" spans="1:8" s="16" customFormat="1" ht="37.5" customHeight="1" outlineLevel="1" x14ac:dyDescent="0.2">
      <c r="A209" s="399" t="s">
        <v>406</v>
      </c>
      <c r="B209" s="770"/>
      <c r="C209" s="126"/>
      <c r="D209" s="36">
        <v>99528</v>
      </c>
      <c r="E209" s="37"/>
      <c r="F209" s="37"/>
      <c r="G209" s="37"/>
      <c r="H209" s="38"/>
    </row>
    <row r="210" spans="1:8" s="16" customFormat="1" ht="37.5" customHeight="1" outlineLevel="1" x14ac:dyDescent="0.2">
      <c r="A210" s="399" t="s">
        <v>407</v>
      </c>
      <c r="B210" s="770"/>
      <c r="C210" s="126"/>
      <c r="D210" s="36">
        <v>101442</v>
      </c>
      <c r="E210" s="37"/>
      <c r="F210" s="37"/>
      <c r="G210" s="37"/>
      <c r="H210" s="38"/>
    </row>
    <row r="211" spans="1:8" s="16" customFormat="1" ht="37.5" customHeight="1" outlineLevel="1" x14ac:dyDescent="0.2">
      <c r="A211" s="399" t="s">
        <v>408</v>
      </c>
      <c r="B211" s="770"/>
      <c r="C211" s="126"/>
      <c r="D211" s="36">
        <v>103356</v>
      </c>
      <c r="E211" s="37"/>
      <c r="F211" s="37"/>
      <c r="G211" s="37"/>
      <c r="H211" s="38"/>
    </row>
    <row r="212" spans="1:8" s="16" customFormat="1" ht="37.5" customHeight="1" outlineLevel="1" x14ac:dyDescent="0.2">
      <c r="A212" s="399" t="s">
        <v>409</v>
      </c>
      <c r="B212" s="770"/>
      <c r="C212" s="126"/>
      <c r="D212" s="36">
        <v>105270</v>
      </c>
      <c r="E212" s="37"/>
      <c r="F212" s="37"/>
      <c r="G212" s="37"/>
      <c r="H212" s="38"/>
    </row>
    <row r="213" spans="1:8" s="16" customFormat="1" ht="37.5" customHeight="1" outlineLevel="1" x14ac:dyDescent="0.2">
      <c r="A213" s="399" t="s">
        <v>410</v>
      </c>
      <c r="B213" s="770"/>
      <c r="C213" s="126"/>
      <c r="D213" s="36">
        <v>107184</v>
      </c>
      <c r="E213" s="37"/>
      <c r="F213" s="37"/>
      <c r="G213" s="37"/>
      <c r="H213" s="38"/>
    </row>
    <row r="214" spans="1:8" s="16" customFormat="1" ht="37.5" customHeight="1" outlineLevel="1" x14ac:dyDescent="0.2">
      <c r="A214" s="399" t="s">
        <v>411</v>
      </c>
      <c r="B214" s="770"/>
      <c r="C214" s="126"/>
      <c r="D214" s="36">
        <v>109098</v>
      </c>
      <c r="E214" s="37"/>
      <c r="F214" s="37"/>
      <c r="G214" s="37"/>
      <c r="H214" s="38"/>
    </row>
    <row r="215" spans="1:8" s="16" customFormat="1" ht="37.5" customHeight="1" outlineLevel="1" x14ac:dyDescent="0.2">
      <c r="A215" s="399" t="s">
        <v>412</v>
      </c>
      <c r="B215" s="770"/>
      <c r="C215" s="126"/>
      <c r="D215" s="36">
        <v>111012</v>
      </c>
      <c r="E215" s="37"/>
      <c r="F215" s="37"/>
      <c r="G215" s="37"/>
      <c r="H215" s="38"/>
    </row>
    <row r="216" spans="1:8" s="16" customFormat="1" ht="37.5" customHeight="1" outlineLevel="1" x14ac:dyDescent="0.2">
      <c r="A216" s="399" t="s">
        <v>413</v>
      </c>
      <c r="B216" s="770"/>
      <c r="C216" s="126"/>
      <c r="D216" s="36">
        <v>112926</v>
      </c>
      <c r="E216" s="37"/>
      <c r="F216" s="37"/>
      <c r="G216" s="37"/>
      <c r="H216" s="38"/>
    </row>
    <row r="217" spans="1:8" s="16" customFormat="1" ht="37.5" customHeight="1" outlineLevel="1" x14ac:dyDescent="0.2">
      <c r="A217" s="399" t="s">
        <v>414</v>
      </c>
      <c r="B217" s="770"/>
      <c r="C217" s="126"/>
      <c r="D217" s="36">
        <v>114840</v>
      </c>
      <c r="E217" s="37"/>
      <c r="F217" s="37"/>
      <c r="G217" s="37"/>
      <c r="H217" s="38"/>
    </row>
    <row r="218" spans="1:8" s="16" customFormat="1" ht="37.5" customHeight="1" outlineLevel="1" x14ac:dyDescent="0.2">
      <c r="A218" s="399" t="s">
        <v>415</v>
      </c>
      <c r="B218" s="770"/>
      <c r="C218" s="126"/>
      <c r="D218" s="36">
        <v>116754</v>
      </c>
      <c r="E218" s="37"/>
      <c r="F218" s="37"/>
      <c r="G218" s="37"/>
      <c r="H218" s="38"/>
    </row>
    <row r="219" spans="1:8" s="16" customFormat="1" ht="37.5" customHeight="1" outlineLevel="1" x14ac:dyDescent="0.2">
      <c r="A219" s="399" t="s">
        <v>416</v>
      </c>
      <c r="B219" s="770"/>
      <c r="C219" s="126"/>
      <c r="D219" s="36">
        <v>118668</v>
      </c>
      <c r="E219" s="37"/>
      <c r="F219" s="37"/>
      <c r="G219" s="37"/>
      <c r="H219" s="38"/>
    </row>
    <row r="220" spans="1:8" s="16" customFormat="1" ht="37.5" customHeight="1" outlineLevel="1" x14ac:dyDescent="0.2">
      <c r="A220" s="399" t="s">
        <v>417</v>
      </c>
      <c r="B220" s="770"/>
      <c r="C220" s="126"/>
      <c r="D220" s="36">
        <v>120582</v>
      </c>
      <c r="E220" s="37"/>
      <c r="F220" s="37"/>
      <c r="G220" s="37"/>
      <c r="H220" s="38"/>
    </row>
    <row r="221" spans="1:8" s="16" customFormat="1" ht="37.5" customHeight="1" outlineLevel="1" x14ac:dyDescent="0.2">
      <c r="A221" s="399" t="s">
        <v>418</v>
      </c>
      <c r="B221" s="770"/>
      <c r="C221" s="126"/>
      <c r="D221" s="36">
        <v>122496</v>
      </c>
      <c r="E221" s="37"/>
      <c r="F221" s="37"/>
      <c r="G221" s="37"/>
      <c r="H221" s="38"/>
    </row>
    <row r="222" spans="1:8" s="16" customFormat="1" ht="37.5" customHeight="1" outlineLevel="1" x14ac:dyDescent="0.2">
      <c r="A222" s="399" t="s">
        <v>419</v>
      </c>
      <c r="B222" s="770"/>
      <c r="C222" s="126"/>
      <c r="D222" s="36">
        <v>124410</v>
      </c>
      <c r="E222" s="37"/>
      <c r="F222" s="37"/>
      <c r="G222" s="37"/>
      <c r="H222" s="38"/>
    </row>
    <row r="223" spans="1:8" s="16" customFormat="1" ht="37.5" customHeight="1" outlineLevel="1" x14ac:dyDescent="0.2">
      <c r="A223" s="399" t="s">
        <v>420</v>
      </c>
      <c r="B223" s="770"/>
      <c r="C223" s="126"/>
      <c r="D223" s="36">
        <v>126324</v>
      </c>
      <c r="E223" s="37"/>
      <c r="F223" s="37"/>
      <c r="G223" s="37"/>
      <c r="H223" s="38"/>
    </row>
    <row r="224" spans="1:8" s="16" customFormat="1" ht="37.5" customHeight="1" outlineLevel="1" x14ac:dyDescent="0.2">
      <c r="A224" s="399" t="s">
        <v>421</v>
      </c>
      <c r="B224" s="770"/>
      <c r="C224" s="126"/>
      <c r="D224" s="36">
        <v>128238</v>
      </c>
      <c r="E224" s="37"/>
      <c r="F224" s="37"/>
      <c r="G224" s="37"/>
      <c r="H224" s="38"/>
    </row>
    <row r="225" spans="1:8" s="16" customFormat="1" ht="37.5" customHeight="1" outlineLevel="1" x14ac:dyDescent="0.2">
      <c r="A225" s="399" t="s">
        <v>422</v>
      </c>
      <c r="B225" s="770"/>
      <c r="C225" s="126"/>
      <c r="D225" s="36">
        <v>130152</v>
      </c>
      <c r="E225" s="37"/>
      <c r="F225" s="37"/>
      <c r="G225" s="37"/>
      <c r="H225" s="38"/>
    </row>
    <row r="226" spans="1:8" s="16" customFormat="1" ht="37.5" customHeight="1" outlineLevel="1" x14ac:dyDescent="0.2">
      <c r="A226" s="399" t="s">
        <v>423</v>
      </c>
      <c r="B226" s="770"/>
      <c r="C226" s="126"/>
      <c r="D226" s="36">
        <v>132066</v>
      </c>
      <c r="E226" s="37"/>
      <c r="F226" s="37"/>
      <c r="G226" s="37"/>
      <c r="H226" s="38"/>
    </row>
    <row r="227" spans="1:8" s="16" customFormat="1" ht="37.5" customHeight="1" outlineLevel="1" x14ac:dyDescent="0.2">
      <c r="A227" s="399" t="s">
        <v>424</v>
      </c>
      <c r="B227" s="770"/>
      <c r="C227" s="126"/>
      <c r="D227" s="36">
        <v>133980</v>
      </c>
      <c r="E227" s="37"/>
      <c r="F227" s="37"/>
      <c r="G227" s="37"/>
      <c r="H227" s="38"/>
    </row>
    <row r="228" spans="1:8" s="16" customFormat="1" ht="37.5" customHeight="1" outlineLevel="1" x14ac:dyDescent="0.2">
      <c r="A228" s="399" t="s">
        <v>425</v>
      </c>
      <c r="B228" s="770"/>
      <c r="C228" s="126"/>
      <c r="D228" s="36">
        <v>135894</v>
      </c>
      <c r="E228" s="37"/>
      <c r="F228" s="37"/>
      <c r="G228" s="37"/>
      <c r="H228" s="38"/>
    </row>
    <row r="229" spans="1:8" s="16" customFormat="1" ht="37.5" customHeight="1" outlineLevel="1" x14ac:dyDescent="0.2">
      <c r="A229" s="399" t="s">
        <v>426</v>
      </c>
      <c r="B229" s="770"/>
      <c r="C229" s="126"/>
      <c r="D229" s="36">
        <v>137808</v>
      </c>
      <c r="E229" s="37"/>
      <c r="F229" s="37"/>
      <c r="G229" s="37"/>
      <c r="H229" s="38"/>
    </row>
    <row r="230" spans="1:8" s="16" customFormat="1" ht="37.5" customHeight="1" outlineLevel="1" x14ac:dyDescent="0.2">
      <c r="A230" s="399" t="s">
        <v>427</v>
      </c>
      <c r="B230" s="770"/>
      <c r="C230" s="126"/>
      <c r="D230" s="36">
        <v>139722</v>
      </c>
      <c r="E230" s="37"/>
      <c r="F230" s="37"/>
      <c r="G230" s="37"/>
      <c r="H230" s="38"/>
    </row>
    <row r="231" spans="1:8" s="16" customFormat="1" ht="37.5" customHeight="1" outlineLevel="1" x14ac:dyDescent="0.2">
      <c r="A231" s="399" t="s">
        <v>428</v>
      </c>
      <c r="B231" s="770"/>
      <c r="C231" s="126"/>
      <c r="D231" s="36">
        <v>141636</v>
      </c>
      <c r="E231" s="37"/>
      <c r="F231" s="37"/>
      <c r="G231" s="37"/>
      <c r="H231" s="38"/>
    </row>
    <row r="232" spans="1:8" s="16" customFormat="1" ht="37.5" customHeight="1" outlineLevel="1" x14ac:dyDescent="0.2">
      <c r="A232" s="399" t="s">
        <v>429</v>
      </c>
      <c r="B232" s="770"/>
      <c r="C232" s="126"/>
      <c r="D232" s="36">
        <v>143550</v>
      </c>
      <c r="E232" s="37"/>
      <c r="F232" s="37"/>
      <c r="G232" s="37"/>
      <c r="H232" s="38"/>
    </row>
    <row r="233" spans="1:8" s="16" customFormat="1" ht="37.5" customHeight="1" outlineLevel="1" x14ac:dyDescent="0.2">
      <c r="A233" s="399" t="s">
        <v>430</v>
      </c>
      <c r="B233" s="770"/>
      <c r="C233" s="126"/>
      <c r="D233" s="36">
        <v>145464</v>
      </c>
      <c r="E233" s="37"/>
      <c r="F233" s="37"/>
      <c r="G233" s="37"/>
      <c r="H233" s="38"/>
    </row>
    <row r="234" spans="1:8" s="16" customFormat="1" ht="37.5" customHeight="1" outlineLevel="1" x14ac:dyDescent="0.2">
      <c r="A234" s="399" t="s">
        <v>431</v>
      </c>
      <c r="B234" s="770"/>
      <c r="C234" s="126"/>
      <c r="D234" s="36">
        <v>147378</v>
      </c>
      <c r="E234" s="37"/>
      <c r="F234" s="37"/>
      <c r="G234" s="37"/>
      <c r="H234" s="38"/>
    </row>
    <row r="235" spans="1:8" s="16" customFormat="1" ht="37.5" customHeight="1" outlineLevel="1" x14ac:dyDescent="0.2">
      <c r="A235" s="399" t="s">
        <v>432</v>
      </c>
      <c r="B235" s="770"/>
      <c r="C235" s="126"/>
      <c r="D235" s="36">
        <v>149292</v>
      </c>
      <c r="E235" s="37"/>
      <c r="F235" s="37"/>
      <c r="G235" s="37"/>
      <c r="H235" s="38"/>
    </row>
    <row r="236" spans="1:8" s="16" customFormat="1" ht="37.5" customHeight="1" outlineLevel="1" x14ac:dyDescent="0.2">
      <c r="A236" s="399" t="s">
        <v>433</v>
      </c>
      <c r="B236" s="770"/>
      <c r="C236" s="126"/>
      <c r="D236" s="36">
        <v>151206</v>
      </c>
      <c r="E236" s="37"/>
      <c r="F236" s="37"/>
      <c r="G236" s="37"/>
      <c r="H236" s="38"/>
    </row>
    <row r="237" spans="1:8" s="16" customFormat="1" ht="37.5" customHeight="1" outlineLevel="1" x14ac:dyDescent="0.2">
      <c r="A237" s="399" t="s">
        <v>434</v>
      </c>
      <c r="B237" s="770"/>
      <c r="C237" s="126"/>
      <c r="D237" s="36">
        <v>153120</v>
      </c>
      <c r="E237" s="37"/>
      <c r="F237" s="37"/>
      <c r="G237" s="37"/>
      <c r="H237" s="38"/>
    </row>
    <row r="238" spans="1:8" s="16" customFormat="1" ht="37.5" customHeight="1" outlineLevel="1" x14ac:dyDescent="0.2">
      <c r="A238" s="399" t="s">
        <v>435</v>
      </c>
      <c r="B238" s="770"/>
      <c r="C238" s="126"/>
      <c r="D238" s="36">
        <v>155034</v>
      </c>
      <c r="E238" s="37"/>
      <c r="F238" s="37"/>
      <c r="G238" s="37"/>
      <c r="H238" s="38"/>
    </row>
    <row r="239" spans="1:8" s="16" customFormat="1" ht="37.5" customHeight="1" outlineLevel="1" x14ac:dyDescent="0.2">
      <c r="A239" s="399" t="s">
        <v>436</v>
      </c>
      <c r="B239" s="770"/>
      <c r="C239" s="126"/>
      <c r="D239" s="36">
        <v>156948</v>
      </c>
      <c r="E239" s="37"/>
      <c r="F239" s="37"/>
      <c r="G239" s="37"/>
      <c r="H239" s="38"/>
    </row>
    <row r="240" spans="1:8" s="16" customFormat="1" ht="37.5" customHeight="1" outlineLevel="1" x14ac:dyDescent="0.2">
      <c r="A240" s="399" t="s">
        <v>437</v>
      </c>
      <c r="B240" s="770"/>
      <c r="C240" s="126"/>
      <c r="D240" s="36">
        <v>158862</v>
      </c>
      <c r="E240" s="37"/>
      <c r="F240" s="37"/>
      <c r="G240" s="37"/>
      <c r="H240" s="38"/>
    </row>
    <row r="241" spans="1:8" s="16" customFormat="1" ht="37.5" customHeight="1" outlineLevel="1" x14ac:dyDescent="0.2">
      <c r="A241" s="399" t="s">
        <v>438</v>
      </c>
      <c r="B241" s="770"/>
      <c r="C241" s="126"/>
      <c r="D241" s="36">
        <v>160776</v>
      </c>
      <c r="E241" s="37"/>
      <c r="F241" s="37"/>
      <c r="G241" s="37"/>
      <c r="H241" s="38"/>
    </row>
    <row r="242" spans="1:8" s="16" customFormat="1" ht="37.5" customHeight="1" outlineLevel="1" x14ac:dyDescent="0.2">
      <c r="A242" s="399" t="s">
        <v>439</v>
      </c>
      <c r="B242" s="770"/>
      <c r="C242" s="126"/>
      <c r="D242" s="36">
        <v>162690</v>
      </c>
      <c r="E242" s="37"/>
      <c r="F242" s="37"/>
      <c r="G242" s="37"/>
      <c r="H242" s="38"/>
    </row>
    <row r="243" spans="1:8" s="16" customFormat="1" ht="37.5" customHeight="1" outlineLevel="1" x14ac:dyDescent="0.2">
      <c r="A243" s="399" t="s">
        <v>440</v>
      </c>
      <c r="B243" s="770"/>
      <c r="C243" s="126"/>
      <c r="D243" s="36">
        <v>164604</v>
      </c>
      <c r="E243" s="37"/>
      <c r="F243" s="37"/>
      <c r="G243" s="37"/>
      <c r="H243" s="38"/>
    </row>
    <row r="244" spans="1:8" s="16" customFormat="1" ht="37.5" customHeight="1" outlineLevel="1" x14ac:dyDescent="0.2">
      <c r="A244" s="399" t="s">
        <v>441</v>
      </c>
      <c r="B244" s="770"/>
      <c r="C244" s="126"/>
      <c r="D244" s="36">
        <v>166518</v>
      </c>
      <c r="E244" s="37"/>
      <c r="F244" s="37"/>
      <c r="G244" s="37"/>
      <c r="H244" s="38"/>
    </row>
    <row r="245" spans="1:8" s="16" customFormat="1" ht="37.5" customHeight="1" outlineLevel="1" x14ac:dyDescent="0.2">
      <c r="A245" s="399" t="s">
        <v>442</v>
      </c>
      <c r="B245" s="770"/>
      <c r="C245" s="126"/>
      <c r="D245" s="36">
        <v>168432</v>
      </c>
      <c r="E245" s="37"/>
      <c r="F245" s="37"/>
      <c r="G245" s="37"/>
      <c r="H245" s="38"/>
    </row>
    <row r="246" spans="1:8" s="16" customFormat="1" ht="37.5" customHeight="1" outlineLevel="1" x14ac:dyDescent="0.2">
      <c r="A246" s="399" t="s">
        <v>443</v>
      </c>
      <c r="B246" s="770"/>
      <c r="C246" s="126"/>
      <c r="D246" s="36">
        <v>170346</v>
      </c>
      <c r="E246" s="37"/>
      <c r="F246" s="37"/>
      <c r="G246" s="37"/>
      <c r="H246" s="38"/>
    </row>
    <row r="247" spans="1:8" s="16" customFormat="1" ht="37.5" customHeight="1" outlineLevel="1" x14ac:dyDescent="0.2">
      <c r="A247" s="399" t="s">
        <v>444</v>
      </c>
      <c r="B247" s="770"/>
      <c r="C247" s="126"/>
      <c r="D247" s="36">
        <v>172260</v>
      </c>
      <c r="E247" s="37"/>
      <c r="F247" s="37"/>
      <c r="G247" s="37"/>
      <c r="H247" s="38"/>
    </row>
    <row r="248" spans="1:8" s="16" customFormat="1" ht="37.5" customHeight="1" outlineLevel="1" x14ac:dyDescent="0.2">
      <c r="A248" s="399" t="s">
        <v>445</v>
      </c>
      <c r="B248" s="770"/>
      <c r="C248" s="126"/>
      <c r="D248" s="36">
        <v>174174</v>
      </c>
      <c r="E248" s="37"/>
      <c r="F248" s="37"/>
      <c r="G248" s="37"/>
      <c r="H248" s="38"/>
    </row>
    <row r="249" spans="1:8" s="16" customFormat="1" ht="37.5" customHeight="1" outlineLevel="1" x14ac:dyDescent="0.2">
      <c r="A249" s="399" t="s">
        <v>446</v>
      </c>
      <c r="B249" s="770"/>
      <c r="C249" s="126"/>
      <c r="D249" s="36">
        <v>176088</v>
      </c>
      <c r="E249" s="37"/>
      <c r="F249" s="37"/>
      <c r="G249" s="37"/>
      <c r="H249" s="38"/>
    </row>
    <row r="250" spans="1:8" s="16" customFormat="1" ht="37.5" customHeight="1" outlineLevel="1" x14ac:dyDescent="0.2">
      <c r="A250" s="399" t="s">
        <v>447</v>
      </c>
      <c r="B250" s="770"/>
      <c r="C250" s="126"/>
      <c r="D250" s="36">
        <v>178002</v>
      </c>
      <c r="E250" s="37"/>
      <c r="F250" s="37"/>
      <c r="G250" s="37"/>
      <c r="H250" s="38"/>
    </row>
    <row r="251" spans="1:8" s="16" customFormat="1" ht="37.5" customHeight="1" outlineLevel="1" x14ac:dyDescent="0.2">
      <c r="A251" s="399" t="s">
        <v>448</v>
      </c>
      <c r="B251" s="770"/>
      <c r="C251" s="126"/>
      <c r="D251" s="36">
        <v>179916</v>
      </c>
      <c r="E251" s="37"/>
      <c r="F251" s="37"/>
      <c r="G251" s="37"/>
      <c r="H251" s="38"/>
    </row>
    <row r="252" spans="1:8" s="16" customFormat="1" ht="37.5" customHeight="1" outlineLevel="1" x14ac:dyDescent="0.2">
      <c r="A252" s="399" t="s">
        <v>449</v>
      </c>
      <c r="B252" s="770"/>
      <c r="C252" s="126"/>
      <c r="D252" s="36">
        <v>181830</v>
      </c>
      <c r="E252" s="37"/>
      <c r="F252" s="37"/>
      <c r="G252" s="37"/>
      <c r="H252" s="38"/>
    </row>
    <row r="253" spans="1:8" s="16" customFormat="1" ht="37.5" customHeight="1" outlineLevel="1" x14ac:dyDescent="0.2">
      <c r="A253" s="399" t="s">
        <v>450</v>
      </c>
      <c r="B253" s="770"/>
      <c r="C253" s="126"/>
      <c r="D253" s="36">
        <v>183744</v>
      </c>
      <c r="E253" s="37"/>
      <c r="F253" s="37"/>
      <c r="G253" s="37"/>
      <c r="H253" s="38"/>
    </row>
    <row r="254" spans="1:8" s="16" customFormat="1" ht="37.5" customHeight="1" outlineLevel="1" x14ac:dyDescent="0.2">
      <c r="A254" s="399" t="s">
        <v>451</v>
      </c>
      <c r="B254" s="770"/>
      <c r="C254" s="126"/>
      <c r="D254" s="36">
        <v>185658</v>
      </c>
      <c r="E254" s="37"/>
      <c r="F254" s="37"/>
      <c r="G254" s="37"/>
      <c r="H254" s="38"/>
    </row>
    <row r="255" spans="1:8" s="16" customFormat="1" ht="37.5" customHeight="1" outlineLevel="1" x14ac:dyDescent="0.2">
      <c r="A255" s="399" t="s">
        <v>452</v>
      </c>
      <c r="B255" s="770"/>
      <c r="C255" s="126"/>
      <c r="D255" s="36">
        <v>187572</v>
      </c>
      <c r="E255" s="37"/>
      <c r="F255" s="37"/>
      <c r="G255" s="37"/>
      <c r="H255" s="38"/>
    </row>
    <row r="256" spans="1:8" s="16" customFormat="1" ht="37.5" customHeight="1" outlineLevel="1" x14ac:dyDescent="0.2">
      <c r="A256" s="399" t="s">
        <v>453</v>
      </c>
      <c r="B256" s="770"/>
      <c r="C256" s="126"/>
      <c r="D256" s="36">
        <v>189486</v>
      </c>
      <c r="E256" s="37"/>
      <c r="F256" s="37"/>
      <c r="G256" s="37"/>
      <c r="H256" s="38"/>
    </row>
    <row r="257" spans="1:8" s="16" customFormat="1" ht="37.5" customHeight="1" outlineLevel="1" thickBot="1" x14ac:dyDescent="0.25">
      <c r="A257" s="399" t="s">
        <v>454</v>
      </c>
      <c r="B257" s="770"/>
      <c r="C257" s="573"/>
      <c r="D257" s="44">
        <v>191400</v>
      </c>
      <c r="E257" s="45"/>
      <c r="F257" s="45"/>
      <c r="G257" s="45"/>
      <c r="H257" s="46"/>
    </row>
    <row r="258" spans="1:8" s="16" customFormat="1" ht="50.1" customHeight="1" thickBot="1" x14ac:dyDescent="0.25">
      <c r="A258" s="343" t="s">
        <v>52</v>
      </c>
      <c r="B258" s="344"/>
      <c r="C258" s="344"/>
      <c r="D258" s="700" t="str">
        <f>"от "&amp;MIN(D259:D265)&amp;" до "&amp;MAX(D259:D265)</f>
        <v>от 240 до 4062</v>
      </c>
      <c r="E258" s="701"/>
      <c r="F258" s="701"/>
      <c r="G258" s="701"/>
      <c r="H258" s="702"/>
    </row>
    <row r="259" spans="1:8" s="16" customFormat="1" ht="148.5" customHeight="1" x14ac:dyDescent="0.2">
      <c r="A259" s="504" t="s">
        <v>271</v>
      </c>
      <c r="B259" s="349" t="s">
        <v>272</v>
      </c>
      <c r="C25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59" s="32">
        <v>4062</v>
      </c>
      <c r="E259" s="32"/>
      <c r="F259" s="32"/>
      <c r="G259" s="32"/>
      <c r="H259" s="33"/>
    </row>
    <row r="260" spans="1:8" s="16" customFormat="1" ht="37.5" customHeight="1" x14ac:dyDescent="0.2">
      <c r="A260" s="351" t="s">
        <v>54</v>
      </c>
      <c r="B260" s="178"/>
      <c r="C260" s="352"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60" s="37">
        <v>630</v>
      </c>
      <c r="E260" s="37"/>
      <c r="F260" s="37"/>
      <c r="G260" s="37"/>
      <c r="H260" s="38"/>
    </row>
    <row r="261" spans="1:8" s="16" customFormat="1" ht="37.5" customHeight="1" x14ac:dyDescent="0.2">
      <c r="A261" s="351" t="s">
        <v>56</v>
      </c>
      <c r="B261" s="178"/>
      <c r="C261" s="352"/>
      <c r="D261" s="37">
        <v>3390</v>
      </c>
      <c r="E261" s="37"/>
      <c r="F261" s="37"/>
      <c r="G261" s="37"/>
      <c r="H261" s="38"/>
    </row>
    <row r="262" spans="1:8" s="16" customFormat="1" ht="37.5" customHeight="1" x14ac:dyDescent="0.2">
      <c r="A262" s="351" t="s">
        <v>58</v>
      </c>
      <c r="B262" s="178"/>
      <c r="C262" s="352"/>
      <c r="D262" s="37">
        <v>240</v>
      </c>
      <c r="E262" s="37"/>
      <c r="F262" s="37"/>
      <c r="G262" s="37"/>
      <c r="H262" s="38"/>
    </row>
    <row r="263" spans="1:8" s="16" customFormat="1" ht="37.5" customHeight="1" x14ac:dyDescent="0.2">
      <c r="A263" s="351" t="s">
        <v>59</v>
      </c>
      <c r="B263" s="178"/>
      <c r="C263" s="352"/>
      <c r="D263" s="37">
        <v>240</v>
      </c>
      <c r="E263" s="37"/>
      <c r="F263" s="37"/>
      <c r="G263" s="37"/>
      <c r="H263" s="38"/>
    </row>
    <row r="264" spans="1:8" s="16" customFormat="1" ht="37.5" customHeight="1" x14ac:dyDescent="0.2">
      <c r="A264" s="351" t="s">
        <v>60</v>
      </c>
      <c r="B264" s="178"/>
      <c r="C264" s="352"/>
      <c r="D264" s="37">
        <v>480</v>
      </c>
      <c r="E264" s="37"/>
      <c r="F264" s="37"/>
      <c r="G264" s="37"/>
      <c r="H264" s="38"/>
    </row>
    <row r="265" spans="1:8" s="16" customFormat="1" ht="37.5" customHeight="1" x14ac:dyDescent="0.2">
      <c r="A265" s="351" t="s">
        <v>61</v>
      </c>
      <c r="B265" s="178"/>
      <c r="C265" s="352"/>
      <c r="D265" s="37">
        <v>720</v>
      </c>
      <c r="E265" s="37"/>
      <c r="F265" s="37"/>
      <c r="G265" s="37"/>
      <c r="H265" s="38"/>
    </row>
    <row r="266" spans="1:8" s="16" customFormat="1" ht="117.75" customHeight="1" thickBot="1" x14ac:dyDescent="0.25">
      <c r="A266" s="322" t="s">
        <v>64</v>
      </c>
      <c r="B266" s="323"/>
      <c r="C26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66" s="45">
        <v>30</v>
      </c>
      <c r="E266" s="45"/>
      <c r="F266" s="45"/>
      <c r="G266" s="45"/>
      <c r="H266" s="46"/>
    </row>
    <row r="267" spans="1:8" s="28" customFormat="1" ht="50.1" customHeight="1" thickBot="1" x14ac:dyDescent="0.25">
      <c r="A267" s="353" t="s">
        <v>65</v>
      </c>
      <c r="B267" s="354"/>
      <c r="C267" s="199"/>
      <c r="D267" s="355" t="str">
        <f>"от "&amp;MIN(D269:D269,D289:D304)&amp;" до "&amp;MAX(D269:D269,D289:D304)</f>
        <v>от 540 до 139290</v>
      </c>
      <c r="E267" s="355"/>
      <c r="F267" s="355"/>
      <c r="G267" s="355"/>
      <c r="H267" s="356"/>
    </row>
    <row r="268" spans="1:8" s="16" customFormat="1" ht="24.95" customHeight="1" thickBot="1" x14ac:dyDescent="0.25">
      <c r="A268" s="301"/>
      <c r="B268" s="302"/>
      <c r="C268" s="118"/>
      <c r="D268" s="325"/>
      <c r="E268" s="325"/>
      <c r="F268" s="325"/>
      <c r="G268" s="325"/>
      <c r="H268" s="326"/>
    </row>
    <row r="269" spans="1:8" s="28" customFormat="1" ht="54.75" customHeight="1" thickBot="1" x14ac:dyDescent="0.25">
      <c r="A269" s="162" t="s">
        <v>66</v>
      </c>
      <c r="B269" s="163"/>
      <c r="C26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69" s="165">
        <v>17064</v>
      </c>
      <c r="E269" s="165"/>
      <c r="F269" s="165"/>
      <c r="G269" s="165"/>
      <c r="H269" s="166"/>
    </row>
    <row r="270" spans="1:8" s="28" customFormat="1" ht="54.75" customHeight="1" thickBot="1" x14ac:dyDescent="0.25">
      <c r="A270" s="167" t="s">
        <v>67</v>
      </c>
      <c r="B270" s="168"/>
      <c r="C270" s="169"/>
      <c r="D270" s="170" t="s">
        <v>68</v>
      </c>
      <c r="E270" s="171"/>
      <c r="F270" s="171"/>
      <c r="G270" s="171"/>
      <c r="H270" s="172"/>
    </row>
    <row r="271" spans="1:8" s="28" customFormat="1" ht="54.75" customHeight="1" x14ac:dyDescent="0.2">
      <c r="A271" s="173" t="s">
        <v>69</v>
      </c>
      <c r="B271" s="174"/>
      <c r="C271" s="169"/>
      <c r="D271" s="140">
        <f>D269/4</f>
        <v>4266</v>
      </c>
      <c r="E271" s="140"/>
      <c r="F271" s="140"/>
      <c r="G271" s="140"/>
      <c r="H271" s="141"/>
    </row>
    <row r="272" spans="1:8" s="28" customFormat="1" ht="54.75" customHeight="1" x14ac:dyDescent="0.2">
      <c r="A272" s="173" t="s">
        <v>70</v>
      </c>
      <c r="B272" s="174"/>
      <c r="C272" s="169"/>
      <c r="D272" s="140">
        <f>D269/5</f>
        <v>3412.8</v>
      </c>
      <c r="E272" s="140"/>
      <c r="F272" s="140"/>
      <c r="G272" s="140"/>
      <c r="H272" s="141"/>
    </row>
    <row r="273" spans="1:8" s="28" customFormat="1" ht="54.75" customHeight="1" x14ac:dyDescent="0.2">
      <c r="A273" s="173" t="s">
        <v>71</v>
      </c>
      <c r="B273" s="174"/>
      <c r="C273" s="169"/>
      <c r="D273" s="140">
        <f>D269/6</f>
        <v>2844</v>
      </c>
      <c r="E273" s="140"/>
      <c r="F273" s="140"/>
      <c r="G273" s="140"/>
      <c r="H273" s="141"/>
    </row>
    <row r="274" spans="1:8" s="28" customFormat="1" ht="54.75" customHeight="1" x14ac:dyDescent="0.2">
      <c r="A274" s="173" t="s">
        <v>72</v>
      </c>
      <c r="B274" s="174"/>
      <c r="C274" s="169"/>
      <c r="D274" s="140">
        <f>D269/7</f>
        <v>2437.7142857142858</v>
      </c>
      <c r="E274" s="140"/>
      <c r="F274" s="140"/>
      <c r="G274" s="140"/>
      <c r="H274" s="141"/>
    </row>
    <row r="275" spans="1:8" s="28" customFormat="1" ht="54.75" customHeight="1" x14ac:dyDescent="0.2">
      <c r="A275" s="173" t="s">
        <v>73</v>
      </c>
      <c r="B275" s="174"/>
      <c r="C275" s="169"/>
      <c r="D275" s="140">
        <f>D269/8</f>
        <v>2133</v>
      </c>
      <c r="E275" s="140"/>
      <c r="F275" s="140"/>
      <c r="G275" s="140"/>
      <c r="H275" s="141"/>
    </row>
    <row r="276" spans="1:8" s="28" customFormat="1" ht="54.75" customHeight="1" x14ac:dyDescent="0.2">
      <c r="A276" s="173" t="s">
        <v>74</v>
      </c>
      <c r="B276" s="174"/>
      <c r="C276" s="169"/>
      <c r="D276" s="140">
        <f>D269/9</f>
        <v>1896</v>
      </c>
      <c r="E276" s="140"/>
      <c r="F276" s="140"/>
      <c r="G276" s="140"/>
      <c r="H276" s="141"/>
    </row>
    <row r="277" spans="1:8" s="28" customFormat="1" ht="54.75" customHeight="1" x14ac:dyDescent="0.2">
      <c r="A277" s="173" t="s">
        <v>75</v>
      </c>
      <c r="B277" s="174"/>
      <c r="C277" s="169"/>
      <c r="D277" s="140">
        <f>D269/10</f>
        <v>1706.4</v>
      </c>
      <c r="E277" s="140"/>
      <c r="F277" s="140"/>
      <c r="G277" s="140"/>
      <c r="H277" s="141"/>
    </row>
    <row r="278" spans="1:8" s="28" customFormat="1" ht="54.75" customHeight="1" thickBot="1" x14ac:dyDescent="0.25">
      <c r="A278" s="162" t="s">
        <v>76</v>
      </c>
      <c r="B278" s="163"/>
      <c r="C278" s="169"/>
      <c r="D278" s="165">
        <v>21360</v>
      </c>
      <c r="E278" s="165"/>
      <c r="F278" s="165"/>
      <c r="G278" s="165"/>
      <c r="H278" s="166"/>
    </row>
    <row r="279" spans="1:8" s="28" customFormat="1" ht="54.75" customHeight="1" thickBot="1" x14ac:dyDescent="0.25">
      <c r="A279" s="167" t="s">
        <v>67</v>
      </c>
      <c r="B279" s="168"/>
      <c r="C279" s="169"/>
      <c r="D279" s="170" t="s">
        <v>68</v>
      </c>
      <c r="E279" s="171"/>
      <c r="F279" s="171"/>
      <c r="G279" s="171"/>
      <c r="H279" s="172"/>
    </row>
    <row r="280" spans="1:8" s="28" customFormat="1" ht="54.75" customHeight="1" x14ac:dyDescent="0.2">
      <c r="A280" s="173" t="s">
        <v>69</v>
      </c>
      <c r="B280" s="174"/>
      <c r="C280" s="169"/>
      <c r="D280" s="140">
        <v>5340</v>
      </c>
      <c r="E280" s="140"/>
      <c r="F280" s="140"/>
      <c r="G280" s="140"/>
      <c r="H280" s="141"/>
    </row>
    <row r="281" spans="1:8" s="28" customFormat="1" ht="54.75" customHeight="1" x14ac:dyDescent="0.2">
      <c r="A281" s="173" t="s">
        <v>70</v>
      </c>
      <c r="B281" s="174"/>
      <c r="C281" s="169"/>
      <c r="D281" s="140">
        <v>4272</v>
      </c>
      <c r="E281" s="140"/>
      <c r="F281" s="140"/>
      <c r="G281" s="140"/>
      <c r="H281" s="141"/>
    </row>
    <row r="282" spans="1:8" s="28" customFormat="1" ht="54.75" customHeight="1" x14ac:dyDescent="0.2">
      <c r="A282" s="173" t="s">
        <v>71</v>
      </c>
      <c r="B282" s="174"/>
      <c r="C282" s="169"/>
      <c r="D282" s="140">
        <v>3559.9999999999995</v>
      </c>
      <c r="E282" s="140"/>
      <c r="F282" s="140"/>
      <c r="G282" s="140"/>
      <c r="H282" s="141"/>
    </row>
    <row r="283" spans="1:8" s="28" customFormat="1" ht="54.75" customHeight="1" x14ac:dyDescent="0.2">
      <c r="A283" s="173" t="s">
        <v>72</v>
      </c>
      <c r="B283" s="174"/>
      <c r="C283" s="169"/>
      <c r="D283" s="140">
        <v>3051.4285714285711</v>
      </c>
      <c r="E283" s="140"/>
      <c r="F283" s="140"/>
      <c r="G283" s="140"/>
      <c r="H283" s="141"/>
    </row>
    <row r="284" spans="1:8" s="28" customFormat="1" ht="54.75" customHeight="1" x14ac:dyDescent="0.2">
      <c r="A284" s="173" t="s">
        <v>73</v>
      </c>
      <c r="B284" s="174"/>
      <c r="C284" s="169"/>
      <c r="D284" s="140">
        <v>2670</v>
      </c>
      <c r="E284" s="140"/>
      <c r="F284" s="140"/>
      <c r="G284" s="140"/>
      <c r="H284" s="141"/>
    </row>
    <row r="285" spans="1:8" s="28" customFormat="1" ht="54.75" customHeight="1" x14ac:dyDescent="0.2">
      <c r="A285" s="173" t="s">
        <v>74</v>
      </c>
      <c r="B285" s="174"/>
      <c r="C285" s="169"/>
      <c r="D285" s="140">
        <v>2373.3333333333335</v>
      </c>
      <c r="E285" s="140"/>
      <c r="F285" s="140"/>
      <c r="G285" s="140"/>
      <c r="H285" s="141"/>
    </row>
    <row r="286" spans="1:8" s="28" customFormat="1" ht="54.75" customHeight="1" thickBot="1" x14ac:dyDescent="0.25">
      <c r="A286" s="173" t="s">
        <v>75</v>
      </c>
      <c r="B286" s="174"/>
      <c r="C286" s="177"/>
      <c r="D286" s="140">
        <v>2136</v>
      </c>
      <c r="E286" s="140"/>
      <c r="F286" s="140"/>
      <c r="G286" s="140"/>
      <c r="H286" s="141"/>
    </row>
    <row r="287" spans="1:8" s="16" customFormat="1" ht="62.45" customHeight="1" thickBot="1" x14ac:dyDescent="0.25">
      <c r="A287" s="178" t="s">
        <v>77</v>
      </c>
      <c r="B287" s="179"/>
      <c r="C2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87" s="127">
        <v>30000</v>
      </c>
      <c r="E287" s="128"/>
      <c r="F287" s="128"/>
      <c r="G287" s="128"/>
      <c r="H287" s="129"/>
    </row>
    <row r="288" spans="1:8" s="16" customFormat="1" ht="24.95" customHeight="1" thickBot="1" x14ac:dyDescent="0.25">
      <c r="A288" s="301"/>
      <c r="B288" s="302"/>
      <c r="C288" s="118"/>
      <c r="D288" s="325"/>
      <c r="E288" s="325"/>
      <c r="F288" s="325"/>
      <c r="G288" s="325"/>
      <c r="H288" s="326"/>
    </row>
    <row r="289" spans="1:8" s="16" customFormat="1" ht="50.1" customHeight="1" x14ac:dyDescent="0.2">
      <c r="A289" s="477" t="s">
        <v>78</v>
      </c>
      <c r="B289" s="478"/>
      <c r="C289" s="480" t="str">
        <f>"Интернет-площадка 2gis.ru на основе Cправочника организаций "&amp;$C$2&amp;""</f>
        <v>Интернет-площадка 2gis.ru на основе Cправочника организаций "2ГИС.МОСКВА"</v>
      </c>
      <c r="D289" s="365">
        <v>31590</v>
      </c>
      <c r="E289" s="128"/>
      <c r="F289" s="128"/>
      <c r="G289" s="128"/>
      <c r="H289" s="129"/>
    </row>
    <row r="290" spans="1:8" s="16" customFormat="1" ht="50.1" customHeight="1" x14ac:dyDescent="0.2">
      <c r="A290" s="143" t="s">
        <v>647</v>
      </c>
      <c r="B290" s="144"/>
      <c r="C290" s="190" t="s">
        <v>88</v>
      </c>
      <c r="D290" s="140">
        <v>139290</v>
      </c>
      <c r="E290" s="140"/>
      <c r="F290" s="140"/>
      <c r="G290" s="140"/>
      <c r="H290" s="141"/>
    </row>
    <row r="291" spans="1:8" s="16" customFormat="1" ht="50.1" customHeight="1" x14ac:dyDescent="0.2">
      <c r="A291" s="143" t="s">
        <v>79</v>
      </c>
      <c r="B291" s="144"/>
      <c r="C291"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1" s="56">
        <v>12990</v>
      </c>
      <c r="E291" s="37"/>
      <c r="F291" s="37"/>
      <c r="G291" s="37"/>
      <c r="H291" s="38"/>
    </row>
    <row r="292" spans="1:8" s="16" customFormat="1" ht="50.1" customHeight="1" x14ac:dyDescent="0.2">
      <c r="A292" s="143" t="s">
        <v>80</v>
      </c>
      <c r="B292" s="144"/>
      <c r="C29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2" s="56">
        <v>99690</v>
      </c>
      <c r="E292" s="37"/>
      <c r="F292" s="37"/>
      <c r="G292" s="37"/>
      <c r="H292" s="38"/>
    </row>
    <row r="293" spans="1:8" s="16" customFormat="1" ht="50.1" customHeight="1" x14ac:dyDescent="0.2">
      <c r="A293" s="143" t="s">
        <v>81</v>
      </c>
      <c r="B293" s="144"/>
      <c r="C293" s="190" t="str">
        <f>"Интернет-площадка 2gis.ru на основе Cправочника организаций "&amp;$C$2&amp;""</f>
        <v>Интернет-площадка 2gis.ru на основе Cправочника организаций "2ГИС.МОСКВА"</v>
      </c>
      <c r="D293" s="56">
        <v>20190</v>
      </c>
      <c r="E293" s="37"/>
      <c r="F293" s="37"/>
      <c r="G293" s="37"/>
      <c r="H293" s="38"/>
    </row>
    <row r="294" spans="1:8" s="16" customFormat="1" ht="50.1" customHeight="1" x14ac:dyDescent="0.2">
      <c r="A294" s="143" t="s">
        <v>82</v>
      </c>
      <c r="B294" s="144"/>
      <c r="C294" s="190" t="str">
        <f>"Интернет-площадка 2gis.ru на основе Cправочника организаций "&amp;$C$2&amp;""</f>
        <v>Интернет-площадка 2gis.ru на основе Cправочника организаций "2ГИС.МОСКВА"</v>
      </c>
      <c r="D294" s="56">
        <v>24228</v>
      </c>
      <c r="E294" s="37"/>
      <c r="F294" s="37"/>
      <c r="G294" s="37"/>
      <c r="H294" s="38"/>
    </row>
    <row r="295" spans="1:8" s="16" customFormat="1" ht="50.1" customHeight="1" x14ac:dyDescent="0.2">
      <c r="A295" s="143" t="s">
        <v>83</v>
      </c>
      <c r="B295" s="144"/>
      <c r="C29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5" s="56">
        <v>36690</v>
      </c>
      <c r="E295" s="37"/>
      <c r="F295" s="37"/>
      <c r="G295" s="37"/>
      <c r="H295" s="38"/>
    </row>
    <row r="296" spans="1:8" s="16" customFormat="1" ht="50.1" customHeight="1" x14ac:dyDescent="0.2">
      <c r="A296" s="143" t="s">
        <v>84</v>
      </c>
      <c r="B296" s="144"/>
      <c r="C296"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6" s="56">
        <v>17790</v>
      </c>
      <c r="E296" s="37"/>
      <c r="F296" s="37"/>
      <c r="G296" s="37"/>
      <c r="H296" s="38"/>
    </row>
    <row r="297" spans="1:8" s="16" customFormat="1" ht="50.1" customHeight="1" x14ac:dyDescent="0.2">
      <c r="A297" s="143" t="s">
        <v>85</v>
      </c>
      <c r="B297" s="144"/>
      <c r="C297"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7" s="140">
        <v>128190</v>
      </c>
      <c r="E297" s="140"/>
      <c r="F297" s="140"/>
      <c r="G297" s="140"/>
      <c r="H297" s="141"/>
    </row>
    <row r="298" spans="1:8" s="16" customFormat="1" ht="50.1" customHeight="1" x14ac:dyDescent="0.2">
      <c r="A298" s="143" t="s">
        <v>86</v>
      </c>
      <c r="B298" s="144"/>
      <c r="C29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98" s="140">
        <v>60360</v>
      </c>
      <c r="E298" s="140"/>
      <c r="F298" s="140"/>
      <c r="G298" s="140"/>
      <c r="H298" s="141"/>
    </row>
    <row r="299" spans="1:8" s="16" customFormat="1" ht="50.1" customHeight="1" x14ac:dyDescent="0.2">
      <c r="A299" s="143" t="s">
        <v>87</v>
      </c>
      <c r="B299" s="144"/>
      <c r="C299" s="190" t="s">
        <v>88</v>
      </c>
      <c r="D299" s="140">
        <v>540</v>
      </c>
      <c r="E299" s="140"/>
      <c r="F299" s="140"/>
      <c r="G299" s="140"/>
      <c r="H299" s="141"/>
    </row>
    <row r="300" spans="1:8" s="16" customFormat="1" ht="67.5" customHeight="1" x14ac:dyDescent="0.2">
      <c r="A300" s="143" t="s">
        <v>89</v>
      </c>
      <c r="B300" s="144"/>
      <c r="C30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0" s="56">
        <v>25590</v>
      </c>
      <c r="E300" s="37"/>
      <c r="F300" s="37"/>
      <c r="G300" s="37"/>
      <c r="H300" s="38"/>
    </row>
    <row r="301" spans="1:8" s="16" customFormat="1" ht="67.5" customHeight="1" x14ac:dyDescent="0.2">
      <c r="A301" s="143" t="s">
        <v>90</v>
      </c>
      <c r="B301" s="144"/>
      <c r="C301" s="190" t="str">
        <f t="shared" ref="C301:C30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1" s="56">
        <v>21390</v>
      </c>
      <c r="E301" s="37"/>
      <c r="F301" s="37"/>
      <c r="G301" s="37"/>
      <c r="H301" s="38"/>
    </row>
    <row r="302" spans="1:8" s="16" customFormat="1" ht="67.5" customHeight="1" x14ac:dyDescent="0.2">
      <c r="A302" s="143" t="s">
        <v>91</v>
      </c>
      <c r="B302" s="144"/>
      <c r="C302"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2" s="56">
        <v>20004</v>
      </c>
      <c r="E302" s="37"/>
      <c r="F302" s="37"/>
      <c r="G302" s="37"/>
      <c r="H302" s="38"/>
    </row>
    <row r="303" spans="1:8" s="16" customFormat="1" ht="67.5" customHeight="1" x14ac:dyDescent="0.2">
      <c r="A303" s="143" t="s">
        <v>92</v>
      </c>
      <c r="B303" s="144"/>
      <c r="C303" s="190"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03" s="56">
        <v>16290</v>
      </c>
      <c r="E303" s="37"/>
      <c r="F303" s="37"/>
      <c r="G303" s="37"/>
      <c r="H303" s="38"/>
    </row>
    <row r="304" spans="1:8" s="16" customFormat="1" ht="50.1" customHeight="1" thickBot="1" x14ac:dyDescent="0.25">
      <c r="A304" s="143" t="s">
        <v>95</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4" s="56">
        <v>16290</v>
      </c>
      <c r="E304" s="37"/>
      <c r="F304" s="37"/>
      <c r="G304" s="37"/>
      <c r="H304" s="38"/>
    </row>
    <row r="305" spans="1:8" s="16" customFormat="1" ht="102" customHeight="1" thickBot="1" x14ac:dyDescent="0.25">
      <c r="A305" s="143" t="s">
        <v>16</v>
      </c>
      <c r="B305" s="144"/>
      <c r="C30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5" s="56">
        <v>4062</v>
      </c>
      <c r="E305" s="37"/>
      <c r="F305" s="37"/>
      <c r="G305" s="37"/>
      <c r="H305" s="38"/>
    </row>
    <row r="306" spans="1:8" s="16" customFormat="1" ht="126" customHeight="1" x14ac:dyDescent="0.2">
      <c r="A306" s="143" t="s">
        <v>96</v>
      </c>
      <c r="B306" s="144"/>
      <c r="C30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6" s="56">
        <v>25050</v>
      </c>
      <c r="E306" s="37"/>
      <c r="F306" s="37"/>
      <c r="G306" s="37"/>
      <c r="H306" s="38"/>
    </row>
    <row r="307" spans="1:8" s="16" customFormat="1" ht="96" customHeight="1" x14ac:dyDescent="0.2">
      <c r="A307" s="137" t="s">
        <v>97</v>
      </c>
      <c r="B307" s="191"/>
      <c r="C30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07" s="56">
        <v>9570</v>
      </c>
      <c r="E307" s="37"/>
      <c r="F307" s="37"/>
      <c r="G307" s="37"/>
      <c r="H307" s="38"/>
    </row>
    <row r="308" spans="1:8" s="16" customFormat="1" ht="96" customHeight="1" x14ac:dyDescent="0.2">
      <c r="A308" s="137" t="s">
        <v>98</v>
      </c>
      <c r="B308" s="191"/>
      <c r="C30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8" s="56">
        <v>20840</v>
      </c>
      <c r="E308" s="37"/>
      <c r="F308" s="37"/>
      <c r="G308" s="37"/>
      <c r="H308" s="38"/>
    </row>
    <row r="309" spans="1:8" s="16" customFormat="1" ht="84" customHeight="1" x14ac:dyDescent="0.2">
      <c r="A309" s="143" t="s">
        <v>93</v>
      </c>
      <c r="B309" s="144" t="s">
        <v>93</v>
      </c>
      <c r="C30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9" s="56">
        <v>20004</v>
      </c>
      <c r="E309" s="37"/>
      <c r="F309" s="37"/>
      <c r="G309" s="37"/>
      <c r="H309" s="38"/>
    </row>
    <row r="310" spans="1:8" s="16" customFormat="1" ht="84" customHeight="1" x14ac:dyDescent="0.2">
      <c r="A310" s="143" t="s">
        <v>94</v>
      </c>
      <c r="B310" s="144" t="s">
        <v>94</v>
      </c>
      <c r="C31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0" s="56">
        <v>15000</v>
      </c>
      <c r="E310" s="37"/>
      <c r="F310" s="37"/>
      <c r="G310" s="37"/>
      <c r="H310" s="38"/>
    </row>
    <row r="311" spans="1:8" s="16" customFormat="1" ht="50.1" customHeight="1" x14ac:dyDescent="0.2">
      <c r="A311" s="143" t="s">
        <v>99</v>
      </c>
      <c r="B311" s="144"/>
      <c r="C311" s="190" t="str">
        <f>"Интернет-площадка 2gis.ru на основе Cправочника организаций "&amp;$C$2&amp;""</f>
        <v>Интернет-площадка 2gis.ru на основе Cправочника организаций "2ГИС.МОСКВА"</v>
      </c>
      <c r="D311" s="56">
        <v>189600</v>
      </c>
      <c r="E311" s="37"/>
      <c r="F311" s="37"/>
      <c r="G311" s="37"/>
      <c r="H311" s="38"/>
    </row>
    <row r="312" spans="1:8" s="16" customFormat="1" ht="50.1" customHeight="1" x14ac:dyDescent="0.2">
      <c r="A312" s="143" t="s">
        <v>648</v>
      </c>
      <c r="B312" s="144"/>
      <c r="C312" s="190" t="s">
        <v>88</v>
      </c>
      <c r="D312" s="56">
        <v>229920</v>
      </c>
      <c r="E312" s="37"/>
      <c r="F312" s="37"/>
      <c r="G312" s="37"/>
      <c r="H312" s="38"/>
    </row>
    <row r="313" spans="1:8" s="16" customFormat="1" ht="50.1" customHeight="1" x14ac:dyDescent="0.2">
      <c r="A313" s="143" t="s">
        <v>100</v>
      </c>
      <c r="B313" s="144"/>
      <c r="C313"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56">
        <v>78000</v>
      </c>
      <c r="E313" s="37"/>
      <c r="F313" s="37"/>
      <c r="G313" s="37"/>
      <c r="H313" s="38"/>
    </row>
    <row r="314" spans="1:8" s="16" customFormat="1" ht="50.1" customHeight="1" x14ac:dyDescent="0.2">
      <c r="A314" s="143" t="s">
        <v>101</v>
      </c>
      <c r="B314" s="144"/>
      <c r="C314"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4" s="56">
        <v>598200</v>
      </c>
      <c r="E314" s="37"/>
      <c r="F314" s="37"/>
      <c r="G314" s="37"/>
      <c r="H314" s="38"/>
    </row>
    <row r="315" spans="1:8" s="16" customFormat="1" ht="50.1" customHeight="1" x14ac:dyDescent="0.2">
      <c r="A315" s="143" t="s">
        <v>102</v>
      </c>
      <c r="B315" s="144"/>
      <c r="C315" s="190" t="str">
        <f>"Интернет-площадка 2gis.ru на основе Cправочника организаций "&amp;$C$2&amp;""</f>
        <v>Интернет-площадка 2gis.ru на основе Cправочника организаций "2ГИС.МОСКВА"</v>
      </c>
      <c r="D315" s="56">
        <v>121200</v>
      </c>
      <c r="E315" s="37"/>
      <c r="F315" s="37"/>
      <c r="G315" s="37"/>
      <c r="H315" s="38"/>
    </row>
    <row r="316" spans="1:8" s="16" customFormat="1" ht="50.1" customHeight="1" x14ac:dyDescent="0.2">
      <c r="A316" s="143" t="s">
        <v>103</v>
      </c>
      <c r="B316" s="144"/>
      <c r="C316" s="190" t="str">
        <f>"Интернет-площадка 2gis.ru на основе Cправочника организаций "&amp;$C$2&amp;""</f>
        <v>Интернет-площадка 2gis.ru на основе Cправочника организаций "2ГИС.МОСКВА"</v>
      </c>
      <c r="D316" s="56">
        <v>145440</v>
      </c>
      <c r="E316" s="37"/>
      <c r="F316" s="37"/>
      <c r="G316" s="37"/>
      <c r="H316" s="38"/>
    </row>
    <row r="317" spans="1:8" s="16" customFormat="1" ht="50.1" customHeight="1" x14ac:dyDescent="0.2">
      <c r="A317" s="143" t="s">
        <v>104</v>
      </c>
      <c r="B317" s="144"/>
      <c r="C317"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7" s="56">
        <v>220200</v>
      </c>
      <c r="E317" s="37"/>
      <c r="F317" s="37"/>
      <c r="G317" s="37"/>
      <c r="H317" s="38"/>
    </row>
    <row r="318" spans="1:8" s="16" customFormat="1" ht="50.1" customHeight="1" x14ac:dyDescent="0.2">
      <c r="A318" s="143" t="s">
        <v>105</v>
      </c>
      <c r="B318" s="144"/>
      <c r="C318"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8" s="56">
        <v>106800</v>
      </c>
      <c r="E318" s="37"/>
      <c r="F318" s="37"/>
      <c r="G318" s="37"/>
      <c r="H318" s="38"/>
    </row>
    <row r="319" spans="1:8" s="16" customFormat="1" ht="50.1" customHeight="1" x14ac:dyDescent="0.2">
      <c r="A319" s="143" t="s">
        <v>106</v>
      </c>
      <c r="B319" s="144"/>
      <c r="C319"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9" s="56">
        <v>769200</v>
      </c>
      <c r="E319" s="37"/>
      <c r="F319" s="37"/>
      <c r="G319" s="37"/>
      <c r="H319" s="38"/>
    </row>
    <row r="320" spans="1:8" s="16" customFormat="1" ht="50.1" customHeight="1" x14ac:dyDescent="0.2">
      <c r="A320" s="143" t="s">
        <v>273</v>
      </c>
      <c r="B320" s="144"/>
      <c r="C320" s="190" t="s">
        <v>88</v>
      </c>
      <c r="D320" s="56">
        <v>3240</v>
      </c>
      <c r="E320" s="37"/>
      <c r="F320" s="37"/>
      <c r="G320" s="37"/>
      <c r="H320" s="38"/>
    </row>
    <row r="321" spans="1:8" s="16" customFormat="1" ht="49.5" customHeight="1" thickBot="1" x14ac:dyDescent="0.25">
      <c r="A321" s="143" t="s">
        <v>109</v>
      </c>
      <c r="B321" s="144"/>
      <c r="C321"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1" s="56">
        <v>97800</v>
      </c>
      <c r="E321" s="37"/>
      <c r="F321" s="37"/>
      <c r="G321" s="37"/>
      <c r="H321" s="38"/>
    </row>
    <row r="322" spans="1:8" s="16" customFormat="1" ht="24.95" customHeight="1" thickBot="1" x14ac:dyDescent="0.25">
      <c r="A322" s="301"/>
      <c r="B322" s="302"/>
      <c r="C322" s="118"/>
      <c r="D322" s="325"/>
      <c r="E322" s="325"/>
      <c r="F322" s="325"/>
      <c r="G322" s="325"/>
      <c r="H322" s="326"/>
    </row>
    <row r="323" spans="1:8" s="28" customFormat="1" ht="50.1" customHeight="1" thickBot="1" x14ac:dyDescent="0.25">
      <c r="A323" s="24" t="s">
        <v>110</v>
      </c>
      <c r="B323" s="25"/>
      <c r="C323" s="26"/>
      <c r="D323" s="156"/>
      <c r="E323" s="156"/>
      <c r="F323" s="156"/>
      <c r="G323" s="156"/>
      <c r="H323" s="157"/>
    </row>
    <row r="324" spans="1:8" s="16" customFormat="1" ht="50.1" customHeight="1" x14ac:dyDescent="0.2">
      <c r="A324" s="143" t="s">
        <v>111</v>
      </c>
      <c r="B324" s="144"/>
      <c r="C32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24" s="31">
        <v>10008</v>
      </c>
      <c r="E324" s="32"/>
      <c r="F324" s="32"/>
      <c r="G324" s="32"/>
      <c r="H324" s="33"/>
    </row>
    <row r="325" spans="1:8" s="16" customFormat="1" ht="50.1" customHeight="1" x14ac:dyDescent="0.2">
      <c r="A325" s="143" t="s">
        <v>112</v>
      </c>
      <c r="B325" s="144"/>
      <c r="C325" s="196"/>
      <c r="D325" s="127">
        <v>10008</v>
      </c>
      <c r="E325" s="128"/>
      <c r="F325" s="128"/>
      <c r="G325" s="128"/>
      <c r="H325" s="129"/>
    </row>
    <row r="326" spans="1:8" s="16" customFormat="1" ht="50.1" customHeight="1" x14ac:dyDescent="0.2">
      <c r="A326" s="194" t="s">
        <v>113</v>
      </c>
      <c r="B326" s="195"/>
      <c r="C326" s="196"/>
      <c r="D326" s="329">
        <v>3000</v>
      </c>
      <c r="E326" s="140"/>
      <c r="F326" s="140"/>
      <c r="G326" s="140"/>
      <c r="H326" s="141"/>
    </row>
    <row r="327" spans="1:8" s="16" customFormat="1" ht="50.1" customHeight="1" x14ac:dyDescent="0.2">
      <c r="A327" s="194" t="s">
        <v>114</v>
      </c>
      <c r="B327" s="195"/>
      <c r="C327" s="196"/>
      <c r="D327" s="329">
        <v>300</v>
      </c>
      <c r="E327" s="140"/>
      <c r="F327" s="140"/>
      <c r="G327" s="140"/>
      <c r="H327" s="141"/>
    </row>
    <row r="328" spans="1:8" s="16" customFormat="1" ht="50.1" customHeight="1" thickBot="1" x14ac:dyDescent="0.25">
      <c r="A328" s="194" t="s">
        <v>115</v>
      </c>
      <c r="B328" s="195"/>
      <c r="C328" s="198"/>
      <c r="D328" s="78">
        <v>1050</v>
      </c>
      <c r="E328" s="79"/>
      <c r="F328" s="79"/>
      <c r="G328" s="79"/>
      <c r="H328" s="80"/>
    </row>
    <row r="329" spans="1:8" s="16" customFormat="1" ht="50.1" customHeight="1" thickBot="1" x14ac:dyDescent="0.25">
      <c r="A329" s="24" t="s">
        <v>116</v>
      </c>
      <c r="B329" s="25"/>
      <c r="C329" s="199"/>
      <c r="D329" s="156"/>
      <c r="E329" s="156"/>
      <c r="F329" s="156"/>
      <c r="G329" s="156"/>
      <c r="H329" s="157"/>
    </row>
    <row r="330" spans="1:8" s="16" customFormat="1" ht="50.1" customHeight="1" x14ac:dyDescent="0.2">
      <c r="A330" s="143" t="s">
        <v>163</v>
      </c>
      <c r="B330" s="144"/>
      <c r="C3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0" s="365">
        <v>10290</v>
      </c>
      <c r="E330" s="128"/>
      <c r="F330" s="128"/>
      <c r="G330" s="128"/>
      <c r="H330" s="129"/>
    </row>
    <row r="331" spans="1:8" s="16" customFormat="1" ht="50.1" customHeight="1" x14ac:dyDescent="0.2">
      <c r="A331" s="143" t="s">
        <v>118</v>
      </c>
      <c r="B331" s="144"/>
      <c r="C331" s="190" t="str">
        <f>"Интернет-площадка 2gis.ru на основе Cправочника организаций "&amp;$C$2&amp;""</f>
        <v>Интернет-площадка 2gis.ru на основе Cправочника организаций "2ГИС.МОСКВА"</v>
      </c>
      <c r="D331" s="140">
        <v>10290</v>
      </c>
      <c r="E331" s="140"/>
      <c r="F331" s="140"/>
      <c r="G331" s="140"/>
      <c r="H331" s="141"/>
    </row>
    <row r="332" spans="1:8" s="16" customFormat="1" ht="50.1" customHeight="1" x14ac:dyDescent="0.2">
      <c r="A332" s="143" t="s">
        <v>119</v>
      </c>
      <c r="B332" s="144"/>
      <c r="C332"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2" s="140">
        <v>5190</v>
      </c>
      <c r="E332" s="140"/>
      <c r="F332" s="140"/>
      <c r="G332" s="140"/>
      <c r="H332" s="141"/>
    </row>
    <row r="333" spans="1:8" s="16" customFormat="1" ht="50.1" customHeight="1" x14ac:dyDescent="0.2">
      <c r="A333" s="143" t="s">
        <v>164</v>
      </c>
      <c r="B333" s="144"/>
      <c r="C3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33" s="140">
        <v>61800</v>
      </c>
      <c r="E333" s="140"/>
      <c r="F333" s="140"/>
      <c r="G333" s="140"/>
      <c r="H333" s="141"/>
    </row>
    <row r="334" spans="1:8" s="16" customFormat="1" ht="50.1" customHeight="1" x14ac:dyDescent="0.2">
      <c r="A334" s="143" t="s">
        <v>165</v>
      </c>
      <c r="B334" s="144"/>
      <c r="C334" s="190" t="str">
        <f>"Интернет-площадка 2gis.ru на основе Cправочника организаций "&amp;$C$2&amp;""</f>
        <v>Интернет-площадка 2gis.ru на основе Cправочника организаций "2ГИС.МОСКВА"</v>
      </c>
      <c r="D334" s="140">
        <v>61800</v>
      </c>
      <c r="E334" s="140"/>
      <c r="F334" s="140"/>
      <c r="G334" s="140"/>
      <c r="H334" s="141"/>
    </row>
    <row r="335" spans="1:8" s="16" customFormat="1" ht="50.1" customHeight="1" x14ac:dyDescent="0.2">
      <c r="A335" s="143" t="s">
        <v>122</v>
      </c>
      <c r="B335" s="144"/>
      <c r="C335" s="19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140">
        <v>31200</v>
      </c>
      <c r="E335" s="140"/>
      <c r="F335" s="140"/>
      <c r="G335" s="140"/>
      <c r="H335" s="141"/>
    </row>
    <row r="336" spans="1:8" s="16" customFormat="1" ht="126" customHeight="1" x14ac:dyDescent="0.2">
      <c r="A336" s="143" t="s">
        <v>123</v>
      </c>
      <c r="B336" s="144"/>
      <c r="C336" s="300" t="str">
        <f>C331</f>
        <v>Интернет-площадка 2gis.ru на основе Cправочника организаций "2ГИС.МОСКВА"</v>
      </c>
      <c r="D336" s="56">
        <v>10290</v>
      </c>
      <c r="E336" s="37"/>
      <c r="F336" s="37"/>
      <c r="G336" s="37"/>
      <c r="H336" s="38"/>
    </row>
    <row r="337" spans="1:8" s="16" customFormat="1" ht="126" customHeight="1" thickBot="1" x14ac:dyDescent="0.25">
      <c r="A337" s="143" t="s">
        <v>124</v>
      </c>
      <c r="B337" s="144"/>
      <c r="C3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37" s="56">
        <v>7722</v>
      </c>
      <c r="E337" s="37"/>
      <c r="F337" s="37"/>
      <c r="G337" s="37"/>
      <c r="H337" s="38"/>
    </row>
    <row r="338" spans="1:8" s="28" customFormat="1" ht="50.1" customHeight="1" thickBot="1" x14ac:dyDescent="0.25">
      <c r="A338" s="301"/>
      <c r="B338" s="302"/>
      <c r="C338" s="118"/>
      <c r="D338" s="325"/>
      <c r="E338" s="325"/>
      <c r="F338" s="325"/>
      <c r="G338" s="325"/>
      <c r="H338" s="326"/>
    </row>
    <row r="339" spans="1:8" s="16" customFormat="1" ht="21" x14ac:dyDescent="0.2">
      <c r="A339" s="204"/>
      <c r="B339" s="205"/>
      <c r="C339" s="206"/>
      <c r="D339" s="205"/>
      <c r="E339" s="205"/>
      <c r="F339" s="205"/>
      <c r="G339" s="205"/>
      <c r="H339" s="207"/>
    </row>
    <row r="340" spans="1:8" s="16" customFormat="1" ht="21" x14ac:dyDescent="0.2">
      <c r="A340" s="208"/>
      <c r="B340" s="209" t="s">
        <v>125</v>
      </c>
      <c r="C340" s="210" t="s">
        <v>180</v>
      </c>
      <c r="D340" s="210"/>
      <c r="E340" s="211"/>
      <c r="F340" s="211"/>
      <c r="G340" s="211"/>
      <c r="H340" s="211"/>
    </row>
    <row r="341" spans="1:8" s="16" customFormat="1" ht="21" x14ac:dyDescent="0.2">
      <c r="A341" s="208"/>
      <c r="B341" s="211"/>
      <c r="C341" s="212" t="s">
        <v>181</v>
      </c>
      <c r="D341" s="212"/>
      <c r="E341" s="211"/>
      <c r="F341" s="211"/>
      <c r="G341" s="211"/>
      <c r="H341" s="211"/>
    </row>
    <row r="342" spans="1:8" s="16" customFormat="1" ht="21" x14ac:dyDescent="0.2">
      <c r="A342" s="208"/>
      <c r="B342" s="211"/>
      <c r="C342" s="210" t="s">
        <v>182</v>
      </c>
      <c r="D342" s="212"/>
      <c r="E342" s="211"/>
      <c r="F342" s="211"/>
      <c r="G342" s="211"/>
      <c r="H342" s="211"/>
    </row>
    <row r="343" spans="1:8" s="28" customFormat="1" ht="23.25" x14ac:dyDescent="0.2">
      <c r="A343" s="204"/>
      <c r="B343" s="205"/>
      <c r="C343" s="212"/>
      <c r="D343" s="212"/>
      <c r="E343" s="211"/>
      <c r="F343" s="211"/>
      <c r="G343" s="211"/>
      <c r="H343" s="205"/>
    </row>
    <row r="344" spans="1:8" s="23" customFormat="1" ht="26.25" x14ac:dyDescent="0.2">
      <c r="A344" s="215" t="str">
        <f>Абакан_юр!A157</f>
        <v>По соглашению сторон в качестве валюты платежа могут выступать украинские гривны, в этом случае курс следующий: 1 руб. = 0,4294 гривен</v>
      </c>
      <c r="B344" s="215"/>
      <c r="C344" s="215"/>
      <c r="D344" s="216"/>
      <c r="E344" s="216"/>
      <c r="F344" s="217"/>
      <c r="G344" s="218"/>
      <c r="H344" s="218"/>
    </row>
    <row r="345" spans="1:8" s="16" customFormat="1" ht="26.25" x14ac:dyDescent="0.2">
      <c r="A345" s="215" t="str">
        <f>Абакан_юр!A158</f>
        <v>По соглашению сторон в качестве валюты платежа могут выступать дирхамы ОАЭ, в этом случае курс следующий: 1 руб. = 0,0422 дирхам</v>
      </c>
      <c r="B345" s="215"/>
      <c r="C345" s="215"/>
      <c r="D345" s="216"/>
      <c r="E345" s="216"/>
      <c r="F345" s="217"/>
      <c r="G345" s="220"/>
      <c r="H345" s="220"/>
    </row>
    <row r="346" spans="1:8" ht="12.6" customHeight="1" x14ac:dyDescent="0.2">
      <c r="A346" s="215" t="str">
        <f>Абакан_юр!A159</f>
        <v>По соглашению сторон в качестве валюты платежа могут выступать доллары США, в этом случае курс следующий: 1 руб. = 0,0115 доллара</v>
      </c>
      <c r="B346" s="215"/>
      <c r="C346" s="215"/>
      <c r="D346" s="216"/>
      <c r="E346" s="216"/>
      <c r="F346" s="217"/>
      <c r="G346" s="220"/>
      <c r="H346" s="220"/>
    </row>
    <row r="347" spans="1:8" s="211" customFormat="1" ht="24.95" customHeight="1" x14ac:dyDescent="0.2">
      <c r="A347" s="215" t="str">
        <f>Абакан_юр!A160</f>
        <v>По соглашению сторон в качестве валюты платежа могут выступать евро, в этом случае курс следующий: 1 руб. = 0,0106 евро</v>
      </c>
      <c r="B347" s="215"/>
      <c r="C347" s="215"/>
      <c r="D347" s="216"/>
      <c r="E347" s="217"/>
      <c r="F347" s="217"/>
      <c r="G347" s="220"/>
      <c r="H347" s="220"/>
    </row>
    <row r="348" spans="1:8" s="211" customFormat="1" ht="24.95" customHeight="1" x14ac:dyDescent="0.2">
      <c r="A348" s="215" t="str">
        <f>Абакан_юр!A161</f>
        <v>По соглашению сторон в качестве валюты платежа могут выступать чешские кроны, в этом случае курс следующий: 1 руб. = 0,2596 крона</v>
      </c>
      <c r="B348" s="215"/>
      <c r="C348" s="215"/>
      <c r="D348" s="216"/>
      <c r="E348" s="217"/>
      <c r="F348" s="217"/>
      <c r="G348" s="220"/>
      <c r="H348" s="220"/>
    </row>
    <row r="349" spans="1:8" s="211" customFormat="1" ht="24.95" customHeight="1" x14ac:dyDescent="0.2">
      <c r="A349" s="215" t="str">
        <f>Абакан_юр!A162</f>
        <v>По соглашению сторон в качестве валюты платежа могут выступать киргизские сомы, в этом случае курс следующий: 1 руб. = 1,0276 сом</v>
      </c>
      <c r="B349" s="215"/>
      <c r="C349" s="215"/>
      <c r="D349" s="216"/>
      <c r="E349" s="216"/>
      <c r="F349" s="217"/>
      <c r="G349" s="220"/>
      <c r="H349" s="220"/>
    </row>
    <row r="350" spans="1:8" s="205" customFormat="1" ht="12.6" customHeight="1" x14ac:dyDescent="0.2">
      <c r="A350" s="215" t="str">
        <f>Абакан_юр!A163</f>
        <v>По соглашению сторон в качестве валюты платежа могут выступать казахстанские тенге, в этом случае курс следующий: 1 руб. = 5,2809 тенге</v>
      </c>
      <c r="B350" s="215"/>
      <c r="C350" s="215"/>
      <c r="D350" s="216"/>
      <c r="E350" s="216"/>
      <c r="F350" s="217"/>
      <c r="G350" s="220"/>
      <c r="H350" s="220"/>
    </row>
    <row r="351" spans="1:8" s="219" customFormat="1" ht="24.95" customHeight="1" x14ac:dyDescent="0.2">
      <c r="A351" s="221"/>
      <c r="B351" s="221"/>
      <c r="C351" s="222"/>
      <c r="D351" s="223"/>
      <c r="E351" s="223"/>
      <c r="F351" s="224"/>
      <c r="G351" s="225"/>
      <c r="H351" s="225"/>
    </row>
    <row r="352" spans="1:8" s="219" customFormat="1" ht="24.95" customHeight="1" x14ac:dyDescent="0.2">
      <c r="A352" s="227" t="s">
        <v>136</v>
      </c>
      <c r="B352" s="227"/>
      <c r="C352" s="227"/>
      <c r="D352" s="227"/>
      <c r="E352" s="227"/>
      <c r="F352" s="227"/>
      <c r="G352" s="227"/>
      <c r="H352" s="227"/>
    </row>
    <row r="353" spans="1:8" s="219" customFormat="1" ht="24.95" customHeight="1" x14ac:dyDescent="0.2">
      <c r="A353" s="227" t="s">
        <v>137</v>
      </c>
      <c r="B353" s="227"/>
      <c r="C353" s="227"/>
      <c r="D353" s="227"/>
      <c r="E353" s="227"/>
      <c r="F353" s="227"/>
      <c r="G353" s="227"/>
      <c r="H353" s="227"/>
    </row>
    <row r="354" spans="1:8" s="219" customFormat="1" ht="24.95" customHeight="1" x14ac:dyDescent="0.2">
      <c r="A354" s="215" t="s">
        <v>458</v>
      </c>
      <c r="B354" s="215"/>
      <c r="C354" s="215"/>
      <c r="D354" s="215"/>
      <c r="E354" s="215"/>
      <c r="F354" s="215"/>
      <c r="G354" s="215"/>
      <c r="H354" s="215"/>
    </row>
    <row r="355" spans="1:8" s="219" customFormat="1" ht="24.95" customHeight="1" thickBot="1" x14ac:dyDescent="0.25">
      <c r="A355" s="228" t="s">
        <v>138</v>
      </c>
      <c r="B355" s="228"/>
      <c r="C355" s="228"/>
      <c r="D355" s="228"/>
      <c r="E355" s="228"/>
      <c r="F355" s="229"/>
      <c r="H355" s="230"/>
    </row>
    <row r="356" spans="1:8" s="219" customFormat="1" ht="24.95" customHeight="1" thickBot="1" x14ac:dyDescent="0.25">
      <c r="A356" s="231" t="s">
        <v>139</v>
      </c>
      <c r="B356" s="232"/>
      <c r="C356" s="232"/>
      <c r="D356" s="232"/>
      <c r="E356" s="233"/>
      <c r="F356" s="234"/>
      <c r="G356" s="205"/>
      <c r="H356" s="235"/>
    </row>
    <row r="357" spans="1:8" s="219" customFormat="1" ht="24.95" customHeight="1" thickBot="1" x14ac:dyDescent="0.25">
      <c r="A357" s="305" t="s">
        <v>140</v>
      </c>
      <c r="B357" s="306"/>
      <c r="C357" s="238" t="s">
        <v>141</v>
      </c>
      <c r="D357" s="330" t="s">
        <v>142</v>
      </c>
      <c r="E357" s="331"/>
      <c r="F357" s="240"/>
      <c r="G357" s="240"/>
      <c r="H357" s="240"/>
    </row>
    <row r="358" spans="1:8" s="226" customFormat="1" ht="12" customHeight="1" x14ac:dyDescent="0.2">
      <c r="A358" s="241" t="s">
        <v>169</v>
      </c>
      <c r="B358" s="242"/>
      <c r="C358" s="757" t="s">
        <v>170</v>
      </c>
      <c r="D358" s="370">
        <v>1500</v>
      </c>
      <c r="E358" s="245"/>
      <c r="F358" s="240"/>
      <c r="G358" s="240"/>
      <c r="H358" s="240"/>
    </row>
    <row r="359" spans="1:8" ht="24.95" customHeight="1" x14ac:dyDescent="0.2">
      <c r="A359" s="755" t="s">
        <v>171</v>
      </c>
      <c r="B359" s="756"/>
      <c r="C359" s="759"/>
      <c r="D359" s="758">
        <v>1380</v>
      </c>
      <c r="E359" s="545"/>
      <c r="F359" s="240"/>
      <c r="G359" s="240"/>
      <c r="H359" s="240"/>
    </row>
    <row r="360" spans="1:8" ht="24.95" customHeight="1" x14ac:dyDescent="0.2">
      <c r="A360" s="755" t="s">
        <v>172</v>
      </c>
      <c r="B360" s="756"/>
      <c r="C360" s="759"/>
      <c r="D360" s="758">
        <v>1290</v>
      </c>
      <c r="E360" s="545"/>
      <c r="F360" s="240"/>
      <c r="G360" s="240"/>
      <c r="H360" s="240"/>
    </row>
    <row r="361" spans="1:8" s="205" customFormat="1" ht="38.25" customHeight="1" x14ac:dyDescent="0.2">
      <c r="A361" s="755" t="s">
        <v>173</v>
      </c>
      <c r="B361" s="756"/>
      <c r="C361" s="544"/>
      <c r="D361" s="758">
        <v>1170</v>
      </c>
      <c r="E361" s="545"/>
      <c r="F361" s="240"/>
      <c r="G361" s="240"/>
      <c r="H361" s="240"/>
    </row>
    <row r="362" spans="1:8" s="230" customFormat="1" ht="50.1" customHeight="1" x14ac:dyDescent="0.2">
      <c r="A362" s="246" t="s">
        <v>143</v>
      </c>
      <c r="B362" s="247"/>
      <c r="C362" s="248" t="s">
        <v>144</v>
      </c>
      <c r="D362" s="249" t="s">
        <v>145</v>
      </c>
      <c r="E362" s="250"/>
      <c r="F362" s="240"/>
      <c r="G362" s="240"/>
      <c r="H362" s="240"/>
    </row>
    <row r="363" spans="1:8" s="235" customFormat="1" ht="50.1" customHeight="1" x14ac:dyDescent="0.2">
      <c r="A363" s="246" t="s">
        <v>146</v>
      </c>
      <c r="B363" s="247"/>
      <c r="C363" s="248" t="s">
        <v>147</v>
      </c>
      <c r="D363" s="249" t="s">
        <v>148</v>
      </c>
      <c r="E363" s="250"/>
      <c r="F363" s="240"/>
      <c r="G363" s="240"/>
      <c r="H363" s="240"/>
    </row>
    <row r="364" spans="1:8" ht="91.5" customHeight="1" x14ac:dyDescent="0.2">
      <c r="A364" s="246" t="s">
        <v>149</v>
      </c>
      <c r="B364" s="247"/>
      <c r="C364" s="248" t="s">
        <v>150</v>
      </c>
      <c r="D364" s="249" t="s">
        <v>148</v>
      </c>
      <c r="E364" s="250"/>
      <c r="F364" s="240"/>
      <c r="G364" s="240"/>
      <c r="H364" s="240"/>
    </row>
    <row r="365" spans="1:8" ht="50.1" customHeight="1" thickBot="1" x14ac:dyDescent="0.25">
      <c r="A365" s="332" t="s">
        <v>152</v>
      </c>
      <c r="B365" s="333"/>
      <c r="C365" s="547" t="s">
        <v>153</v>
      </c>
      <c r="D365" s="335" t="s">
        <v>148</v>
      </c>
      <c r="E365" s="336"/>
      <c r="F365" s="234"/>
      <c r="G365" s="234"/>
      <c r="H365" s="234"/>
    </row>
    <row r="366" spans="1:8" ht="50.1" customHeight="1" thickBot="1" x14ac:dyDescent="0.25">
      <c r="A366" s="332" t="s">
        <v>154</v>
      </c>
      <c r="B366" s="333"/>
      <c r="C366" s="334" t="s">
        <v>155</v>
      </c>
      <c r="D366" s="335" t="s">
        <v>148</v>
      </c>
      <c r="E366" s="336"/>
      <c r="F366" s="224"/>
      <c r="G366" s="225"/>
      <c r="H366" s="225"/>
    </row>
    <row r="367" spans="1:8" ht="50.1" customHeight="1" x14ac:dyDescent="0.2">
      <c r="A367" s="252" t="s">
        <v>156</v>
      </c>
      <c r="B367" s="252"/>
      <c r="C367" s="252"/>
      <c r="D367" s="252"/>
      <c r="E367" s="252"/>
      <c r="F367" s="252"/>
      <c r="G367" s="252"/>
      <c r="H367" s="252"/>
    </row>
    <row r="368" spans="1:8" ht="50.1" customHeight="1" x14ac:dyDescent="0.2">
      <c r="A368" s="252" t="s">
        <v>157</v>
      </c>
      <c r="B368" s="252"/>
      <c r="C368" s="252"/>
      <c r="D368" s="252"/>
      <c r="E368" s="252"/>
      <c r="F368" s="252"/>
      <c r="G368" s="252"/>
      <c r="H368" s="252"/>
    </row>
    <row r="369" spans="1:8" ht="99.95" customHeight="1" x14ac:dyDescent="0.2">
      <c r="A36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69" s="311"/>
      <c r="C369" s="311"/>
      <c r="D369" s="311"/>
      <c r="E369" s="311"/>
      <c r="F369" s="311"/>
      <c r="G369" s="311"/>
      <c r="H369" s="311"/>
    </row>
    <row r="370" spans="1:8" ht="75" customHeight="1" x14ac:dyDescent="0.2">
      <c r="A370" s="227" t="s">
        <v>159</v>
      </c>
      <c r="B370" s="227"/>
      <c r="C370" s="227"/>
      <c r="D370" s="227"/>
      <c r="E370" s="227"/>
      <c r="F370" s="227"/>
      <c r="G370" s="227"/>
      <c r="H370" s="227"/>
    </row>
    <row r="371" spans="1:8" ht="122.25" customHeight="1" x14ac:dyDescent="0.2">
      <c r="A371" s="252" t="s">
        <v>160</v>
      </c>
      <c r="B371" s="252"/>
      <c r="C371" s="252"/>
      <c r="D371" s="252"/>
      <c r="E371" s="252"/>
      <c r="F371" s="252"/>
      <c r="G371" s="252"/>
      <c r="H371" s="252"/>
    </row>
    <row r="372" spans="1:8" s="205" customFormat="1" ht="102.75" customHeight="1" x14ac:dyDescent="0.2">
      <c r="A372" s="204"/>
      <c r="C372" s="206"/>
      <c r="H372" s="207"/>
    </row>
    <row r="373" spans="1:8" s="205" customFormat="1" ht="125.25" customHeight="1" x14ac:dyDescent="0.2">
      <c r="A373" s="487" t="s">
        <v>459</v>
      </c>
      <c r="B373" s="487"/>
      <c r="C373" s="487"/>
      <c r="D373" s="487"/>
      <c r="E373" s="487"/>
      <c r="F373" s="487"/>
      <c r="G373" s="487"/>
      <c r="H373" s="487"/>
    </row>
    <row r="374" spans="1:8" ht="25.5" x14ac:dyDescent="0.35">
      <c r="A374" s="488" t="s">
        <v>460</v>
      </c>
      <c r="B374" s="489"/>
      <c r="C374" s="490" t="s">
        <v>461</v>
      </c>
      <c r="D374" s="205"/>
      <c r="E374" s="205"/>
      <c r="F374" s="205"/>
      <c r="G374" s="205"/>
    </row>
    <row r="375" spans="1:8" ht="25.5" x14ac:dyDescent="0.35">
      <c r="A375" s="491" t="s">
        <v>462</v>
      </c>
      <c r="B375" s="492"/>
      <c r="C375" s="493">
        <v>1</v>
      </c>
      <c r="D375" s="205"/>
      <c r="E375" s="205"/>
      <c r="F375" s="205"/>
      <c r="G375" s="205"/>
    </row>
    <row r="376" spans="1:8" ht="25.5" x14ac:dyDescent="0.35">
      <c r="A376" s="491">
        <v>2</v>
      </c>
      <c r="B376" s="492"/>
      <c r="C376" s="493">
        <v>1.1000000000000001</v>
      </c>
      <c r="D376" s="205"/>
      <c r="E376" s="205"/>
      <c r="F376" s="205"/>
      <c r="G376" s="205"/>
    </row>
    <row r="377" spans="1:8" ht="25.5" x14ac:dyDescent="0.35">
      <c r="A377" s="491">
        <v>3</v>
      </c>
      <c r="B377" s="492"/>
      <c r="C377" s="493">
        <v>1.2</v>
      </c>
      <c r="D377" s="205"/>
      <c r="E377" s="205"/>
      <c r="F377" s="205"/>
      <c r="G377" s="205"/>
    </row>
    <row r="378" spans="1:8" ht="25.5" x14ac:dyDescent="0.35">
      <c r="A378" s="491" t="s">
        <v>463</v>
      </c>
      <c r="B378" s="492"/>
      <c r="C378" s="493">
        <v>1.25</v>
      </c>
      <c r="D378" s="205"/>
      <c r="E378" s="205"/>
      <c r="F378" s="205"/>
      <c r="G378" s="205"/>
    </row>
    <row r="379" spans="1:8" ht="25.5" x14ac:dyDescent="0.35">
      <c r="A379" s="491" t="s">
        <v>464</v>
      </c>
      <c r="B379" s="492"/>
      <c r="C379" s="493">
        <v>1.3</v>
      </c>
      <c r="D379" s="205"/>
      <c r="E379" s="205"/>
      <c r="F379" s="205"/>
      <c r="G379" s="205"/>
    </row>
    <row r="380" spans="1:8" ht="25.5" x14ac:dyDescent="0.35">
      <c r="A380" s="491" t="s">
        <v>465</v>
      </c>
      <c r="B380" s="492"/>
      <c r="C380" s="493">
        <v>1.35</v>
      </c>
      <c r="D380" s="205"/>
      <c r="E380" s="205"/>
      <c r="F380" s="205"/>
      <c r="G380" s="205"/>
    </row>
    <row r="381" spans="1:8" ht="25.5" x14ac:dyDescent="0.35">
      <c r="A381" s="491" t="s">
        <v>466</v>
      </c>
      <c r="B381" s="492"/>
      <c r="C381" s="493">
        <v>1.4</v>
      </c>
      <c r="D381" s="205"/>
      <c r="E381" s="205"/>
      <c r="F381" s="205"/>
      <c r="G381" s="205"/>
    </row>
    <row r="382" spans="1:8" ht="25.5" x14ac:dyDescent="0.35">
      <c r="A382" s="491" t="s">
        <v>467</v>
      </c>
      <c r="B382" s="492"/>
      <c r="C382" s="493">
        <v>1.45</v>
      </c>
      <c r="D382" s="205"/>
      <c r="E382" s="205"/>
      <c r="F382" s="205"/>
      <c r="G382" s="205"/>
    </row>
    <row r="383" spans="1:8" ht="25.5" x14ac:dyDescent="0.35">
      <c r="A383" s="491" t="s">
        <v>468</v>
      </c>
      <c r="B383" s="492"/>
      <c r="C383" s="493">
        <v>1.5</v>
      </c>
      <c r="D383" s="205"/>
      <c r="E383" s="205"/>
      <c r="F383" s="205"/>
      <c r="G383" s="205"/>
    </row>
    <row r="384" spans="1:8" ht="25.5" x14ac:dyDescent="0.35">
      <c r="A384" s="491" t="s">
        <v>469</v>
      </c>
      <c r="B384" s="492"/>
      <c r="C384" s="493">
        <v>2</v>
      </c>
      <c r="D384" s="205"/>
      <c r="E384" s="205"/>
      <c r="F384" s="205"/>
      <c r="G384" s="205"/>
    </row>
    <row r="385" spans="1:8" ht="23.25" x14ac:dyDescent="0.2">
      <c r="A385" s="252" t="s">
        <v>470</v>
      </c>
      <c r="B385" s="252"/>
      <c r="C385" s="252"/>
      <c r="D385" s="252"/>
      <c r="E385" s="252"/>
      <c r="F385" s="252"/>
      <c r="G385" s="252"/>
      <c r="H385" s="252"/>
    </row>
    <row r="386" spans="1:8" x14ac:dyDescent="0.2">
      <c r="A386" s="204"/>
      <c r="B386" s="205"/>
      <c r="D386" s="205"/>
      <c r="E386" s="205"/>
      <c r="F386" s="205"/>
      <c r="G386" s="205"/>
    </row>
    <row r="387" spans="1:8" x14ac:dyDescent="0.2">
      <c r="A387" s="204"/>
      <c r="B387" s="205"/>
      <c r="D387" s="205"/>
      <c r="E387" s="205"/>
      <c r="F387" s="205"/>
      <c r="G387" s="205"/>
    </row>
    <row r="388" spans="1:8" s="254" customFormat="1" ht="114.75" customHeight="1" x14ac:dyDescent="0.2">
      <c r="A388" s="227" t="s">
        <v>471</v>
      </c>
      <c r="B388" s="227"/>
      <c r="C388" s="227"/>
      <c r="D388" s="227"/>
      <c r="E388" s="227"/>
      <c r="F388" s="227"/>
      <c r="G388" s="227"/>
      <c r="H388" s="227"/>
    </row>
    <row r="395" spans="1:8" s="254" customFormat="1" ht="114.75" customHeight="1" x14ac:dyDescent="0.2">
      <c r="A395" s="771"/>
      <c r="B395" s="207"/>
      <c r="C395" s="206"/>
      <c r="D395" s="207"/>
      <c r="E395" s="207"/>
      <c r="F395" s="207"/>
      <c r="G395" s="207"/>
      <c r="H395" s="207"/>
    </row>
  </sheetData>
  <mergeCells count="704">
    <mergeCell ref="A382:B382"/>
    <mergeCell ref="A383:B383"/>
    <mergeCell ref="A384:B384"/>
    <mergeCell ref="A385:H385"/>
    <mergeCell ref="A388:E388"/>
    <mergeCell ref="F388:H388"/>
    <mergeCell ref="A376:B376"/>
    <mergeCell ref="A377:B377"/>
    <mergeCell ref="A378:B378"/>
    <mergeCell ref="A379:B379"/>
    <mergeCell ref="A380:B380"/>
    <mergeCell ref="A381:B381"/>
    <mergeCell ref="A369:H369"/>
    <mergeCell ref="A370:H370"/>
    <mergeCell ref="A371:H371"/>
    <mergeCell ref="A373:H373"/>
    <mergeCell ref="A374:B374"/>
    <mergeCell ref="A375:B375"/>
    <mergeCell ref="A365:B365"/>
    <mergeCell ref="D365:E365"/>
    <mergeCell ref="A366:B366"/>
    <mergeCell ref="D366:E366"/>
    <mergeCell ref="A367:H367"/>
    <mergeCell ref="A368:H368"/>
    <mergeCell ref="A362:B362"/>
    <mergeCell ref="D362:E362"/>
    <mergeCell ref="A363:B363"/>
    <mergeCell ref="D363:E363"/>
    <mergeCell ref="A364:B364"/>
    <mergeCell ref="D364:E364"/>
    <mergeCell ref="A358:B358"/>
    <mergeCell ref="C358:C361"/>
    <mergeCell ref="D358:E358"/>
    <mergeCell ref="A359:B359"/>
    <mergeCell ref="D359:E359"/>
    <mergeCell ref="A360:B360"/>
    <mergeCell ref="D360:E360"/>
    <mergeCell ref="A361:B361"/>
    <mergeCell ref="D361:E361"/>
    <mergeCell ref="A352:H352"/>
    <mergeCell ref="A353:H353"/>
    <mergeCell ref="A354:H354"/>
    <mergeCell ref="A355:E355"/>
    <mergeCell ref="A356:E356"/>
    <mergeCell ref="A357:B357"/>
    <mergeCell ref="D357:E357"/>
    <mergeCell ref="A345:C345"/>
    <mergeCell ref="A346:C346"/>
    <mergeCell ref="A347:C347"/>
    <mergeCell ref="A348:C348"/>
    <mergeCell ref="A349:C349"/>
    <mergeCell ref="A350:C350"/>
    <mergeCell ref="C340:D340"/>
    <mergeCell ref="C341:D341"/>
    <mergeCell ref="C342:D342"/>
    <mergeCell ref="C343:D343"/>
    <mergeCell ref="A344:C344"/>
    <mergeCell ref="G344:H344"/>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30:B330"/>
    <mergeCell ref="D330:H330"/>
    <mergeCell ref="A331:B331"/>
    <mergeCell ref="D331:H331"/>
    <mergeCell ref="A332:B332"/>
    <mergeCell ref="D332:H332"/>
    <mergeCell ref="D326:H326"/>
    <mergeCell ref="A327:B327"/>
    <mergeCell ref="D327:H327"/>
    <mergeCell ref="A328:B328"/>
    <mergeCell ref="D328:H328"/>
    <mergeCell ref="A329:B329"/>
    <mergeCell ref="D329:H329"/>
    <mergeCell ref="A322:B322"/>
    <mergeCell ref="D322:H322"/>
    <mergeCell ref="A323:B323"/>
    <mergeCell ref="D323:H323"/>
    <mergeCell ref="A324:B324"/>
    <mergeCell ref="C324:C328"/>
    <mergeCell ref="D324:H324"/>
    <mergeCell ref="A325:B325"/>
    <mergeCell ref="D325:H325"/>
    <mergeCell ref="A326:B326"/>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6:B286"/>
    <mergeCell ref="D286:H286"/>
    <mergeCell ref="A287:B287"/>
    <mergeCell ref="D287:H287"/>
    <mergeCell ref="A288:B288"/>
    <mergeCell ref="D288:H288"/>
    <mergeCell ref="A283:B283"/>
    <mergeCell ref="D283:H283"/>
    <mergeCell ref="A284:B284"/>
    <mergeCell ref="D284:H284"/>
    <mergeCell ref="A285:B285"/>
    <mergeCell ref="D285:H285"/>
    <mergeCell ref="A280:B280"/>
    <mergeCell ref="D280:H280"/>
    <mergeCell ref="A281:B281"/>
    <mergeCell ref="D281:H281"/>
    <mergeCell ref="A282:B282"/>
    <mergeCell ref="D282:H282"/>
    <mergeCell ref="A277:B277"/>
    <mergeCell ref="D277:H277"/>
    <mergeCell ref="A278:B278"/>
    <mergeCell ref="D278:H278"/>
    <mergeCell ref="A279:B279"/>
    <mergeCell ref="D279:H279"/>
    <mergeCell ref="D273:H273"/>
    <mergeCell ref="A274:B274"/>
    <mergeCell ref="D274:H274"/>
    <mergeCell ref="A275:B275"/>
    <mergeCell ref="D275:H275"/>
    <mergeCell ref="A276:B276"/>
    <mergeCell ref="D276:H276"/>
    <mergeCell ref="A269:B269"/>
    <mergeCell ref="C269:C286"/>
    <mergeCell ref="D269:H269"/>
    <mergeCell ref="A270:B270"/>
    <mergeCell ref="D270:H270"/>
    <mergeCell ref="A271:B271"/>
    <mergeCell ref="D271:H271"/>
    <mergeCell ref="A272:B272"/>
    <mergeCell ref="D272:H272"/>
    <mergeCell ref="A273:B273"/>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58:C258"/>
    <mergeCell ref="D258:H258"/>
    <mergeCell ref="D259:H259"/>
    <mergeCell ref="A260:B260"/>
    <mergeCell ref="C260:C265"/>
    <mergeCell ref="D260:H260"/>
    <mergeCell ref="A261:B261"/>
    <mergeCell ref="D261:H261"/>
    <mergeCell ref="A262:B262"/>
    <mergeCell ref="D262:H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57:C157"/>
    <mergeCell ref="D157:H157"/>
    <mergeCell ref="A158:B158"/>
    <mergeCell ref="C158:C257"/>
    <mergeCell ref="D158:H158"/>
    <mergeCell ref="A159:B159"/>
    <mergeCell ref="D159:H159"/>
    <mergeCell ref="A160:B160"/>
    <mergeCell ref="D160:H160"/>
    <mergeCell ref="A161:B161"/>
    <mergeCell ref="D152:H152"/>
    <mergeCell ref="A153:A155"/>
    <mergeCell ref="B153:B154"/>
    <mergeCell ref="C153:C154"/>
    <mergeCell ref="D153:H155"/>
    <mergeCell ref="D156:H156"/>
    <mergeCell ref="D146:H146"/>
    <mergeCell ref="A147:A151"/>
    <mergeCell ref="B147:B148"/>
    <mergeCell ref="C147:C148"/>
    <mergeCell ref="D147:D151"/>
    <mergeCell ref="E147:E151"/>
    <mergeCell ref="F147:F151"/>
    <mergeCell ref="G147:G151"/>
    <mergeCell ref="H147:H151"/>
    <mergeCell ref="D140:H140"/>
    <mergeCell ref="A142:A145"/>
    <mergeCell ref="B142:B143"/>
    <mergeCell ref="C142:C143"/>
    <mergeCell ref="D142:D145"/>
    <mergeCell ref="E142:E145"/>
    <mergeCell ref="F142:F145"/>
    <mergeCell ref="G142:G145"/>
    <mergeCell ref="H142:H145"/>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A50:B50"/>
    <mergeCell ref="D50:H50"/>
    <mergeCell ref="A51:B51"/>
    <mergeCell ref="D51:H51"/>
    <mergeCell ref="A52:B52"/>
    <mergeCell ref="D52:H52"/>
    <mergeCell ref="A47:B47"/>
    <mergeCell ref="D47:H47"/>
    <mergeCell ref="A48:B48"/>
    <mergeCell ref="D48:H48"/>
    <mergeCell ref="A49:B49"/>
    <mergeCell ref="D49:H49"/>
    <mergeCell ref="D43:H43"/>
    <mergeCell ref="A44:B44"/>
    <mergeCell ref="D44:H44"/>
    <mergeCell ref="A45:B45"/>
    <mergeCell ref="D45:H45"/>
    <mergeCell ref="A46:B46"/>
    <mergeCell ref="D46:H46"/>
    <mergeCell ref="A39:C39"/>
    <mergeCell ref="D39:H39"/>
    <mergeCell ref="A40:B40"/>
    <mergeCell ref="C40:C139"/>
    <mergeCell ref="D40:H40"/>
    <mergeCell ref="A41:B41"/>
    <mergeCell ref="D41:H41"/>
    <mergeCell ref="A42:B42"/>
    <mergeCell ref="D42:H42"/>
    <mergeCell ref="A43:B43"/>
    <mergeCell ref="D33:H33"/>
    <mergeCell ref="A34:A37"/>
    <mergeCell ref="B34:B35"/>
    <mergeCell ref="C34:C35"/>
    <mergeCell ref="D34:H37"/>
    <mergeCell ref="A38:B38"/>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43"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6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49" s="365">
        <v>510</v>
      </c>
      <c r="E49" s="128"/>
      <c r="F49" s="128"/>
      <c r="G49" s="128"/>
      <c r="H49" s="129"/>
    </row>
    <row r="50" spans="1:8" ht="37.5" customHeight="1" outlineLevel="1" x14ac:dyDescent="0.2">
      <c r="A50" s="130" t="s">
        <v>33</v>
      </c>
      <c r="B50" s="366"/>
      <c r="C50" s="367"/>
      <c r="D50" s="56">
        <v>1020</v>
      </c>
      <c r="E50" s="37"/>
      <c r="F50" s="37"/>
      <c r="G50" s="37"/>
      <c r="H50" s="38"/>
    </row>
    <row r="51" spans="1:8" ht="37.5" customHeight="1" outlineLevel="1" x14ac:dyDescent="0.2">
      <c r="A51" s="130" t="s">
        <v>34</v>
      </c>
      <c r="B51" s="366"/>
      <c r="C51" s="367"/>
      <c r="D51" s="56">
        <v>1530</v>
      </c>
      <c r="E51" s="37"/>
      <c r="F51" s="37"/>
      <c r="G51" s="37"/>
      <c r="H51" s="38"/>
    </row>
    <row r="52" spans="1:8" ht="37.5" customHeight="1" outlineLevel="1" x14ac:dyDescent="0.2">
      <c r="A52" s="130" t="s">
        <v>35</v>
      </c>
      <c r="B52" s="366"/>
      <c r="C52" s="367"/>
      <c r="D52" s="56">
        <v>2040</v>
      </c>
      <c r="E52" s="37"/>
      <c r="F52" s="37"/>
      <c r="G52" s="37"/>
      <c r="H52" s="38"/>
    </row>
    <row r="53" spans="1:8" ht="37.5" customHeight="1" outlineLevel="1" x14ac:dyDescent="0.2">
      <c r="A53" s="130" t="s">
        <v>36</v>
      </c>
      <c r="B53" s="366"/>
      <c r="C53" s="367"/>
      <c r="D53" s="56">
        <v>2550</v>
      </c>
      <c r="E53" s="37"/>
      <c r="F53" s="37"/>
      <c r="G53" s="37"/>
      <c r="H53" s="38"/>
    </row>
    <row r="54" spans="1:8" ht="37.5" customHeight="1" outlineLevel="1" x14ac:dyDescent="0.2">
      <c r="A54" s="130" t="s">
        <v>37</v>
      </c>
      <c r="B54" s="366"/>
      <c r="C54" s="367"/>
      <c r="D54" s="56">
        <v>3060</v>
      </c>
      <c r="E54" s="37"/>
      <c r="F54" s="37"/>
      <c r="G54" s="37"/>
      <c r="H54" s="38"/>
    </row>
    <row r="55" spans="1:8" ht="37.5" customHeight="1" outlineLevel="1" x14ac:dyDescent="0.2">
      <c r="A55" s="130" t="s">
        <v>38</v>
      </c>
      <c r="B55" s="366"/>
      <c r="C55" s="367"/>
      <c r="D55" s="56">
        <v>3570</v>
      </c>
      <c r="E55" s="37"/>
      <c r="F55" s="37"/>
      <c r="G55" s="37"/>
      <c r="H55" s="38"/>
    </row>
    <row r="56" spans="1:8" ht="37.5" customHeight="1" outlineLevel="1" x14ac:dyDescent="0.2">
      <c r="A56" s="130" t="s">
        <v>39</v>
      </c>
      <c r="B56" s="366"/>
      <c r="C56" s="367"/>
      <c r="D56" s="56">
        <v>4080</v>
      </c>
      <c r="E56" s="37"/>
      <c r="F56" s="37"/>
      <c r="G56" s="37"/>
      <c r="H56" s="38"/>
    </row>
    <row r="57" spans="1:8" ht="37.5" customHeight="1" outlineLevel="1" x14ac:dyDescent="0.2">
      <c r="A57" s="130" t="s">
        <v>40</v>
      </c>
      <c r="B57" s="366"/>
      <c r="C57" s="367"/>
      <c r="D57" s="56">
        <v>4590</v>
      </c>
      <c r="E57" s="37"/>
      <c r="F57" s="37"/>
      <c r="G57" s="37"/>
      <c r="H57" s="38"/>
    </row>
    <row r="58" spans="1:8" ht="37.5" customHeight="1" outlineLevel="1" x14ac:dyDescent="0.2">
      <c r="A58" s="130" t="s">
        <v>41</v>
      </c>
      <c r="B58" s="366"/>
      <c r="C58" s="367"/>
      <c r="D58" s="56">
        <v>5100</v>
      </c>
      <c r="E58" s="37"/>
      <c r="F58" s="37"/>
      <c r="G58" s="37"/>
      <c r="H58" s="38"/>
    </row>
    <row r="59" spans="1:8" ht="37.5" customHeight="1" outlineLevel="1" x14ac:dyDescent="0.2">
      <c r="A59" s="130" t="s">
        <v>42</v>
      </c>
      <c r="B59" s="366"/>
      <c r="C59" s="367"/>
      <c r="D59" s="56">
        <v>5610</v>
      </c>
      <c r="E59" s="37"/>
      <c r="F59" s="37"/>
      <c r="G59" s="37"/>
      <c r="H59" s="38"/>
    </row>
    <row r="60" spans="1:8" ht="37.5" customHeight="1" outlineLevel="1" x14ac:dyDescent="0.2">
      <c r="A60" s="130" t="s">
        <v>43</v>
      </c>
      <c r="B60" s="366"/>
      <c r="C60" s="367"/>
      <c r="D60" s="56">
        <v>6120</v>
      </c>
      <c r="E60" s="37"/>
      <c r="F60" s="37"/>
      <c r="G60" s="37"/>
      <c r="H60" s="38"/>
    </row>
    <row r="61" spans="1:8" ht="37.5" customHeight="1" outlineLevel="1" x14ac:dyDescent="0.2">
      <c r="A61" s="130" t="s">
        <v>44</v>
      </c>
      <c r="B61" s="366"/>
      <c r="C61" s="367"/>
      <c r="D61" s="56">
        <v>6630</v>
      </c>
      <c r="E61" s="37"/>
      <c r="F61" s="37"/>
      <c r="G61" s="37"/>
      <c r="H61" s="38"/>
    </row>
    <row r="62" spans="1:8" ht="37.5" customHeight="1" outlineLevel="1" x14ac:dyDescent="0.2">
      <c r="A62" s="130" t="s">
        <v>45</v>
      </c>
      <c r="B62" s="366"/>
      <c r="C62" s="367"/>
      <c r="D62" s="56">
        <v>7140</v>
      </c>
      <c r="E62" s="37"/>
      <c r="F62" s="37"/>
      <c r="G62" s="37"/>
      <c r="H62" s="38"/>
    </row>
    <row r="63" spans="1:8" ht="37.5" customHeight="1" outlineLevel="1" x14ac:dyDescent="0.2">
      <c r="A63" s="130" t="s">
        <v>46</v>
      </c>
      <c r="B63" s="366"/>
      <c r="C63" s="367"/>
      <c r="D63" s="56">
        <v>7650</v>
      </c>
      <c r="E63" s="37"/>
      <c r="F63" s="37"/>
      <c r="G63" s="37"/>
      <c r="H63" s="38"/>
    </row>
    <row r="64" spans="1:8" ht="37.5" customHeight="1" outlineLevel="1" x14ac:dyDescent="0.2">
      <c r="A64" s="130" t="s">
        <v>47</v>
      </c>
      <c r="B64" s="366"/>
      <c r="C64" s="367"/>
      <c r="D64" s="56">
        <v>8160</v>
      </c>
      <c r="E64" s="37"/>
      <c r="F64" s="37"/>
      <c r="G64" s="37"/>
      <c r="H64" s="38"/>
    </row>
    <row r="65" spans="1:8" ht="37.5" customHeight="1" outlineLevel="1" x14ac:dyDescent="0.2">
      <c r="A65" s="130" t="s">
        <v>48</v>
      </c>
      <c r="B65" s="366"/>
      <c r="C65" s="367"/>
      <c r="D65" s="56">
        <v>8670</v>
      </c>
      <c r="E65" s="37"/>
      <c r="F65" s="37"/>
      <c r="G65" s="37"/>
      <c r="H65" s="38"/>
    </row>
    <row r="66" spans="1:8" ht="37.5" customHeight="1" outlineLevel="1" x14ac:dyDescent="0.2">
      <c r="A66" s="130" t="s">
        <v>49</v>
      </c>
      <c r="B66" s="366"/>
      <c r="C66" s="367"/>
      <c r="D66" s="56">
        <v>9180</v>
      </c>
      <c r="E66" s="37"/>
      <c r="F66" s="37"/>
      <c r="G66" s="37"/>
      <c r="H66" s="38"/>
    </row>
    <row r="67" spans="1:8" ht="37.5" customHeight="1" outlineLevel="1" x14ac:dyDescent="0.2">
      <c r="A67" s="130" t="s">
        <v>50</v>
      </c>
      <c r="B67" s="366"/>
      <c r="C67" s="367"/>
      <c r="D67" s="56">
        <v>9690</v>
      </c>
      <c r="E67" s="37"/>
      <c r="F67" s="37"/>
      <c r="G67" s="37"/>
      <c r="H67" s="38"/>
    </row>
    <row r="68" spans="1:8" ht="37.5" customHeight="1" outlineLevel="1" x14ac:dyDescent="0.2">
      <c r="A68" s="130" t="s">
        <v>51</v>
      </c>
      <c r="B68" s="366"/>
      <c r="C68" s="367"/>
      <c r="D68" s="56">
        <v>10200</v>
      </c>
      <c r="E68" s="37"/>
      <c r="F68" s="37"/>
      <c r="G68" s="37"/>
      <c r="H68" s="38"/>
    </row>
    <row r="69" spans="1:8" ht="37.5" customHeight="1" outlineLevel="1" x14ac:dyDescent="0.2">
      <c r="A69" s="130" t="s">
        <v>196</v>
      </c>
      <c r="B69" s="366"/>
      <c r="C69" s="367"/>
      <c r="D69" s="56">
        <v>10710</v>
      </c>
      <c r="E69" s="37"/>
      <c r="F69" s="37"/>
      <c r="G69" s="37"/>
      <c r="H69" s="38"/>
    </row>
    <row r="70" spans="1:8" ht="37.5" customHeight="1" outlineLevel="1" x14ac:dyDescent="0.2">
      <c r="A70" s="130" t="s">
        <v>197</v>
      </c>
      <c r="B70" s="366"/>
      <c r="C70" s="367"/>
      <c r="D70" s="56">
        <v>11220</v>
      </c>
      <c r="E70" s="37"/>
      <c r="F70" s="37"/>
      <c r="G70" s="37"/>
      <c r="H70" s="38"/>
    </row>
    <row r="71" spans="1:8" ht="37.5" customHeight="1" outlineLevel="1" x14ac:dyDescent="0.2">
      <c r="A71" s="130" t="s">
        <v>198</v>
      </c>
      <c r="B71" s="366"/>
      <c r="C71" s="367"/>
      <c r="D71" s="56">
        <v>11730</v>
      </c>
      <c r="E71" s="37"/>
      <c r="F71" s="37"/>
      <c r="G71" s="37"/>
      <c r="H71" s="38"/>
    </row>
    <row r="72" spans="1:8" ht="37.5" customHeight="1" outlineLevel="1" x14ac:dyDescent="0.2">
      <c r="A72" s="130" t="s">
        <v>199</v>
      </c>
      <c r="B72" s="366"/>
      <c r="C72" s="367"/>
      <c r="D72" s="56">
        <v>12240</v>
      </c>
      <c r="E72" s="37"/>
      <c r="F72" s="37"/>
      <c r="G72" s="37"/>
      <c r="H72" s="38"/>
    </row>
    <row r="73" spans="1:8" ht="37.5" customHeight="1" outlineLevel="1" x14ac:dyDescent="0.2">
      <c r="A73" s="130" t="s">
        <v>200</v>
      </c>
      <c r="B73" s="366"/>
      <c r="C73" s="367"/>
      <c r="D73" s="56">
        <v>12750</v>
      </c>
      <c r="E73" s="37"/>
      <c r="F73" s="37"/>
      <c r="G73" s="37"/>
      <c r="H73" s="38"/>
    </row>
    <row r="74" spans="1:8" ht="37.5" customHeight="1" outlineLevel="1" x14ac:dyDescent="0.2">
      <c r="A74" s="130" t="s">
        <v>201</v>
      </c>
      <c r="B74" s="131"/>
      <c r="C74" s="367"/>
      <c r="D74" s="56">
        <v>13260</v>
      </c>
      <c r="E74" s="37"/>
      <c r="F74" s="37"/>
      <c r="G74" s="37"/>
      <c r="H74" s="38"/>
    </row>
    <row r="75" spans="1:8" ht="37.5" customHeight="1" outlineLevel="1" x14ac:dyDescent="0.2">
      <c r="A75" s="130" t="s">
        <v>202</v>
      </c>
      <c r="B75" s="131"/>
      <c r="C75" s="367"/>
      <c r="D75" s="56">
        <v>13770</v>
      </c>
      <c r="E75" s="37"/>
      <c r="F75" s="37"/>
      <c r="G75" s="37"/>
      <c r="H75" s="38"/>
    </row>
    <row r="76" spans="1:8" ht="37.5" customHeight="1" outlineLevel="1" x14ac:dyDescent="0.2">
      <c r="A76" s="130" t="s">
        <v>203</v>
      </c>
      <c r="B76" s="131"/>
      <c r="C76" s="367"/>
      <c r="D76" s="56">
        <v>14280</v>
      </c>
      <c r="E76" s="37"/>
      <c r="F76" s="37"/>
      <c r="G76" s="37"/>
      <c r="H76" s="38"/>
    </row>
    <row r="77" spans="1:8" ht="37.5" customHeight="1" outlineLevel="1" x14ac:dyDescent="0.2">
      <c r="A77" s="130" t="s">
        <v>204</v>
      </c>
      <c r="B77" s="131"/>
      <c r="C77" s="367"/>
      <c r="D77" s="56">
        <v>14790</v>
      </c>
      <c r="E77" s="37"/>
      <c r="F77" s="37"/>
      <c r="G77" s="37"/>
      <c r="H77" s="38"/>
    </row>
    <row r="78" spans="1:8" ht="37.5" customHeight="1" outlineLevel="1" x14ac:dyDescent="0.2">
      <c r="A78" s="130" t="s">
        <v>205</v>
      </c>
      <c r="B78" s="131"/>
      <c r="C78" s="367"/>
      <c r="D78" s="56">
        <v>15300</v>
      </c>
      <c r="E78" s="37"/>
      <c r="F78" s="37"/>
      <c r="G78" s="37"/>
      <c r="H78" s="38"/>
    </row>
    <row r="79" spans="1:8" ht="37.5" customHeight="1" outlineLevel="1" x14ac:dyDescent="0.2">
      <c r="A79" s="130" t="s">
        <v>215</v>
      </c>
      <c r="B79" s="131"/>
      <c r="C79" s="367"/>
      <c r="D79" s="56">
        <v>15810</v>
      </c>
      <c r="E79" s="37"/>
      <c r="F79" s="37"/>
      <c r="G79" s="37"/>
      <c r="H79" s="38"/>
    </row>
    <row r="80" spans="1:8" ht="37.5" customHeight="1" outlineLevel="1" x14ac:dyDescent="0.2">
      <c r="A80" s="130" t="s">
        <v>216</v>
      </c>
      <c r="B80" s="131"/>
      <c r="C80" s="367"/>
      <c r="D80" s="56">
        <v>16320</v>
      </c>
      <c r="E80" s="37"/>
      <c r="F80" s="37"/>
      <c r="G80" s="37"/>
      <c r="H80" s="38"/>
    </row>
    <row r="81" spans="1:8" ht="37.5" customHeight="1" outlineLevel="1" x14ac:dyDescent="0.2">
      <c r="A81" s="130" t="s">
        <v>217</v>
      </c>
      <c r="B81" s="131"/>
      <c r="C81" s="367"/>
      <c r="D81" s="56">
        <v>16830</v>
      </c>
      <c r="E81" s="37"/>
      <c r="F81" s="37"/>
      <c r="G81" s="37"/>
      <c r="H81" s="38"/>
    </row>
    <row r="82" spans="1:8" ht="37.5" customHeight="1" outlineLevel="1" x14ac:dyDescent="0.2">
      <c r="A82" s="130" t="s">
        <v>218</v>
      </c>
      <c r="B82" s="131"/>
      <c r="C82" s="367"/>
      <c r="D82" s="56">
        <v>17340</v>
      </c>
      <c r="E82" s="37"/>
      <c r="F82" s="37"/>
      <c r="G82" s="37"/>
      <c r="H82" s="38"/>
    </row>
    <row r="83" spans="1:8" ht="37.5" customHeight="1" outlineLevel="1" x14ac:dyDescent="0.2">
      <c r="A83" s="130" t="s">
        <v>219</v>
      </c>
      <c r="B83" s="131"/>
      <c r="C83" s="367"/>
      <c r="D83" s="56">
        <v>17850</v>
      </c>
      <c r="E83" s="37"/>
      <c r="F83" s="37"/>
      <c r="G83" s="37"/>
      <c r="H83" s="38"/>
    </row>
    <row r="84" spans="1:8" ht="37.5" customHeight="1" outlineLevel="1" x14ac:dyDescent="0.2">
      <c r="A84" s="130" t="s">
        <v>220</v>
      </c>
      <c r="B84" s="131"/>
      <c r="C84" s="367"/>
      <c r="D84" s="56">
        <v>18360</v>
      </c>
      <c r="E84" s="37"/>
      <c r="F84" s="37"/>
      <c r="G84" s="37"/>
      <c r="H84" s="38"/>
    </row>
    <row r="85" spans="1:8" ht="37.5" customHeight="1" outlineLevel="1" x14ac:dyDescent="0.2">
      <c r="A85" s="130" t="s">
        <v>221</v>
      </c>
      <c r="B85" s="131"/>
      <c r="C85" s="367"/>
      <c r="D85" s="56">
        <v>18870</v>
      </c>
      <c r="E85" s="37"/>
      <c r="F85" s="37"/>
      <c r="G85" s="37"/>
      <c r="H85" s="38"/>
    </row>
    <row r="86" spans="1:8" ht="37.5" customHeight="1" outlineLevel="1" x14ac:dyDescent="0.2">
      <c r="A86" s="130" t="s">
        <v>222</v>
      </c>
      <c r="B86" s="131"/>
      <c r="C86" s="367"/>
      <c r="D86" s="56">
        <v>19380</v>
      </c>
      <c r="E86" s="37"/>
      <c r="F86" s="37"/>
      <c r="G86" s="37"/>
      <c r="H86" s="38"/>
    </row>
    <row r="87" spans="1:8" ht="37.5" customHeight="1" outlineLevel="1" x14ac:dyDescent="0.2">
      <c r="A87" s="130" t="s">
        <v>223</v>
      </c>
      <c r="B87" s="131"/>
      <c r="C87" s="367"/>
      <c r="D87" s="56">
        <v>19890</v>
      </c>
      <c r="E87" s="37"/>
      <c r="F87" s="37"/>
      <c r="G87" s="37"/>
      <c r="H87" s="38"/>
    </row>
    <row r="88" spans="1:8" ht="37.5" customHeight="1" outlineLevel="1" thickBot="1" x14ac:dyDescent="0.25">
      <c r="A88" s="130" t="s">
        <v>224</v>
      </c>
      <c r="B88" s="131"/>
      <c r="C88" s="368"/>
      <c r="D88" s="56">
        <v>20400</v>
      </c>
      <c r="E88" s="37"/>
      <c r="F88" s="37"/>
      <c r="G88" s="37"/>
      <c r="H88" s="38"/>
    </row>
    <row r="89" spans="1:8" ht="50.1" customHeight="1" thickBot="1" x14ac:dyDescent="0.25">
      <c r="A89" s="119" t="s">
        <v>52</v>
      </c>
      <c r="B89" s="120"/>
      <c r="C89" s="120"/>
      <c r="D89" s="121" t="str">
        <f>"от "&amp;MIN(D90:D99)&amp;" до "&amp;MAX(D90:D99)</f>
        <v>от 348 до 9684</v>
      </c>
      <c r="E89" s="122"/>
      <c r="F89" s="122"/>
      <c r="G89" s="122"/>
      <c r="H89" s="123"/>
    </row>
    <row r="90" spans="1:8" s="16" customFormat="1" ht="159" customHeight="1" x14ac:dyDescent="0.2">
      <c r="A90" s="132" t="s">
        <v>53</v>
      </c>
      <c r="B90" s="133" t="s">
        <v>13</v>
      </c>
      <c r="C90" s="385"/>
      <c r="D90" s="140">
        <v>930</v>
      </c>
      <c r="E90" s="140"/>
      <c r="F90" s="140"/>
      <c r="G90" s="140"/>
      <c r="H90" s="141"/>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91" s="140">
        <v>348</v>
      </c>
      <c r="E91" s="140"/>
      <c r="F91" s="140"/>
      <c r="G91" s="140"/>
      <c r="H91" s="141"/>
    </row>
    <row r="92" spans="1:8" ht="37.5" customHeight="1" x14ac:dyDescent="0.2">
      <c r="A92" s="137" t="s">
        <v>55</v>
      </c>
      <c r="B92" s="138"/>
      <c r="C92" s="142"/>
      <c r="D92" s="140">
        <v>9684</v>
      </c>
      <c r="E92" s="140"/>
      <c r="F92" s="140"/>
      <c r="G92" s="140"/>
      <c r="H92" s="141"/>
    </row>
    <row r="93" spans="1:8" ht="37.5" customHeight="1" x14ac:dyDescent="0.2">
      <c r="A93" s="137" t="s">
        <v>56</v>
      </c>
      <c r="B93" s="138"/>
      <c r="C93" s="142"/>
      <c r="D93" s="140">
        <v>1950</v>
      </c>
      <c r="E93" s="140"/>
      <c r="F93" s="140"/>
      <c r="G93" s="140"/>
      <c r="H93" s="141"/>
    </row>
    <row r="94" spans="1:8" ht="37.5" customHeight="1" x14ac:dyDescent="0.2">
      <c r="A94" s="143" t="s">
        <v>57</v>
      </c>
      <c r="B94" s="144"/>
      <c r="C94" s="142"/>
      <c r="D94" s="140">
        <v>5790</v>
      </c>
      <c r="E94" s="140"/>
      <c r="F94" s="140"/>
      <c r="G94" s="140"/>
      <c r="H94" s="141"/>
    </row>
    <row r="95" spans="1:8" ht="37.5" customHeight="1" x14ac:dyDescent="0.2">
      <c r="A95" s="137" t="s">
        <v>58</v>
      </c>
      <c r="B95" s="138"/>
      <c r="C95" s="142"/>
      <c r="D95" s="140">
        <v>432</v>
      </c>
      <c r="E95" s="140"/>
      <c r="F95" s="140"/>
      <c r="G95" s="140"/>
      <c r="H95" s="141"/>
    </row>
    <row r="96" spans="1:8" ht="37.5" customHeight="1" x14ac:dyDescent="0.2">
      <c r="A96" s="137" t="s">
        <v>59</v>
      </c>
      <c r="B96" s="138"/>
      <c r="C96" s="142"/>
      <c r="D96" s="140">
        <v>432</v>
      </c>
      <c r="E96" s="140"/>
      <c r="F96" s="140"/>
      <c r="G96" s="140"/>
      <c r="H96" s="141"/>
    </row>
    <row r="97" spans="1:8" ht="37.5" customHeight="1" x14ac:dyDescent="0.2">
      <c r="A97" s="137" t="s">
        <v>60</v>
      </c>
      <c r="B97" s="138"/>
      <c r="C97" s="142"/>
      <c r="D97" s="140">
        <v>864</v>
      </c>
      <c r="E97" s="140"/>
      <c r="F97" s="140"/>
      <c r="G97" s="140"/>
      <c r="H97" s="141"/>
    </row>
    <row r="98" spans="1:8" ht="37.5" customHeight="1" x14ac:dyDescent="0.2">
      <c r="A98" s="137" t="s">
        <v>61</v>
      </c>
      <c r="B98" s="138"/>
      <c r="C98" s="142"/>
      <c r="D98" s="140">
        <v>1296</v>
      </c>
      <c r="E98" s="140"/>
      <c r="F98" s="140"/>
      <c r="G98" s="140"/>
      <c r="H98" s="141"/>
    </row>
    <row r="99" spans="1:8" ht="37.5" customHeight="1" thickBot="1" x14ac:dyDescent="0.25">
      <c r="A99" s="145" t="s">
        <v>62</v>
      </c>
      <c r="B99" s="146"/>
      <c r="C99" s="147"/>
      <c r="D99" s="148">
        <v>6798</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00" s="45">
        <v>30</v>
      </c>
      <c r="E100" s="45"/>
      <c r="F100" s="45"/>
      <c r="G100" s="45"/>
      <c r="H100" s="46"/>
    </row>
    <row r="101" spans="1:8" ht="50.1" customHeight="1" thickBot="1" x14ac:dyDescent="0.25">
      <c r="A101" s="24" t="s">
        <v>65</v>
      </c>
      <c r="B101" s="25"/>
      <c r="C101" s="26"/>
      <c r="D101" s="156" t="str">
        <f>"от "&amp;MIN(D103,D123:H124,F162,D125:H139)&amp;" до "&amp;MAX(D103,D123:H124,F162,D125:H139)</f>
        <v>от 858 до 8877,6</v>
      </c>
      <c r="E101" s="156"/>
      <c r="F101" s="156"/>
      <c r="G101" s="156"/>
      <c r="H101" s="157"/>
    </row>
    <row r="102" spans="1:8" ht="21.75" thickBot="1" x14ac:dyDescent="0.25">
      <c r="A102" s="301"/>
      <c r="B102" s="302"/>
      <c r="C102" s="118"/>
      <c r="D102" s="325"/>
      <c r="E102" s="325"/>
      <c r="F102" s="325"/>
      <c r="G102" s="325"/>
      <c r="H102" s="326"/>
    </row>
    <row r="103" spans="1:8" ht="50.1"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03" s="165">
        <v>5100</v>
      </c>
      <c r="E103" s="165"/>
      <c r="F103" s="165"/>
      <c r="G103" s="165"/>
      <c r="H103" s="166"/>
    </row>
    <row r="104" spans="1:8" ht="50.1" customHeight="1" thickBot="1" x14ac:dyDescent="0.25">
      <c r="A104" s="167" t="s">
        <v>67</v>
      </c>
      <c r="B104" s="168"/>
      <c r="C104" s="169"/>
      <c r="D104" s="170" t="s">
        <v>68</v>
      </c>
      <c r="E104" s="171"/>
      <c r="F104" s="171"/>
      <c r="G104" s="171"/>
      <c r="H104" s="172"/>
    </row>
    <row r="105" spans="1:8" ht="50.1" customHeight="1" x14ac:dyDescent="0.2">
      <c r="A105" s="173" t="s">
        <v>69</v>
      </c>
      <c r="B105" s="174"/>
      <c r="C105" s="169"/>
      <c r="D105" s="140">
        <f>D103/4</f>
        <v>1275</v>
      </c>
      <c r="E105" s="140"/>
      <c r="F105" s="140"/>
      <c r="G105" s="140"/>
      <c r="H105" s="141"/>
    </row>
    <row r="106" spans="1:8" ht="50.1" customHeight="1" x14ac:dyDescent="0.2">
      <c r="A106" s="173" t="s">
        <v>70</v>
      </c>
      <c r="B106" s="174"/>
      <c r="C106" s="169"/>
      <c r="D106" s="140">
        <f>D103/5</f>
        <v>1020</v>
      </c>
      <c r="E106" s="140"/>
      <c r="F106" s="140"/>
      <c r="G106" s="140"/>
      <c r="H106" s="141"/>
    </row>
    <row r="107" spans="1:8" ht="50.1" customHeight="1" x14ac:dyDescent="0.2">
      <c r="A107" s="173" t="s">
        <v>71</v>
      </c>
      <c r="B107" s="174"/>
      <c r="C107" s="169"/>
      <c r="D107" s="140">
        <f>D103/6</f>
        <v>850</v>
      </c>
      <c r="E107" s="140"/>
      <c r="F107" s="140"/>
      <c r="G107" s="140"/>
      <c r="H107" s="141"/>
    </row>
    <row r="108" spans="1:8" ht="50.1" customHeight="1" x14ac:dyDescent="0.2">
      <c r="A108" s="173" t="s">
        <v>72</v>
      </c>
      <c r="B108" s="174"/>
      <c r="C108" s="169"/>
      <c r="D108" s="140">
        <f>D103/7</f>
        <v>728.57142857142856</v>
      </c>
      <c r="E108" s="140"/>
      <c r="F108" s="140"/>
      <c r="G108" s="140"/>
      <c r="H108" s="141"/>
    </row>
    <row r="109" spans="1:8" ht="50.1" customHeight="1" x14ac:dyDescent="0.2">
      <c r="A109" s="173" t="s">
        <v>73</v>
      </c>
      <c r="B109" s="174"/>
      <c r="C109" s="169"/>
      <c r="D109" s="140">
        <f>D103/8</f>
        <v>637.5</v>
      </c>
      <c r="E109" s="140"/>
      <c r="F109" s="140"/>
      <c r="G109" s="140"/>
      <c r="H109" s="141"/>
    </row>
    <row r="110" spans="1:8" ht="50.1" customHeight="1" x14ac:dyDescent="0.2">
      <c r="A110" s="173" t="s">
        <v>74</v>
      </c>
      <c r="B110" s="174"/>
      <c r="C110" s="169"/>
      <c r="D110" s="140">
        <f>D103/9</f>
        <v>566.66666666666663</v>
      </c>
      <c r="E110" s="140"/>
      <c r="F110" s="140"/>
      <c r="G110" s="140"/>
      <c r="H110" s="141"/>
    </row>
    <row r="111" spans="1:8" ht="50.1" customHeight="1" x14ac:dyDescent="0.2">
      <c r="A111" s="173" t="s">
        <v>75</v>
      </c>
      <c r="B111" s="174"/>
      <c r="C111" s="169"/>
      <c r="D111" s="140">
        <f>D103/10</f>
        <v>510</v>
      </c>
      <c r="E111" s="140"/>
      <c r="F111" s="140"/>
      <c r="G111" s="140"/>
      <c r="H111" s="141"/>
    </row>
    <row r="112" spans="1:8" ht="50.1" customHeight="1" thickBot="1" x14ac:dyDescent="0.25">
      <c r="A112" s="162" t="s">
        <v>76</v>
      </c>
      <c r="B112" s="163"/>
      <c r="C112" s="169"/>
      <c r="D112" s="165">
        <v>7656</v>
      </c>
      <c r="E112" s="165"/>
      <c r="F112" s="165"/>
      <c r="G112" s="165"/>
      <c r="H112" s="166"/>
    </row>
    <row r="113" spans="1:8" ht="50.1" customHeight="1" thickBot="1" x14ac:dyDescent="0.25">
      <c r="A113" s="167" t="s">
        <v>67</v>
      </c>
      <c r="B113" s="168"/>
      <c r="C113" s="169"/>
      <c r="D113" s="170" t="s">
        <v>68</v>
      </c>
      <c r="E113" s="171"/>
      <c r="F113" s="171"/>
      <c r="G113" s="171"/>
      <c r="H113" s="172"/>
    </row>
    <row r="114" spans="1:8" ht="50.1" customHeight="1" x14ac:dyDescent="0.2">
      <c r="A114" s="173" t="s">
        <v>69</v>
      </c>
      <c r="B114" s="174"/>
      <c r="C114" s="169"/>
      <c r="D114" s="140">
        <v>1914</v>
      </c>
      <c r="E114" s="140"/>
      <c r="F114" s="140"/>
      <c r="G114" s="140"/>
      <c r="H114" s="141"/>
    </row>
    <row r="115" spans="1:8" ht="50.1" customHeight="1" x14ac:dyDescent="0.2">
      <c r="A115" s="173" t="s">
        <v>70</v>
      </c>
      <c r="B115" s="174"/>
      <c r="C115" s="169"/>
      <c r="D115" s="140">
        <v>1531.2</v>
      </c>
      <c r="E115" s="140"/>
      <c r="F115" s="140"/>
      <c r="G115" s="140"/>
      <c r="H115" s="141"/>
    </row>
    <row r="116" spans="1:8" ht="50.1" customHeight="1" x14ac:dyDescent="0.2">
      <c r="A116" s="173" t="s">
        <v>71</v>
      </c>
      <c r="B116" s="174"/>
      <c r="C116" s="169"/>
      <c r="D116" s="140">
        <v>1275.9999999999998</v>
      </c>
      <c r="E116" s="140"/>
      <c r="F116" s="140"/>
      <c r="G116" s="140"/>
      <c r="H116" s="141"/>
    </row>
    <row r="117" spans="1:8" ht="50.1" customHeight="1" x14ac:dyDescent="0.2">
      <c r="A117" s="173" t="s">
        <v>72</v>
      </c>
      <c r="B117" s="174"/>
      <c r="C117" s="169"/>
      <c r="D117" s="140">
        <v>1093.7142857142858</v>
      </c>
      <c r="E117" s="140"/>
      <c r="F117" s="140"/>
      <c r="G117" s="140"/>
      <c r="H117" s="141"/>
    </row>
    <row r="118" spans="1:8" ht="50.1" customHeight="1" x14ac:dyDescent="0.2">
      <c r="A118" s="173" t="s">
        <v>73</v>
      </c>
      <c r="B118" s="174"/>
      <c r="C118" s="169"/>
      <c r="D118" s="140">
        <v>957</v>
      </c>
      <c r="E118" s="140"/>
      <c r="F118" s="140"/>
      <c r="G118" s="140"/>
      <c r="H118" s="141"/>
    </row>
    <row r="119" spans="1:8" ht="50.1" customHeight="1" x14ac:dyDescent="0.2">
      <c r="A119" s="173" t="s">
        <v>74</v>
      </c>
      <c r="B119" s="174"/>
      <c r="C119" s="169"/>
      <c r="D119" s="140">
        <v>850.66666666666663</v>
      </c>
      <c r="E119" s="140"/>
      <c r="F119" s="140"/>
      <c r="G119" s="140"/>
      <c r="H119" s="141"/>
    </row>
    <row r="120" spans="1:8" ht="50.1" customHeight="1" thickBot="1" x14ac:dyDescent="0.25">
      <c r="A120" s="173" t="s">
        <v>75</v>
      </c>
      <c r="B120" s="174"/>
      <c r="C120" s="177"/>
      <c r="D120" s="140">
        <v>765.6</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21" s="44">
        <v>12012</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"2ГИС.БРЯНСК"</v>
      </c>
      <c r="D123" s="31">
        <v>3654</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4" s="187">
        <v>6462</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5" s="36">
        <v>4248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"2ГИС.БРЯНСК"</v>
      </c>
      <c r="D126" s="36">
        <v>7398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"2ГИС.БРЯНСК"</v>
      </c>
      <c r="D127" s="36">
        <v>8877.6</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8" s="36">
        <v>5964</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9" s="36">
        <v>8670</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0" s="36">
        <v>6030</v>
      </c>
      <c r="E130" s="37"/>
      <c r="F130" s="37"/>
      <c r="G130" s="37"/>
      <c r="H130" s="38"/>
    </row>
    <row r="131" spans="1:8" ht="50.1" customHeight="1" x14ac:dyDescent="0.2">
      <c r="A131" s="143" t="s">
        <v>86</v>
      </c>
      <c r="B131" s="144"/>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31" s="36">
        <v>2160</v>
      </c>
      <c r="E131" s="37"/>
      <c r="F131" s="37"/>
      <c r="G131" s="37"/>
      <c r="H131" s="38"/>
    </row>
    <row r="132" spans="1:8" ht="50.1" customHeight="1" x14ac:dyDescent="0.2">
      <c r="A132" s="143" t="s">
        <v>87</v>
      </c>
      <c r="B132" s="144"/>
      <c r="C132" s="186" t="s">
        <v>88</v>
      </c>
      <c r="D132" s="36">
        <v>858</v>
      </c>
      <c r="E132" s="37"/>
      <c r="F132" s="37"/>
      <c r="G132" s="37"/>
      <c r="H132" s="38"/>
    </row>
    <row r="133" spans="1:8" ht="70.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3" s="36">
        <v>3060</v>
      </c>
      <c r="E133" s="37"/>
      <c r="F133" s="37"/>
      <c r="G133" s="37"/>
      <c r="H133" s="38"/>
    </row>
    <row r="134" spans="1:8" ht="70.5" customHeight="1" x14ac:dyDescent="0.2">
      <c r="A134" s="143" t="s">
        <v>90</v>
      </c>
      <c r="B134" s="144"/>
      <c r="C134" s="186"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4" s="36">
        <v>2040</v>
      </c>
      <c r="E134" s="37"/>
      <c r="F134" s="37"/>
      <c r="G134" s="37"/>
      <c r="H134" s="38"/>
    </row>
    <row r="135" spans="1:8" ht="70.5" customHeight="1" x14ac:dyDescent="0.2">
      <c r="A135" s="143" t="s">
        <v>91</v>
      </c>
      <c r="B135" s="144"/>
      <c r="C135"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5" s="36">
        <v>2040</v>
      </c>
      <c r="E135" s="37"/>
      <c r="F135" s="37"/>
      <c r="G135" s="37"/>
      <c r="H135" s="38"/>
    </row>
    <row r="136" spans="1:8" ht="70.5" customHeight="1" x14ac:dyDescent="0.2">
      <c r="A136" s="143" t="s">
        <v>92</v>
      </c>
      <c r="B136" s="144"/>
      <c r="C136" s="186"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6" s="36">
        <v>1020</v>
      </c>
      <c r="E136" s="37"/>
      <c r="F136" s="37"/>
      <c r="G136" s="37"/>
      <c r="H136" s="38"/>
    </row>
    <row r="137" spans="1:8" ht="70.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7" s="36">
        <v>8748</v>
      </c>
      <c r="E137" s="37"/>
      <c r="F137" s="37"/>
      <c r="G137" s="37"/>
      <c r="H137" s="38"/>
    </row>
    <row r="138" spans="1:8" ht="70.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38" s="36">
        <v>2004</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9" s="36">
        <v>5184</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40" s="36">
        <v>930</v>
      </c>
      <c r="E140" s="37"/>
      <c r="F140" s="37"/>
      <c r="G140" s="37"/>
      <c r="H140" s="38"/>
    </row>
    <row r="141" spans="1:8" s="16" customFormat="1" ht="126" customHeight="1" x14ac:dyDescent="0.2">
      <c r="A141" s="143" t="s">
        <v>96</v>
      </c>
      <c r="B141" s="144"/>
      <c r="C1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1" s="36">
        <v>5532</v>
      </c>
      <c r="E141" s="37"/>
      <c r="F141" s="37"/>
      <c r="G141" s="37"/>
      <c r="H141" s="38"/>
    </row>
    <row r="142" spans="1:8" s="16" customFormat="1" ht="96" customHeight="1" x14ac:dyDescent="0.2">
      <c r="A142" s="143" t="s">
        <v>97</v>
      </c>
      <c r="B142" s="144"/>
      <c r="C14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2" s="36">
        <v>4320</v>
      </c>
      <c r="E142" s="37"/>
      <c r="F142" s="37"/>
      <c r="G142" s="37"/>
      <c r="H142" s="38"/>
    </row>
    <row r="143" spans="1:8" s="16" customFormat="1" ht="96" customHeight="1" x14ac:dyDescent="0.2">
      <c r="A143" s="137" t="s">
        <v>98</v>
      </c>
      <c r="B143" s="191"/>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3" s="36">
        <v>3600</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"2ГИС.БРЯНСК"</v>
      </c>
      <c r="D144" s="36">
        <v>5160</v>
      </c>
      <c r="E144" s="37"/>
      <c r="F144" s="37"/>
      <c r="G144" s="37"/>
      <c r="H144" s="38"/>
    </row>
    <row r="145" spans="1:8" ht="50.1" customHeight="1" x14ac:dyDescent="0.2">
      <c r="A145" s="143" t="s">
        <v>100</v>
      </c>
      <c r="B145" s="144"/>
      <c r="C145" s="186" t="str">
        <f t="shared" ref="C145:C154"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9120</v>
      </c>
      <c r="E145" s="37"/>
      <c r="F145" s="37"/>
      <c r="G145" s="37"/>
      <c r="H145" s="38"/>
    </row>
    <row r="146" spans="1:8" ht="50.1" customHeight="1" x14ac:dyDescent="0.2">
      <c r="A146" s="143" t="s">
        <v>101</v>
      </c>
      <c r="B146" s="144"/>
      <c r="C146" s="186" t="str">
        <f t="shared" si="1"/>
        <v>Электронный справочник на основе Справочника организаций "2ГИС.БРЯНСК" (версия для ПК)</v>
      </c>
      <c r="D146" s="36">
        <v>6000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"2ГИС.БРЯНСК"</v>
      </c>
      <c r="D147" s="36">
        <v>10440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"2ГИС.БРЯНСК"</v>
      </c>
      <c r="D148" s="36">
        <v>12528</v>
      </c>
      <c r="E148" s="37"/>
      <c r="F148" s="37"/>
      <c r="G148" s="37"/>
      <c r="H148" s="38"/>
    </row>
    <row r="149" spans="1:8" ht="50.1" customHeight="1" x14ac:dyDescent="0.2">
      <c r="A149" s="143" t="s">
        <v>104</v>
      </c>
      <c r="B149" s="144"/>
      <c r="C149" s="186" t="str">
        <f t="shared" si="1"/>
        <v>Электронный справочник на основе Справочника организаций "2ГИС.БРЯНСК" (версия для ПК)</v>
      </c>
      <c r="D149" s="36">
        <v>8400</v>
      </c>
      <c r="E149" s="37"/>
      <c r="F149" s="37"/>
      <c r="G149" s="37"/>
      <c r="H149" s="38"/>
    </row>
    <row r="150" spans="1:8" ht="50.1" customHeight="1" x14ac:dyDescent="0.2">
      <c r="A150" s="143" t="s">
        <v>105</v>
      </c>
      <c r="B150" s="144"/>
      <c r="C150" s="186" t="str">
        <f t="shared" si="1"/>
        <v>Электронный справочник на основе Справочника организаций "2ГИС.БРЯНСК" (версия для ПК)</v>
      </c>
      <c r="D150" s="36">
        <v>12240</v>
      </c>
      <c r="E150" s="37"/>
      <c r="F150" s="37"/>
      <c r="G150" s="37"/>
      <c r="H150" s="38"/>
    </row>
    <row r="151" spans="1:8" ht="50.1" customHeight="1" x14ac:dyDescent="0.2">
      <c r="A151" s="143" t="s">
        <v>106</v>
      </c>
      <c r="B151" s="144"/>
      <c r="C151" s="186" t="str">
        <f t="shared" si="1"/>
        <v>Электронный справочник на основе Справочника организаций "2ГИС.БРЯНСК" (версия для ПК)</v>
      </c>
      <c r="D151" s="36">
        <v>8520</v>
      </c>
      <c r="E151" s="37"/>
      <c r="F151" s="37"/>
      <c r="G151" s="37"/>
      <c r="H151" s="38"/>
    </row>
    <row r="152" spans="1:8" ht="50.1" customHeight="1" x14ac:dyDescent="0.2">
      <c r="A152" s="143" t="s">
        <v>107</v>
      </c>
      <c r="B152" s="144"/>
      <c r="C152" s="186" t="s">
        <v>88</v>
      </c>
      <c r="D152" s="36">
        <v>1320</v>
      </c>
      <c r="E152" s="37"/>
      <c r="F152" s="37"/>
      <c r="G152" s="37"/>
      <c r="H152" s="38"/>
    </row>
    <row r="153" spans="1:8" ht="64.5" customHeight="1" x14ac:dyDescent="0.2">
      <c r="A153" s="143" t="s">
        <v>108</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6">
        <v>12360</v>
      </c>
      <c r="E153" s="37"/>
      <c r="F153" s="37"/>
      <c r="G153" s="37"/>
      <c r="H153" s="38"/>
    </row>
    <row r="154" spans="1:8" ht="50.1" customHeight="1" thickBot="1" x14ac:dyDescent="0.25">
      <c r="A154" s="143" t="s">
        <v>109</v>
      </c>
      <c r="B154" s="144"/>
      <c r="C154" s="186" t="str">
        <f t="shared" si="1"/>
        <v>Электронный справочник на основе Справочника организаций "2ГИС.БРЯНСК" (версия для ПК)</v>
      </c>
      <c r="D154" s="44">
        <v>7320</v>
      </c>
      <c r="E154" s="45"/>
      <c r="F154" s="45"/>
      <c r="G154" s="45"/>
      <c r="H154" s="46"/>
    </row>
    <row r="155" spans="1:8" s="28" customFormat="1" ht="50.1" customHeight="1" thickBot="1" x14ac:dyDescent="0.25">
      <c r="A155" s="24" t="s">
        <v>110</v>
      </c>
      <c r="B155" s="25"/>
      <c r="C155" s="26"/>
      <c r="D155" s="156"/>
      <c r="E155" s="156"/>
      <c r="F155" s="156"/>
      <c r="G155" s="156"/>
      <c r="H155" s="157"/>
    </row>
    <row r="156" spans="1:8" s="16" customFormat="1" ht="50.1" customHeight="1" x14ac:dyDescent="0.2">
      <c r="A156" s="143" t="s">
        <v>111</v>
      </c>
      <c r="B156" s="144"/>
      <c r="C1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56" s="36">
        <v>2400</v>
      </c>
      <c r="E156" s="37"/>
      <c r="F156" s="37"/>
      <c r="G156" s="37"/>
      <c r="H156" s="38"/>
    </row>
    <row r="157" spans="1:8" s="16" customFormat="1" ht="50.1" customHeight="1" x14ac:dyDescent="0.2">
      <c r="A157" s="143" t="s">
        <v>112</v>
      </c>
      <c r="B157" s="144"/>
      <c r="C157" s="196"/>
      <c r="D157" s="36">
        <v>2400</v>
      </c>
      <c r="E157" s="37"/>
      <c r="F157" s="37"/>
      <c r="G157" s="37"/>
      <c r="H157" s="38"/>
    </row>
    <row r="158" spans="1:8" s="16" customFormat="1" ht="50.1" customHeight="1" x14ac:dyDescent="0.2">
      <c r="A158" s="194" t="s">
        <v>113</v>
      </c>
      <c r="B158" s="195"/>
      <c r="C158" s="196"/>
      <c r="D158" s="329">
        <v>1800</v>
      </c>
      <c r="E158" s="140"/>
      <c r="F158" s="140"/>
      <c r="G158" s="140"/>
      <c r="H158" s="140"/>
    </row>
    <row r="159" spans="1:8" s="16" customFormat="1" ht="50.1" customHeight="1" x14ac:dyDescent="0.2">
      <c r="A159" s="194" t="s">
        <v>114</v>
      </c>
      <c r="B159" s="195"/>
      <c r="C159" s="196"/>
      <c r="D159" s="329">
        <v>180</v>
      </c>
      <c r="E159" s="140"/>
      <c r="F159" s="140"/>
      <c r="G159" s="140"/>
      <c r="H159" s="140"/>
    </row>
    <row r="160" spans="1:8" s="16" customFormat="1" ht="50.1" customHeight="1" thickBot="1" x14ac:dyDescent="0.25">
      <c r="A160" s="194" t="s">
        <v>115</v>
      </c>
      <c r="B160" s="195"/>
      <c r="C160" s="198"/>
      <c r="D160" s="78">
        <v>612</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2" s="200">
        <f>F162*1.2</f>
        <v>6638.4</v>
      </c>
      <c r="E162" s="201">
        <f>F162*1.1</f>
        <v>6085.2000000000007</v>
      </c>
      <c r="F162" s="201">
        <v>5532</v>
      </c>
      <c r="G162" s="201">
        <f>F162*0.75</f>
        <v>4149</v>
      </c>
      <c r="H162" s="202">
        <f>F162*0.5</f>
        <v>2766</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"2ГИС.БРЯНСК"</v>
      </c>
      <c r="D163" s="36">
        <v>2766</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4" s="36">
        <v>5184</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5" s="200">
        <f>F165*1.2</f>
        <v>9360</v>
      </c>
      <c r="E165" s="201">
        <f>F165*1.1</f>
        <v>8580</v>
      </c>
      <c r="F165" s="201">
        <v>7800</v>
      </c>
      <c r="G165" s="201">
        <f>F165*0.75</f>
        <v>5850</v>
      </c>
      <c r="H165" s="202">
        <f>F165*0.5</f>
        <v>3900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"2ГИС.БРЯНСК"</v>
      </c>
      <c r="D166" s="36">
        <v>3960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7" s="36">
        <v>7320</v>
      </c>
      <c r="E167" s="37"/>
      <c r="F167" s="37"/>
      <c r="G167" s="37"/>
      <c r="H167" s="38"/>
    </row>
    <row r="168" spans="1:8" s="16" customFormat="1" ht="126" customHeight="1" thickBot="1" x14ac:dyDescent="0.25">
      <c r="A168" s="143" t="s">
        <v>123</v>
      </c>
      <c r="B168" s="144"/>
      <c r="C168" s="300" t="str">
        <f>C163</f>
        <v>Интернет-площадка 2gis.ru на основе Cправочника организаций "2ГИС.БРЯНСК"</v>
      </c>
      <c r="D168" s="36">
        <v>5532</v>
      </c>
      <c r="E168" s="37"/>
      <c r="F168" s="37"/>
      <c r="G168" s="37"/>
      <c r="H168" s="38"/>
    </row>
    <row r="169" spans="1:8" ht="49.5" customHeight="1" thickBot="1" x14ac:dyDescent="0.25">
      <c r="A169" s="24" t="s">
        <v>184</v>
      </c>
      <c r="B169" s="25"/>
      <c r="C169" s="26"/>
      <c r="D169" s="156"/>
      <c r="E169" s="156"/>
      <c r="F169" s="156"/>
      <c r="G169" s="156"/>
      <c r="H169" s="157"/>
    </row>
    <row r="170" spans="1:8" s="23" customFormat="1" ht="30" customHeight="1" thickBot="1" x14ac:dyDescent="0.25">
      <c r="A170" s="357"/>
      <c r="B170" s="357"/>
      <c r="C170" s="358"/>
      <c r="D170" s="357"/>
      <c r="E170" s="357"/>
      <c r="F170" s="357"/>
      <c r="G170" s="357"/>
      <c r="H170" s="359"/>
    </row>
    <row r="171" spans="1:8" s="16" customFormat="1" ht="185.25" customHeight="1" x14ac:dyDescent="0.2">
      <c r="A171" s="143" t="s">
        <v>185</v>
      </c>
      <c r="B171" s="144"/>
      <c r="C17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71" s="31">
        <v>7200</v>
      </c>
      <c r="E171" s="32"/>
      <c r="F171" s="32"/>
      <c r="G171" s="32"/>
      <c r="H171" s="33"/>
    </row>
    <row r="172" spans="1:8" s="16" customFormat="1" ht="83.25" customHeight="1" thickBot="1" x14ac:dyDescent="0.25">
      <c r="A172" s="143" t="s">
        <v>186</v>
      </c>
      <c r="B172" s="144"/>
      <c r="C172" s="196"/>
      <c r="D172" s="36">
        <v>7200</v>
      </c>
      <c r="E172" s="37"/>
      <c r="F172" s="37"/>
      <c r="G172" s="37"/>
      <c r="H172" s="38"/>
    </row>
    <row r="173" spans="1:8" ht="13.5" thickBot="1" x14ac:dyDescent="0.25">
      <c r="A173" s="393"/>
      <c r="B173" s="394"/>
      <c r="C173" s="395"/>
      <c r="D173" s="394"/>
      <c r="E173" s="394"/>
      <c r="F173" s="394"/>
      <c r="G173" s="394"/>
      <c r="H173" s="396"/>
    </row>
    <row r="174" spans="1:8" ht="21" x14ac:dyDescent="0.2">
      <c r="A174" s="208"/>
      <c r="B174" s="209" t="s">
        <v>125</v>
      </c>
      <c r="C174" s="210" t="s">
        <v>250</v>
      </c>
      <c r="D174" s="210"/>
      <c r="E174" s="211"/>
      <c r="F174" s="211"/>
      <c r="G174" s="211"/>
      <c r="H174" s="211"/>
    </row>
    <row r="175" spans="1:8" ht="21" x14ac:dyDescent="0.2">
      <c r="A175" s="208"/>
      <c r="B175" s="211"/>
      <c r="C175" s="212" t="s">
        <v>251</v>
      </c>
      <c r="D175" s="212"/>
      <c r="E175" s="211"/>
      <c r="F175" s="211"/>
      <c r="G175" s="211"/>
      <c r="H175" s="211"/>
    </row>
    <row r="176" spans="1:8" ht="21" x14ac:dyDescent="0.2">
      <c r="A176" s="208"/>
      <c r="B176" s="211"/>
      <c r="C176" s="212" t="s">
        <v>252</v>
      </c>
      <c r="D176" s="212"/>
      <c r="E176" s="211"/>
      <c r="F176" s="211"/>
      <c r="G176" s="211"/>
      <c r="H176" s="211"/>
    </row>
    <row r="177" spans="1:8" ht="21" x14ac:dyDescent="0.2">
      <c r="C177" s="212"/>
      <c r="D177" s="212"/>
      <c r="E177" s="211"/>
      <c r="F177" s="211"/>
      <c r="G177" s="211"/>
      <c r="H177" s="205"/>
    </row>
    <row r="178" spans="1:8" ht="26.25" customHeight="1" x14ac:dyDescent="0.2">
      <c r="A178" s="215" t="str">
        <f>Абакан_юр!A157</f>
        <v>По соглашению сторон в качестве валюты платежа могут выступать украинские гривны, в этом случае курс следующий: 1 руб. = 0,4294 гривен</v>
      </c>
      <c r="B178" s="215"/>
      <c r="C178" s="215"/>
      <c r="D178" s="216"/>
      <c r="E178" s="216"/>
      <c r="F178" s="217"/>
      <c r="G178" s="218"/>
      <c r="H178" s="218"/>
    </row>
    <row r="179" spans="1:8" ht="26.25" customHeight="1" x14ac:dyDescent="0.2">
      <c r="A179" s="215" t="str">
        <f>Абакан_юр!A158</f>
        <v>По соглашению сторон в качестве валюты платежа могут выступать дирхамы ОАЭ, в этом случае курс следующий: 1 руб. = 0,0422 дирхам</v>
      </c>
      <c r="B179" s="215"/>
      <c r="C179" s="215"/>
      <c r="D179" s="216"/>
      <c r="E179" s="216"/>
      <c r="F179" s="217"/>
      <c r="G179" s="220"/>
      <c r="H179" s="220"/>
    </row>
    <row r="180" spans="1:8" ht="26.25" customHeight="1" x14ac:dyDescent="0.2">
      <c r="A180" s="215" t="str">
        <f>Абакан_юр!A159</f>
        <v>По соглашению сторон в качестве валюты платежа могут выступать доллары США, в этом случае курс следующий: 1 руб. = 0,0115 доллара</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евро, в этом случае курс следующий: 1 руб. = 0,0106 евро</v>
      </c>
      <c r="B181" s="215"/>
      <c r="C181" s="215"/>
      <c r="D181" s="216"/>
      <c r="E181" s="217"/>
      <c r="F181" s="217"/>
      <c r="G181" s="220"/>
      <c r="H181" s="220"/>
    </row>
    <row r="182" spans="1:8" ht="26.25" customHeight="1" x14ac:dyDescent="0.2">
      <c r="A182" s="215" t="str">
        <f>Абакан_юр!A161</f>
        <v>По соглашению сторон в качестве валюты платежа могут выступать чешские кроны, в этом случае курс следующий: 1 руб. = 0,2596 крона</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киргизские сомы, в этом случае курс следующий: 1 руб. = 1,0276 сом</v>
      </c>
      <c r="B183" s="215"/>
      <c r="C183" s="215"/>
      <c r="D183" s="216"/>
      <c r="E183" s="216"/>
      <c r="F183" s="217"/>
      <c r="G183" s="220"/>
      <c r="H183" s="220"/>
    </row>
    <row r="184" spans="1:8" ht="26.25" customHeight="1" x14ac:dyDescent="0.2">
      <c r="A18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136</v>
      </c>
      <c r="B186" s="227"/>
      <c r="C186" s="227"/>
      <c r="D186" s="227"/>
      <c r="E186" s="227"/>
      <c r="F186" s="227"/>
      <c r="G186" s="227"/>
      <c r="H186" s="227"/>
    </row>
    <row r="187" spans="1:8" ht="21" x14ac:dyDescent="0.2">
      <c r="A187" s="227" t="s">
        <v>137</v>
      </c>
      <c r="B187" s="227"/>
      <c r="C187" s="227"/>
      <c r="D187" s="227"/>
      <c r="E187" s="227"/>
      <c r="F187" s="227"/>
      <c r="G187" s="227"/>
      <c r="H187" s="227"/>
    </row>
    <row r="188" spans="1:8" ht="26.25" x14ac:dyDescent="0.2">
      <c r="A188" s="221"/>
      <c r="B188" s="221"/>
      <c r="C188" s="222"/>
      <c r="D188" s="223"/>
      <c r="E188" s="223"/>
      <c r="F188" s="224"/>
      <c r="G188" s="225"/>
      <c r="H188" s="225"/>
    </row>
    <row r="189" spans="1:8" ht="22.5" customHeight="1" thickBot="1" x14ac:dyDescent="0.25">
      <c r="A189" s="228" t="s">
        <v>138</v>
      </c>
      <c r="B189" s="228"/>
      <c r="C189" s="228"/>
      <c r="D189" s="228"/>
      <c r="E189" s="228"/>
      <c r="F189" s="229"/>
      <c r="G189" s="219"/>
      <c r="H189" s="230"/>
    </row>
    <row r="190" spans="1:8" ht="50.1" customHeight="1" thickBot="1" x14ac:dyDescent="0.25">
      <c r="A190" s="231" t="s">
        <v>139</v>
      </c>
      <c r="B190" s="232"/>
      <c r="C190" s="232"/>
      <c r="D190" s="232"/>
      <c r="E190" s="233"/>
      <c r="F190" s="234"/>
      <c r="H190" s="235"/>
    </row>
    <row r="191" spans="1:8" ht="78" customHeight="1" thickBot="1" x14ac:dyDescent="0.25">
      <c r="A191" s="236" t="s">
        <v>140</v>
      </c>
      <c r="B191" s="237"/>
      <c r="C191" s="238" t="s">
        <v>141</v>
      </c>
      <c r="D191" s="237" t="s">
        <v>142</v>
      </c>
      <c r="E191" s="239"/>
      <c r="F191" s="240"/>
      <c r="G191" s="240"/>
      <c r="H191" s="240"/>
    </row>
    <row r="192" spans="1:8" ht="89.25" customHeight="1" x14ac:dyDescent="0.2">
      <c r="A192" s="241" t="s">
        <v>143</v>
      </c>
      <c r="B192" s="242"/>
      <c r="C192" s="243" t="s">
        <v>144</v>
      </c>
      <c r="D192" s="244" t="s">
        <v>145</v>
      </c>
      <c r="E192" s="245"/>
      <c r="F192" s="240"/>
      <c r="G192" s="240"/>
      <c r="H192" s="240"/>
    </row>
    <row r="193" spans="1:8" ht="81" customHeight="1" x14ac:dyDescent="0.2">
      <c r="A193" s="246" t="s">
        <v>146</v>
      </c>
      <c r="B193" s="247"/>
      <c r="C193" s="248" t="s">
        <v>147</v>
      </c>
      <c r="D193" s="249" t="s">
        <v>148</v>
      </c>
      <c r="E193" s="250"/>
      <c r="F193" s="240"/>
      <c r="G193" s="240"/>
      <c r="H193" s="240"/>
    </row>
    <row r="194" spans="1:8" ht="106.5" customHeight="1" thickBot="1" x14ac:dyDescent="0.25">
      <c r="A194" s="332" t="s">
        <v>149</v>
      </c>
      <c r="B194" s="333"/>
      <c r="C194" s="334" t="s">
        <v>150</v>
      </c>
      <c r="D194" s="335" t="s">
        <v>148</v>
      </c>
      <c r="E194" s="336"/>
      <c r="F194" s="240"/>
      <c r="G194" s="240"/>
      <c r="H194" s="240"/>
    </row>
    <row r="195" spans="1:8" s="205" customFormat="1" ht="125.25" customHeight="1" x14ac:dyDescent="0.2">
      <c r="A195" s="246" t="s">
        <v>152</v>
      </c>
      <c r="B195" s="247"/>
      <c r="C195" s="337" t="s">
        <v>153</v>
      </c>
      <c r="D195" s="247" t="s">
        <v>148</v>
      </c>
      <c r="E195" s="338"/>
      <c r="F195" s="234"/>
      <c r="G195" s="234"/>
      <c r="H195" s="234"/>
    </row>
    <row r="196" spans="1:8" s="226" customFormat="1" ht="222.75" customHeight="1" x14ac:dyDescent="0.2">
      <c r="A196" s="378" t="s">
        <v>154</v>
      </c>
      <c r="B196" s="379"/>
      <c r="C196" s="248" t="s">
        <v>155</v>
      </c>
      <c r="D196" s="380" t="s">
        <v>148</v>
      </c>
      <c r="E196" s="381"/>
      <c r="F196" s="224"/>
      <c r="G196" s="225"/>
      <c r="H196" s="225"/>
    </row>
    <row r="197" spans="1:8" ht="24.95" customHeight="1" x14ac:dyDescent="0.2">
      <c r="A197" s="252" t="s">
        <v>156</v>
      </c>
      <c r="B197" s="252"/>
      <c r="C197" s="252"/>
      <c r="D197" s="252"/>
      <c r="E197" s="252"/>
      <c r="F197" s="252"/>
      <c r="G197" s="252"/>
      <c r="H197" s="252"/>
    </row>
    <row r="198" spans="1:8" ht="24.95" customHeight="1" x14ac:dyDescent="0.2">
      <c r="A198" s="252" t="s">
        <v>157</v>
      </c>
      <c r="B198" s="252"/>
      <c r="C198" s="252"/>
      <c r="D198" s="252"/>
      <c r="E198" s="252"/>
      <c r="F198" s="252"/>
      <c r="G198" s="252"/>
      <c r="H198" s="252"/>
    </row>
    <row r="199" spans="1:8" ht="189.7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64.5" customHeight="1" x14ac:dyDescent="0.2">
      <c r="A200" s="227" t="s">
        <v>159</v>
      </c>
      <c r="B200" s="227"/>
      <c r="C200" s="227"/>
      <c r="D200" s="227"/>
      <c r="E200" s="227"/>
      <c r="F200" s="227"/>
      <c r="G200" s="227"/>
      <c r="H200" s="227"/>
    </row>
    <row r="201" spans="1:8" ht="24.95" customHeight="1" x14ac:dyDescent="0.2">
      <c r="A201" s="252" t="s">
        <v>160</v>
      </c>
      <c r="B201" s="252"/>
      <c r="C201" s="252"/>
      <c r="D201" s="252"/>
      <c r="E201" s="252"/>
      <c r="F201" s="252"/>
      <c r="G201" s="252"/>
      <c r="H201" s="252"/>
    </row>
    <row r="202" spans="1:8" ht="6" customHeight="1" x14ac:dyDescent="0.2"/>
    <row r="203" spans="1:8" s="254" customFormat="1" ht="114.75" customHeight="1" x14ac:dyDescent="0.2">
      <c r="A203" s="227" t="s">
        <v>161</v>
      </c>
      <c r="B203" s="227"/>
      <c r="C203" s="227"/>
      <c r="D203" s="227"/>
      <c r="E203" s="227"/>
      <c r="F203" s="227"/>
      <c r="G203" s="227"/>
      <c r="H203" s="227"/>
    </row>
  </sheetData>
  <sheetProtection selectLockedCells="1" selectUnlockedCells="1"/>
  <mergeCells count="341">
    <mergeCell ref="A199:H199"/>
    <mergeCell ref="A200:H200"/>
    <mergeCell ref="A201:H201"/>
    <mergeCell ref="A203:E203"/>
    <mergeCell ref="F203:H203"/>
    <mergeCell ref="A195:B195"/>
    <mergeCell ref="D195:E195"/>
    <mergeCell ref="A196:B196"/>
    <mergeCell ref="D196:E196"/>
    <mergeCell ref="A197:H197"/>
    <mergeCell ref="A198:H198"/>
    <mergeCell ref="A192:B192"/>
    <mergeCell ref="D192:E192"/>
    <mergeCell ref="A193:B193"/>
    <mergeCell ref="D193:E193"/>
    <mergeCell ref="A194:B194"/>
    <mergeCell ref="D194:E194"/>
    <mergeCell ref="A186:H186"/>
    <mergeCell ref="A187:H187"/>
    <mergeCell ref="A189:E189"/>
    <mergeCell ref="A190:E190"/>
    <mergeCell ref="A191:B191"/>
    <mergeCell ref="D191:E191"/>
    <mergeCell ref="A179:C179"/>
    <mergeCell ref="A180:C180"/>
    <mergeCell ref="A181:C181"/>
    <mergeCell ref="A182:C182"/>
    <mergeCell ref="A183:C183"/>
    <mergeCell ref="A184:C184"/>
    <mergeCell ref="C174:D174"/>
    <mergeCell ref="C175:D175"/>
    <mergeCell ref="C176:D176"/>
    <mergeCell ref="C177:D177"/>
    <mergeCell ref="A178:C178"/>
    <mergeCell ref="G178:H178"/>
    <mergeCell ref="A170:C170"/>
    <mergeCell ref="D170:H170"/>
    <mergeCell ref="A171:B171"/>
    <mergeCell ref="C171:C172"/>
    <mergeCell ref="D171:H171"/>
    <mergeCell ref="A172:B172"/>
    <mergeCell ref="D172:H172"/>
    <mergeCell ref="A167:B167"/>
    <mergeCell ref="D167:H167"/>
    <mergeCell ref="A168:B168"/>
    <mergeCell ref="D168:H168"/>
    <mergeCell ref="A169:B169"/>
    <mergeCell ref="D169:H169"/>
    <mergeCell ref="A163:B163"/>
    <mergeCell ref="D163:H163"/>
    <mergeCell ref="A164:B164"/>
    <mergeCell ref="D164:H164"/>
    <mergeCell ref="A165:B165"/>
    <mergeCell ref="A166:B166"/>
    <mergeCell ref="D166:H166"/>
    <mergeCell ref="D159:H159"/>
    <mergeCell ref="A160:B160"/>
    <mergeCell ref="D160:H160"/>
    <mergeCell ref="A161:B161"/>
    <mergeCell ref="D161:H161"/>
    <mergeCell ref="A162:B162"/>
    <mergeCell ref="A155:B155"/>
    <mergeCell ref="D155:H155"/>
    <mergeCell ref="A156:B156"/>
    <mergeCell ref="C156:C160"/>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9"/>
  <sheetViews>
    <sheetView view="pageBreakPreview" zoomScale="40" zoomScaleNormal="60" zoomScaleSheetLayoutView="40" workbookViewId="0">
      <pane ySplit="4" topLeftCell="A14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312 до 6240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49" s="365">
        <v>312</v>
      </c>
      <c r="E49" s="128"/>
      <c r="F49" s="128"/>
      <c r="G49" s="128"/>
      <c r="H49" s="129"/>
    </row>
    <row r="50" spans="1:8" ht="37.5" customHeight="1" outlineLevel="1" x14ac:dyDescent="0.2">
      <c r="A50" s="130" t="s">
        <v>33</v>
      </c>
      <c r="B50" s="366"/>
      <c r="C50" s="367"/>
      <c r="D50" s="56">
        <v>624</v>
      </c>
      <c r="E50" s="37"/>
      <c r="F50" s="37"/>
      <c r="G50" s="37"/>
      <c r="H50" s="38"/>
    </row>
    <row r="51" spans="1:8" ht="37.5" customHeight="1" outlineLevel="1" x14ac:dyDescent="0.2">
      <c r="A51" s="130" t="s">
        <v>34</v>
      </c>
      <c r="B51" s="366"/>
      <c r="C51" s="367"/>
      <c r="D51" s="56">
        <v>936</v>
      </c>
      <c r="E51" s="37"/>
      <c r="F51" s="37"/>
      <c r="G51" s="37"/>
      <c r="H51" s="38"/>
    </row>
    <row r="52" spans="1:8" ht="37.5" customHeight="1" outlineLevel="1" x14ac:dyDescent="0.2">
      <c r="A52" s="130" t="s">
        <v>35</v>
      </c>
      <c r="B52" s="366"/>
      <c r="C52" s="367"/>
      <c r="D52" s="56">
        <v>1248</v>
      </c>
      <c r="E52" s="37"/>
      <c r="F52" s="37"/>
      <c r="G52" s="37"/>
      <c r="H52" s="38"/>
    </row>
    <row r="53" spans="1:8" ht="37.5" customHeight="1" outlineLevel="1" x14ac:dyDescent="0.2">
      <c r="A53" s="130" t="s">
        <v>36</v>
      </c>
      <c r="B53" s="366"/>
      <c r="C53" s="367"/>
      <c r="D53" s="56">
        <v>1560</v>
      </c>
      <c r="E53" s="37"/>
      <c r="F53" s="37"/>
      <c r="G53" s="37"/>
      <c r="H53" s="38"/>
    </row>
    <row r="54" spans="1:8" ht="37.5" customHeight="1" outlineLevel="1" x14ac:dyDescent="0.2">
      <c r="A54" s="130" t="s">
        <v>37</v>
      </c>
      <c r="B54" s="366"/>
      <c r="C54" s="367"/>
      <c r="D54" s="56">
        <v>1872</v>
      </c>
      <c r="E54" s="37"/>
      <c r="F54" s="37"/>
      <c r="G54" s="37"/>
      <c r="H54" s="38"/>
    </row>
    <row r="55" spans="1:8" ht="37.5" customHeight="1" outlineLevel="1" x14ac:dyDescent="0.2">
      <c r="A55" s="130" t="s">
        <v>38</v>
      </c>
      <c r="B55" s="366"/>
      <c r="C55" s="367"/>
      <c r="D55" s="56">
        <v>2184</v>
      </c>
      <c r="E55" s="37"/>
      <c r="F55" s="37"/>
      <c r="G55" s="37"/>
      <c r="H55" s="38"/>
    </row>
    <row r="56" spans="1:8" ht="37.5" customHeight="1" outlineLevel="1" x14ac:dyDescent="0.2">
      <c r="A56" s="130" t="s">
        <v>39</v>
      </c>
      <c r="B56" s="366"/>
      <c r="C56" s="367"/>
      <c r="D56" s="56">
        <v>2496</v>
      </c>
      <c r="E56" s="37"/>
      <c r="F56" s="37"/>
      <c r="G56" s="37"/>
      <c r="H56" s="38"/>
    </row>
    <row r="57" spans="1:8" ht="37.5" customHeight="1" outlineLevel="1" x14ac:dyDescent="0.2">
      <c r="A57" s="130" t="s">
        <v>40</v>
      </c>
      <c r="B57" s="366"/>
      <c r="C57" s="367"/>
      <c r="D57" s="56">
        <v>2808</v>
      </c>
      <c r="E57" s="37"/>
      <c r="F57" s="37"/>
      <c r="G57" s="37"/>
      <c r="H57" s="38"/>
    </row>
    <row r="58" spans="1:8" ht="37.5" customHeight="1" outlineLevel="1" x14ac:dyDescent="0.2">
      <c r="A58" s="130" t="s">
        <v>41</v>
      </c>
      <c r="B58" s="366"/>
      <c r="C58" s="367"/>
      <c r="D58" s="56">
        <v>3120</v>
      </c>
      <c r="E58" s="37"/>
      <c r="F58" s="37"/>
      <c r="G58" s="37"/>
      <c r="H58" s="38"/>
    </row>
    <row r="59" spans="1:8" ht="37.5" customHeight="1" outlineLevel="1" x14ac:dyDescent="0.2">
      <c r="A59" s="130" t="s">
        <v>42</v>
      </c>
      <c r="B59" s="366"/>
      <c r="C59" s="367"/>
      <c r="D59" s="56">
        <v>3432</v>
      </c>
      <c r="E59" s="37"/>
      <c r="F59" s="37"/>
      <c r="G59" s="37"/>
      <c r="H59" s="38"/>
    </row>
    <row r="60" spans="1:8" ht="37.5" customHeight="1" outlineLevel="1" x14ac:dyDescent="0.2">
      <c r="A60" s="130" t="s">
        <v>43</v>
      </c>
      <c r="B60" s="366"/>
      <c r="C60" s="367"/>
      <c r="D60" s="56">
        <v>3744</v>
      </c>
      <c r="E60" s="37"/>
      <c r="F60" s="37"/>
      <c r="G60" s="37"/>
      <c r="H60" s="38"/>
    </row>
    <row r="61" spans="1:8" ht="37.5" customHeight="1" outlineLevel="1" x14ac:dyDescent="0.2">
      <c r="A61" s="130" t="s">
        <v>44</v>
      </c>
      <c r="B61" s="366"/>
      <c r="C61" s="367"/>
      <c r="D61" s="56">
        <v>4056</v>
      </c>
      <c r="E61" s="37"/>
      <c r="F61" s="37"/>
      <c r="G61" s="37"/>
      <c r="H61" s="38"/>
    </row>
    <row r="62" spans="1:8" ht="37.5" customHeight="1" outlineLevel="1" x14ac:dyDescent="0.2">
      <c r="A62" s="130" t="s">
        <v>45</v>
      </c>
      <c r="B62" s="366"/>
      <c r="C62" s="367"/>
      <c r="D62" s="56">
        <v>4368</v>
      </c>
      <c r="E62" s="37"/>
      <c r="F62" s="37"/>
      <c r="G62" s="37"/>
      <c r="H62" s="38"/>
    </row>
    <row r="63" spans="1:8" ht="37.5" customHeight="1" outlineLevel="1" x14ac:dyDescent="0.2">
      <c r="A63" s="130" t="s">
        <v>46</v>
      </c>
      <c r="B63" s="366"/>
      <c r="C63" s="367"/>
      <c r="D63" s="56">
        <v>4680</v>
      </c>
      <c r="E63" s="37"/>
      <c r="F63" s="37"/>
      <c r="G63" s="37"/>
      <c r="H63" s="38"/>
    </row>
    <row r="64" spans="1:8" ht="37.5" customHeight="1" outlineLevel="1" x14ac:dyDescent="0.2">
      <c r="A64" s="130" t="s">
        <v>47</v>
      </c>
      <c r="B64" s="366"/>
      <c r="C64" s="367"/>
      <c r="D64" s="56">
        <v>4992</v>
      </c>
      <c r="E64" s="37"/>
      <c r="F64" s="37"/>
      <c r="G64" s="37"/>
      <c r="H64" s="38"/>
    </row>
    <row r="65" spans="1:8" ht="37.5" customHeight="1" outlineLevel="1" x14ac:dyDescent="0.2">
      <c r="A65" s="130" t="s">
        <v>48</v>
      </c>
      <c r="B65" s="366"/>
      <c r="C65" s="367"/>
      <c r="D65" s="56">
        <v>5304</v>
      </c>
      <c r="E65" s="37"/>
      <c r="F65" s="37"/>
      <c r="G65" s="37"/>
      <c r="H65" s="38"/>
    </row>
    <row r="66" spans="1:8" ht="37.5" customHeight="1" outlineLevel="1" x14ac:dyDescent="0.2">
      <c r="A66" s="130" t="s">
        <v>49</v>
      </c>
      <c r="B66" s="366"/>
      <c r="C66" s="367"/>
      <c r="D66" s="56">
        <v>5616</v>
      </c>
      <c r="E66" s="37"/>
      <c r="F66" s="37"/>
      <c r="G66" s="37"/>
      <c r="H66" s="38"/>
    </row>
    <row r="67" spans="1:8" ht="37.5" customHeight="1" outlineLevel="1" x14ac:dyDescent="0.2">
      <c r="A67" s="130" t="s">
        <v>50</v>
      </c>
      <c r="B67" s="366"/>
      <c r="C67" s="367"/>
      <c r="D67" s="56">
        <v>5928</v>
      </c>
      <c r="E67" s="37"/>
      <c r="F67" s="37"/>
      <c r="G67" s="37"/>
      <c r="H67" s="38"/>
    </row>
    <row r="68" spans="1:8" ht="37.5" customHeight="1" outlineLevel="1" x14ac:dyDescent="0.2">
      <c r="A68" s="130" t="s">
        <v>51</v>
      </c>
      <c r="B68" s="366"/>
      <c r="C68" s="367"/>
      <c r="D68" s="56">
        <v>6240</v>
      </c>
      <c r="E68" s="37"/>
      <c r="F68" s="37"/>
      <c r="G68" s="37"/>
      <c r="H68" s="38"/>
    </row>
    <row r="69" spans="1:8" ht="37.5" customHeight="1" outlineLevel="1" x14ac:dyDescent="0.2">
      <c r="A69" s="130" t="s">
        <v>196</v>
      </c>
      <c r="B69" s="366"/>
      <c r="C69" s="367"/>
      <c r="D69" s="56">
        <v>6552</v>
      </c>
      <c r="E69" s="37"/>
      <c r="F69" s="37"/>
      <c r="G69" s="37"/>
      <c r="H69" s="38"/>
    </row>
    <row r="70" spans="1:8" ht="37.5" customHeight="1" outlineLevel="1" x14ac:dyDescent="0.2">
      <c r="A70" s="130" t="s">
        <v>197</v>
      </c>
      <c r="B70" s="366"/>
      <c r="C70" s="367"/>
      <c r="D70" s="56">
        <v>6864</v>
      </c>
      <c r="E70" s="37"/>
      <c r="F70" s="37"/>
      <c r="G70" s="37"/>
      <c r="H70" s="38"/>
    </row>
    <row r="71" spans="1:8" ht="37.5" customHeight="1" outlineLevel="1" x14ac:dyDescent="0.2">
      <c r="A71" s="130" t="s">
        <v>198</v>
      </c>
      <c r="B71" s="366"/>
      <c r="C71" s="367"/>
      <c r="D71" s="56">
        <v>7176</v>
      </c>
      <c r="E71" s="37"/>
      <c r="F71" s="37"/>
      <c r="G71" s="37"/>
      <c r="H71" s="38"/>
    </row>
    <row r="72" spans="1:8" ht="37.5" customHeight="1" outlineLevel="1" x14ac:dyDescent="0.2">
      <c r="A72" s="130" t="s">
        <v>199</v>
      </c>
      <c r="B72" s="366"/>
      <c r="C72" s="367"/>
      <c r="D72" s="56">
        <v>7488</v>
      </c>
      <c r="E72" s="37"/>
      <c r="F72" s="37"/>
      <c r="G72" s="37"/>
      <c r="H72" s="38"/>
    </row>
    <row r="73" spans="1:8" ht="37.5" customHeight="1" outlineLevel="1" thickBot="1" x14ac:dyDescent="0.25">
      <c r="A73" s="130" t="s">
        <v>200</v>
      </c>
      <c r="B73" s="366"/>
      <c r="C73" s="368"/>
      <c r="D73" s="56">
        <v>7800</v>
      </c>
      <c r="E73" s="37"/>
      <c r="F73" s="37"/>
      <c r="G73" s="37"/>
      <c r="H73" s="38"/>
    </row>
    <row r="74" spans="1:8" ht="50.1" customHeight="1" thickBot="1" x14ac:dyDescent="0.25">
      <c r="A74" s="119" t="s">
        <v>52</v>
      </c>
      <c r="B74" s="120"/>
      <c r="C74" s="120"/>
      <c r="D74" s="121" t="str">
        <f>"от "&amp;MIN(D75:D84)&amp;" до "&amp;MAX(D75:D84)</f>
        <v>от 240 до 3954</v>
      </c>
      <c r="E74" s="122"/>
      <c r="F74" s="122"/>
      <c r="G74" s="122"/>
      <c r="H74" s="123"/>
    </row>
    <row r="75" spans="1:8" s="16" customFormat="1" ht="159" customHeight="1" x14ac:dyDescent="0.2">
      <c r="A75" s="132" t="s">
        <v>53</v>
      </c>
      <c r="B75" s="133" t="s">
        <v>13</v>
      </c>
      <c r="C75" s="32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75" s="135">
        <v>840</v>
      </c>
      <c r="E75" s="135"/>
      <c r="F75" s="135"/>
      <c r="G75" s="135"/>
      <c r="H75" s="136"/>
    </row>
    <row r="76" spans="1:8" ht="37.5" customHeight="1" x14ac:dyDescent="0.2">
      <c r="A76" s="137" t="s">
        <v>54</v>
      </c>
      <c r="B76" s="138"/>
      <c r="C76" s="139"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76" s="140">
        <v>354</v>
      </c>
      <c r="E76" s="140"/>
      <c r="F76" s="140"/>
      <c r="G76" s="140"/>
      <c r="H76" s="141"/>
    </row>
    <row r="77" spans="1:8" ht="37.5" customHeight="1" x14ac:dyDescent="0.2">
      <c r="A77" s="137" t="s">
        <v>55</v>
      </c>
      <c r="B77" s="138"/>
      <c r="C77" s="142"/>
      <c r="D77" s="140">
        <v>2364</v>
      </c>
      <c r="E77" s="140"/>
      <c r="F77" s="140"/>
      <c r="G77" s="140"/>
      <c r="H77" s="141"/>
    </row>
    <row r="78" spans="1:8" ht="37.5" customHeight="1" x14ac:dyDescent="0.2">
      <c r="A78" s="137" t="s">
        <v>56</v>
      </c>
      <c r="B78" s="138"/>
      <c r="C78" s="142"/>
      <c r="D78" s="140">
        <v>888</v>
      </c>
      <c r="E78" s="140"/>
      <c r="F78" s="140"/>
      <c r="G78" s="140"/>
      <c r="H78" s="141"/>
    </row>
    <row r="79" spans="1:8" ht="37.5" customHeight="1" x14ac:dyDescent="0.2">
      <c r="A79" s="143" t="s">
        <v>57</v>
      </c>
      <c r="B79" s="144"/>
      <c r="C79" s="142"/>
      <c r="D79" s="140">
        <v>1122</v>
      </c>
      <c r="E79" s="140"/>
      <c r="F79" s="140"/>
      <c r="G79" s="140"/>
      <c r="H79" s="141"/>
    </row>
    <row r="80" spans="1:8" ht="37.5" customHeight="1" x14ac:dyDescent="0.2">
      <c r="A80" s="137" t="s">
        <v>58</v>
      </c>
      <c r="B80" s="138"/>
      <c r="C80" s="142"/>
      <c r="D80" s="140">
        <v>240</v>
      </c>
      <c r="E80" s="140"/>
      <c r="F80" s="140"/>
      <c r="G80" s="140"/>
      <c r="H80" s="141"/>
    </row>
    <row r="81" spans="1:8" ht="37.5" customHeight="1" x14ac:dyDescent="0.2">
      <c r="A81" s="137" t="s">
        <v>59</v>
      </c>
      <c r="B81" s="138"/>
      <c r="C81" s="142"/>
      <c r="D81" s="140">
        <v>240</v>
      </c>
      <c r="E81" s="140"/>
      <c r="F81" s="140"/>
      <c r="G81" s="140"/>
      <c r="H81" s="141"/>
    </row>
    <row r="82" spans="1:8" ht="37.5" customHeight="1" x14ac:dyDescent="0.2">
      <c r="A82" s="137" t="s">
        <v>60</v>
      </c>
      <c r="B82" s="138"/>
      <c r="C82" s="142"/>
      <c r="D82" s="140">
        <v>480</v>
      </c>
      <c r="E82" s="140"/>
      <c r="F82" s="140"/>
      <c r="G82" s="140"/>
      <c r="H82" s="141"/>
    </row>
    <row r="83" spans="1:8" ht="37.5" customHeight="1" x14ac:dyDescent="0.2">
      <c r="A83" s="137" t="s">
        <v>61</v>
      </c>
      <c r="B83" s="138"/>
      <c r="C83" s="142"/>
      <c r="D83" s="140">
        <v>720</v>
      </c>
      <c r="E83" s="140"/>
      <c r="F83" s="140"/>
      <c r="G83" s="140"/>
      <c r="H83" s="141"/>
    </row>
    <row r="84" spans="1:8" ht="37.5" customHeight="1" thickBot="1" x14ac:dyDescent="0.25">
      <c r="A84" s="145" t="s">
        <v>62</v>
      </c>
      <c r="B84" s="146"/>
      <c r="C84" s="147"/>
      <c r="D84" s="148">
        <v>3954</v>
      </c>
      <c r="E84" s="148"/>
      <c r="F84" s="148"/>
      <c r="G84" s="148"/>
      <c r="H84" s="149"/>
    </row>
    <row r="85" spans="1:8" s="16" customFormat="1" ht="117.75" customHeight="1" thickBot="1" x14ac:dyDescent="0.25">
      <c r="A85" s="322" t="s">
        <v>64</v>
      </c>
      <c r="B85" s="323"/>
      <c r="C8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85" s="45">
        <v>30</v>
      </c>
      <c r="E85" s="45"/>
      <c r="F85" s="45"/>
      <c r="G85" s="45"/>
      <c r="H85" s="46"/>
    </row>
    <row r="86" spans="1:8" ht="50.1" customHeight="1" thickBot="1" x14ac:dyDescent="0.25">
      <c r="A86" s="24" t="s">
        <v>65</v>
      </c>
      <c r="B86" s="25"/>
      <c r="C86" s="26"/>
      <c r="D86" s="156" t="str">
        <f>"от "&amp;MIN(D88,D108:H109,F147,D110:H124)&amp;" до "&amp;MAX(D88,D108:H109,F147,D110:H124)</f>
        <v>от 300 до 4482</v>
      </c>
      <c r="E86" s="156"/>
      <c r="F86" s="156"/>
      <c r="G86" s="156"/>
      <c r="H86" s="157"/>
    </row>
    <row r="87" spans="1:8" ht="21.75" thickBot="1" x14ac:dyDescent="0.25">
      <c r="A87" s="301"/>
      <c r="B87" s="302"/>
      <c r="C87" s="118"/>
      <c r="D87" s="325"/>
      <c r="E87" s="325"/>
      <c r="F87" s="325"/>
      <c r="G87" s="325"/>
      <c r="H87" s="326"/>
    </row>
    <row r="88" spans="1:8" ht="69" customHeight="1" thickBot="1" x14ac:dyDescent="0.25">
      <c r="A88" s="162" t="s">
        <v>66</v>
      </c>
      <c r="B88" s="163"/>
      <c r="C8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88" s="165">
        <v>2520</v>
      </c>
      <c r="E88" s="165"/>
      <c r="F88" s="165"/>
      <c r="G88" s="165"/>
      <c r="H88" s="166"/>
    </row>
    <row r="89" spans="1:8" ht="69" customHeight="1" thickBot="1" x14ac:dyDescent="0.25">
      <c r="A89" s="167" t="s">
        <v>67</v>
      </c>
      <c r="B89" s="168"/>
      <c r="C89" s="169"/>
      <c r="D89" s="170" t="s">
        <v>68</v>
      </c>
      <c r="E89" s="171"/>
      <c r="F89" s="171"/>
      <c r="G89" s="171"/>
      <c r="H89" s="172"/>
    </row>
    <row r="90" spans="1:8" ht="69" customHeight="1" x14ac:dyDescent="0.2">
      <c r="A90" s="173" t="s">
        <v>69</v>
      </c>
      <c r="B90" s="174"/>
      <c r="C90" s="169"/>
      <c r="D90" s="140">
        <f>D88/4</f>
        <v>630</v>
      </c>
      <c r="E90" s="140"/>
      <c r="F90" s="140"/>
      <c r="G90" s="140"/>
      <c r="H90" s="141"/>
    </row>
    <row r="91" spans="1:8" ht="69" customHeight="1" x14ac:dyDescent="0.2">
      <c r="A91" s="173" t="s">
        <v>70</v>
      </c>
      <c r="B91" s="174"/>
      <c r="C91" s="169"/>
      <c r="D91" s="140">
        <f>D88/5</f>
        <v>504</v>
      </c>
      <c r="E91" s="140"/>
      <c r="F91" s="140"/>
      <c r="G91" s="140"/>
      <c r="H91" s="141"/>
    </row>
    <row r="92" spans="1:8" ht="69" customHeight="1" x14ac:dyDescent="0.2">
      <c r="A92" s="173" t="s">
        <v>71</v>
      </c>
      <c r="B92" s="174"/>
      <c r="C92" s="169"/>
      <c r="D92" s="140">
        <f>D88/6</f>
        <v>420</v>
      </c>
      <c r="E92" s="140"/>
      <c r="F92" s="140"/>
      <c r="G92" s="140"/>
      <c r="H92" s="141"/>
    </row>
    <row r="93" spans="1:8" ht="69" customHeight="1" x14ac:dyDescent="0.2">
      <c r="A93" s="173" t="s">
        <v>72</v>
      </c>
      <c r="B93" s="174"/>
      <c r="C93" s="169"/>
      <c r="D93" s="140">
        <f>D88/7</f>
        <v>360</v>
      </c>
      <c r="E93" s="140"/>
      <c r="F93" s="140"/>
      <c r="G93" s="140"/>
      <c r="H93" s="141"/>
    </row>
    <row r="94" spans="1:8" ht="69" customHeight="1" x14ac:dyDescent="0.2">
      <c r="A94" s="173" t="s">
        <v>73</v>
      </c>
      <c r="B94" s="174"/>
      <c r="C94" s="169"/>
      <c r="D94" s="140">
        <f>D88/8</f>
        <v>315</v>
      </c>
      <c r="E94" s="140"/>
      <c r="F94" s="140"/>
      <c r="G94" s="140"/>
      <c r="H94" s="141"/>
    </row>
    <row r="95" spans="1:8" ht="69" customHeight="1" x14ac:dyDescent="0.2">
      <c r="A95" s="173" t="s">
        <v>74</v>
      </c>
      <c r="B95" s="174"/>
      <c r="C95" s="169"/>
      <c r="D95" s="140">
        <f>D88/9</f>
        <v>280</v>
      </c>
      <c r="E95" s="140"/>
      <c r="F95" s="140"/>
      <c r="G95" s="140"/>
      <c r="H95" s="141"/>
    </row>
    <row r="96" spans="1:8" ht="69" customHeight="1" x14ac:dyDescent="0.2">
      <c r="A96" s="173" t="s">
        <v>75</v>
      </c>
      <c r="B96" s="174"/>
      <c r="C96" s="169"/>
      <c r="D96" s="140">
        <f>D88/10</f>
        <v>252</v>
      </c>
      <c r="E96" s="140"/>
      <c r="F96" s="140"/>
      <c r="G96" s="140"/>
      <c r="H96" s="141"/>
    </row>
    <row r="97" spans="1:8" ht="69" customHeight="1" thickBot="1" x14ac:dyDescent="0.25">
      <c r="A97" s="162" t="s">
        <v>76</v>
      </c>
      <c r="B97" s="163"/>
      <c r="C97" s="169"/>
      <c r="D97" s="165">
        <v>3792</v>
      </c>
      <c r="E97" s="165"/>
      <c r="F97" s="165"/>
      <c r="G97" s="165"/>
      <c r="H97" s="166"/>
    </row>
    <row r="98" spans="1:8" ht="69" customHeight="1" thickBot="1" x14ac:dyDescent="0.25">
      <c r="A98" s="167" t="s">
        <v>67</v>
      </c>
      <c r="B98" s="168"/>
      <c r="C98" s="169"/>
      <c r="D98" s="170" t="s">
        <v>68</v>
      </c>
      <c r="E98" s="171"/>
      <c r="F98" s="171"/>
      <c r="G98" s="171"/>
      <c r="H98" s="172"/>
    </row>
    <row r="99" spans="1:8" ht="69" customHeight="1" x14ac:dyDescent="0.2">
      <c r="A99" s="173" t="s">
        <v>69</v>
      </c>
      <c r="B99" s="174"/>
      <c r="C99" s="169"/>
      <c r="D99" s="140">
        <v>948</v>
      </c>
      <c r="E99" s="140"/>
      <c r="F99" s="140"/>
      <c r="G99" s="140"/>
      <c r="H99" s="141"/>
    </row>
    <row r="100" spans="1:8" ht="69" customHeight="1" x14ac:dyDescent="0.2">
      <c r="A100" s="173" t="s">
        <v>70</v>
      </c>
      <c r="B100" s="174"/>
      <c r="C100" s="169"/>
      <c r="D100" s="140">
        <v>758.4</v>
      </c>
      <c r="E100" s="140"/>
      <c r="F100" s="140"/>
      <c r="G100" s="140"/>
      <c r="H100" s="141"/>
    </row>
    <row r="101" spans="1:8" ht="69" customHeight="1" x14ac:dyDescent="0.2">
      <c r="A101" s="173" t="s">
        <v>71</v>
      </c>
      <c r="B101" s="174"/>
      <c r="C101" s="169"/>
      <c r="D101" s="140">
        <v>631.99999999999989</v>
      </c>
      <c r="E101" s="140"/>
      <c r="F101" s="140"/>
      <c r="G101" s="140"/>
      <c r="H101" s="141"/>
    </row>
    <row r="102" spans="1:8" ht="69" customHeight="1" x14ac:dyDescent="0.2">
      <c r="A102" s="173" t="s">
        <v>72</v>
      </c>
      <c r="B102" s="174"/>
      <c r="C102" s="169"/>
      <c r="D102" s="140">
        <v>541.71428571428567</v>
      </c>
      <c r="E102" s="140"/>
      <c r="F102" s="140"/>
      <c r="G102" s="140"/>
      <c r="H102" s="141"/>
    </row>
    <row r="103" spans="1:8" ht="69" customHeight="1" x14ac:dyDescent="0.2">
      <c r="A103" s="173" t="s">
        <v>73</v>
      </c>
      <c r="B103" s="174"/>
      <c r="C103" s="169"/>
      <c r="D103" s="140">
        <v>474</v>
      </c>
      <c r="E103" s="140"/>
      <c r="F103" s="140"/>
      <c r="G103" s="140"/>
      <c r="H103" s="141"/>
    </row>
    <row r="104" spans="1:8" ht="69" customHeight="1" x14ac:dyDescent="0.2">
      <c r="A104" s="173" t="s">
        <v>74</v>
      </c>
      <c r="B104" s="174"/>
      <c r="C104" s="169"/>
      <c r="D104" s="140">
        <v>421.33333333333331</v>
      </c>
      <c r="E104" s="140"/>
      <c r="F104" s="140"/>
      <c r="G104" s="140"/>
      <c r="H104" s="141"/>
    </row>
    <row r="105" spans="1:8" ht="69" customHeight="1" thickBot="1" x14ac:dyDescent="0.25">
      <c r="A105" s="173" t="s">
        <v>75</v>
      </c>
      <c r="B105" s="174"/>
      <c r="C105" s="177"/>
      <c r="D105" s="140">
        <v>379.2</v>
      </c>
      <c r="E105" s="140"/>
      <c r="F105" s="140"/>
      <c r="G105" s="140"/>
      <c r="H105" s="141"/>
    </row>
    <row r="106" spans="1:8" s="16" customFormat="1" ht="62.45" customHeight="1" thickBot="1" x14ac:dyDescent="0.25">
      <c r="A106" s="178" t="s">
        <v>77</v>
      </c>
      <c r="B106" s="179"/>
      <c r="C10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6" s="44">
        <v>5004</v>
      </c>
      <c r="E106" s="45"/>
      <c r="F106" s="45"/>
      <c r="G106" s="45"/>
      <c r="H106" s="46"/>
    </row>
    <row r="107" spans="1:8" ht="21.75" thickBot="1" x14ac:dyDescent="0.25">
      <c r="A107" s="301"/>
      <c r="B107" s="302"/>
      <c r="C107" s="182"/>
      <c r="D107" s="325"/>
      <c r="E107" s="325"/>
      <c r="F107" s="325"/>
      <c r="G107" s="325"/>
      <c r="H107" s="326"/>
    </row>
    <row r="108" spans="1:8" ht="50.1" customHeight="1" x14ac:dyDescent="0.2">
      <c r="A108" s="143" t="s">
        <v>78</v>
      </c>
      <c r="B108" s="144"/>
      <c r="C108" s="185" t="str">
        <f>"Интернет-площадка 2gis.ru на основе Cправочника организаций "&amp;$C$2&amp;""</f>
        <v>Интернет-площадка 2gis.ru на основе Cправочника организаций "2ГИС.ВЕЛИКИЙ НОВГОРОД"</v>
      </c>
      <c r="D108" s="31">
        <v>1950</v>
      </c>
      <c r="E108" s="32"/>
      <c r="F108" s="32"/>
      <c r="G108" s="32"/>
      <c r="H108" s="33"/>
    </row>
    <row r="109" spans="1:8" ht="50.1" customHeight="1" x14ac:dyDescent="0.2">
      <c r="A109" s="143" t="s">
        <v>79</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9" s="187">
        <v>300</v>
      </c>
      <c r="E109" s="188"/>
      <c r="F109" s="188"/>
      <c r="G109" s="188"/>
      <c r="H109" s="189"/>
    </row>
    <row r="110" spans="1:8" ht="50.1" customHeight="1" x14ac:dyDescent="0.2">
      <c r="A110" s="143" t="s">
        <v>80</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0" s="36">
        <v>3012</v>
      </c>
      <c r="E110" s="37"/>
      <c r="F110" s="37"/>
      <c r="G110" s="37"/>
      <c r="H110" s="38"/>
    </row>
    <row r="111" spans="1:8" ht="50.1" customHeight="1" x14ac:dyDescent="0.2">
      <c r="A111" s="143" t="s">
        <v>81</v>
      </c>
      <c r="B111" s="144"/>
      <c r="C111" s="186" t="str">
        <f>"Интернет-площадка 2gis.ru на основе Cправочника организаций "&amp;$C$2&amp;""</f>
        <v>Интернет-площадка 2gis.ru на основе Cправочника организаций "2ГИС.ВЕЛИКИЙ НОВГОРОД"</v>
      </c>
      <c r="D111" s="36">
        <v>3660</v>
      </c>
      <c r="E111" s="37"/>
      <c r="F111" s="37"/>
      <c r="G111" s="37"/>
      <c r="H111" s="38"/>
    </row>
    <row r="112" spans="1:8" ht="50.1" customHeight="1" x14ac:dyDescent="0.2">
      <c r="A112" s="143" t="s">
        <v>82</v>
      </c>
      <c r="B112" s="144"/>
      <c r="C112" s="186" t="str">
        <f>"Интернет-площадка 2gis.ru на основе Cправочника организаций "&amp;$C$2&amp;""</f>
        <v>Интернет-площадка 2gis.ru на основе Cправочника организаций "2ГИС.ВЕЛИКИЙ НОВГОРОД"</v>
      </c>
      <c r="D112" s="36">
        <v>4392</v>
      </c>
      <c r="E112" s="37"/>
      <c r="F112" s="37"/>
      <c r="G112" s="37"/>
      <c r="H112" s="38"/>
    </row>
    <row r="113" spans="1:8" ht="50.1" customHeight="1" x14ac:dyDescent="0.2">
      <c r="A113" s="143" t="s">
        <v>83</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3" s="36">
        <v>474</v>
      </c>
      <c r="E113" s="37"/>
      <c r="F113" s="37"/>
      <c r="G113" s="37"/>
      <c r="H113" s="38"/>
    </row>
    <row r="114" spans="1:8" ht="50.1" customHeight="1" x14ac:dyDescent="0.2">
      <c r="A114" s="143" t="s">
        <v>84</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4" s="36">
        <v>474</v>
      </c>
      <c r="E114" s="37"/>
      <c r="F114" s="37"/>
      <c r="G114" s="37"/>
      <c r="H114" s="38"/>
    </row>
    <row r="115" spans="1:8" ht="50.1" customHeight="1" x14ac:dyDescent="0.2">
      <c r="A115" s="143" t="s">
        <v>85</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5" s="36">
        <v>3306</v>
      </c>
      <c r="E115" s="37"/>
      <c r="F115" s="37"/>
      <c r="G115" s="37"/>
      <c r="H115" s="38"/>
    </row>
    <row r="116" spans="1:8" ht="50.1" customHeight="1" x14ac:dyDescent="0.2">
      <c r="A116" s="143" t="s">
        <v>86</v>
      </c>
      <c r="B116" s="144"/>
      <c r="C11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16" s="36">
        <v>2010</v>
      </c>
      <c r="E116" s="37"/>
      <c r="F116" s="37"/>
      <c r="G116" s="37"/>
      <c r="H116" s="38"/>
    </row>
    <row r="117" spans="1:8" ht="50.1" customHeight="1" x14ac:dyDescent="0.2">
      <c r="A117" s="143" t="s">
        <v>87</v>
      </c>
      <c r="B117" s="144"/>
      <c r="C117" s="186" t="s">
        <v>88</v>
      </c>
      <c r="D117" s="36">
        <v>504</v>
      </c>
      <c r="E117" s="37"/>
      <c r="F117" s="37"/>
      <c r="G117" s="37"/>
      <c r="H117" s="38"/>
    </row>
    <row r="118" spans="1:8" ht="64.5" customHeight="1" x14ac:dyDescent="0.2">
      <c r="A118" s="143" t="s">
        <v>89</v>
      </c>
      <c r="B118" s="144"/>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8" s="36">
        <v>1950</v>
      </c>
      <c r="E118" s="37"/>
      <c r="F118" s="37"/>
      <c r="G118" s="37"/>
      <c r="H118" s="38"/>
    </row>
    <row r="119" spans="1:8" ht="64.5" customHeight="1" x14ac:dyDescent="0.2">
      <c r="A119" s="143" t="s">
        <v>90</v>
      </c>
      <c r="B119" s="144"/>
      <c r="C119" s="186" t="str">
        <f t="shared" ref="C119:C12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9" s="36">
        <v>1560</v>
      </c>
      <c r="E119" s="37"/>
      <c r="F119" s="37"/>
      <c r="G119" s="37"/>
      <c r="H119" s="38"/>
    </row>
    <row r="120" spans="1:8" ht="64.5" customHeight="1" x14ac:dyDescent="0.2">
      <c r="A120" s="143" t="s">
        <v>91</v>
      </c>
      <c r="B120" s="144"/>
      <c r="C120"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0" s="36">
        <v>1326</v>
      </c>
      <c r="E120" s="37"/>
      <c r="F120" s="37"/>
      <c r="G120" s="37"/>
      <c r="H120" s="38"/>
    </row>
    <row r="121" spans="1:8" ht="64.5" customHeight="1" x14ac:dyDescent="0.2">
      <c r="A121" s="143" t="s">
        <v>92</v>
      </c>
      <c r="B121" s="144"/>
      <c r="C121" s="186"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1" s="36">
        <v>780</v>
      </c>
      <c r="E121" s="37"/>
      <c r="F121" s="37"/>
      <c r="G121" s="37"/>
      <c r="H121" s="38"/>
    </row>
    <row r="122" spans="1:8" ht="64.5" customHeight="1" x14ac:dyDescent="0.2">
      <c r="A122" s="143" t="s">
        <v>93</v>
      </c>
      <c r="B122" s="144" t="s">
        <v>93</v>
      </c>
      <c r="C12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2" s="36">
        <v>4482</v>
      </c>
      <c r="E122" s="37"/>
      <c r="F122" s="37"/>
      <c r="G122" s="37"/>
      <c r="H122" s="38"/>
    </row>
    <row r="123" spans="1:8" ht="64.5" customHeight="1" x14ac:dyDescent="0.2">
      <c r="A123" s="143" t="s">
        <v>94</v>
      </c>
      <c r="B123" s="144" t="s">
        <v>94</v>
      </c>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3" s="36">
        <v>2004</v>
      </c>
      <c r="E123" s="37"/>
      <c r="F123" s="37"/>
      <c r="G123" s="37"/>
      <c r="H123" s="38"/>
    </row>
    <row r="124" spans="1:8" ht="50.1" customHeight="1" x14ac:dyDescent="0.2">
      <c r="A124" s="143" t="s">
        <v>95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6">
        <v>2010</v>
      </c>
      <c r="E124" s="37"/>
      <c r="F124" s="37"/>
      <c r="G124" s="37"/>
      <c r="H124" s="38"/>
    </row>
    <row r="125" spans="1:8" s="16" customFormat="1" ht="102" customHeight="1" x14ac:dyDescent="0.2">
      <c r="A125" s="143" t="s">
        <v>16</v>
      </c>
      <c r="B125" s="144"/>
      <c r="C125"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5" s="36">
        <v>840</v>
      </c>
      <c r="E125" s="37"/>
      <c r="F125" s="37"/>
      <c r="G125" s="37"/>
      <c r="H125" s="38"/>
    </row>
    <row r="126" spans="1:8" s="16" customFormat="1" ht="126" customHeight="1" x14ac:dyDescent="0.2">
      <c r="A126" s="143" t="s">
        <v>96</v>
      </c>
      <c r="B126" s="144"/>
      <c r="C12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6" s="36">
        <v>1005</v>
      </c>
      <c r="E126" s="37"/>
      <c r="F126" s="37"/>
      <c r="G126" s="37"/>
      <c r="H126" s="38"/>
    </row>
    <row r="127" spans="1:8" s="16" customFormat="1" ht="96" customHeight="1" x14ac:dyDescent="0.2">
      <c r="A127" s="143" t="s">
        <v>97</v>
      </c>
      <c r="B127" s="144"/>
      <c r="C12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7" s="36">
        <v>1500</v>
      </c>
      <c r="E127" s="37"/>
      <c r="F127" s="37"/>
      <c r="G127" s="37"/>
      <c r="H127" s="38"/>
    </row>
    <row r="128" spans="1:8" s="16" customFormat="1" ht="96" customHeight="1" x14ac:dyDescent="0.2">
      <c r="A128" s="137" t="s">
        <v>98</v>
      </c>
      <c r="B128" s="191"/>
      <c r="C12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28" s="36">
        <v>2004</v>
      </c>
      <c r="E128" s="37"/>
      <c r="F128" s="37"/>
      <c r="G128" s="37"/>
      <c r="H128" s="38"/>
    </row>
    <row r="129" spans="1:8" ht="50.1" customHeight="1" x14ac:dyDescent="0.2">
      <c r="A129" s="143" t="s">
        <v>99</v>
      </c>
      <c r="B129" s="144"/>
      <c r="C129" s="186" t="str">
        <f>"Интернет-площадка 2gis.ru на основе Cправочника организаций "&amp;$C$2&amp;""</f>
        <v>Интернет-площадка 2gis.ru на основе Cправочника организаций "2ГИС.ВЕЛИКИЙ НОВГОРОД"</v>
      </c>
      <c r="D129" s="36">
        <v>2760</v>
      </c>
      <c r="E129" s="37"/>
      <c r="F129" s="37"/>
      <c r="G129" s="37"/>
      <c r="H129" s="38"/>
    </row>
    <row r="130" spans="1:8" ht="50.1" customHeight="1" x14ac:dyDescent="0.2">
      <c r="A130" s="143" t="s">
        <v>100</v>
      </c>
      <c r="B130" s="144"/>
      <c r="C130" s="186" t="str">
        <f t="shared" ref="C130:C139"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6">
        <v>480</v>
      </c>
      <c r="E130" s="37"/>
      <c r="F130" s="37"/>
      <c r="G130" s="37"/>
      <c r="H130" s="38"/>
    </row>
    <row r="131" spans="1:8" ht="50.1" customHeight="1" x14ac:dyDescent="0.2">
      <c r="A131" s="143" t="s">
        <v>101</v>
      </c>
      <c r="B131" s="144"/>
      <c r="C131" s="186" t="str">
        <f t="shared" si="1"/>
        <v>Электронный справочник на основе Справочника организаций "2ГИС.ВЕЛИКИЙ НОВГОРОД" (версия для ПК)</v>
      </c>
      <c r="D131" s="36">
        <v>4320</v>
      </c>
      <c r="E131" s="37"/>
      <c r="F131" s="37"/>
      <c r="G131" s="37"/>
      <c r="H131" s="38"/>
    </row>
    <row r="132" spans="1:8" ht="50.1" customHeight="1" x14ac:dyDescent="0.2">
      <c r="A132" s="143" t="s">
        <v>102</v>
      </c>
      <c r="B132" s="144"/>
      <c r="C132" s="186" t="str">
        <f>"Интернет-площадка 2gis.ru на основе Cправочника организаций "&amp;$C$2&amp;""</f>
        <v>Интернет-площадка 2gis.ru на основе Cправочника организаций "2ГИС.ВЕЛИКИЙ НОВГОРОД"</v>
      </c>
      <c r="D132" s="36">
        <v>5160</v>
      </c>
      <c r="E132" s="37"/>
      <c r="F132" s="37"/>
      <c r="G132" s="37"/>
      <c r="H132" s="38"/>
    </row>
    <row r="133" spans="1:8" ht="50.1" customHeight="1" x14ac:dyDescent="0.2">
      <c r="A133" s="143" t="s">
        <v>103</v>
      </c>
      <c r="B133" s="144"/>
      <c r="C133" s="186" t="str">
        <f>"Интернет-площадка 2gis.ru на основе Cправочника организаций "&amp;$C$2&amp;""</f>
        <v>Интернет-площадка 2gis.ru на основе Cправочника организаций "2ГИС.ВЕЛИКИЙ НОВГОРОД"</v>
      </c>
      <c r="D133" s="36">
        <v>6192</v>
      </c>
      <c r="E133" s="37"/>
      <c r="F133" s="37"/>
      <c r="G133" s="37"/>
      <c r="H133" s="38"/>
    </row>
    <row r="134" spans="1:8" ht="50.1" customHeight="1" x14ac:dyDescent="0.2">
      <c r="A134" s="143" t="s">
        <v>104</v>
      </c>
      <c r="B134" s="144"/>
      <c r="C134" s="186" t="str">
        <f t="shared" si="1"/>
        <v>Электронный справочник на основе Справочника организаций "2ГИС.ВЕЛИКИЙ НОВГОРОД" (версия для ПК)</v>
      </c>
      <c r="D134" s="36">
        <v>720</v>
      </c>
      <c r="E134" s="37"/>
      <c r="F134" s="37"/>
      <c r="G134" s="37"/>
      <c r="H134" s="38"/>
    </row>
    <row r="135" spans="1:8" ht="50.1" customHeight="1" x14ac:dyDescent="0.2">
      <c r="A135" s="143" t="s">
        <v>105</v>
      </c>
      <c r="B135" s="144"/>
      <c r="C135" s="186" t="str">
        <f t="shared" si="1"/>
        <v>Электронный справочник на основе Справочника организаций "2ГИС.ВЕЛИКИЙ НОВГОРОД" (версия для ПК)</v>
      </c>
      <c r="D135" s="36">
        <v>720</v>
      </c>
      <c r="E135" s="37"/>
      <c r="F135" s="37"/>
      <c r="G135" s="37"/>
      <c r="H135" s="38"/>
    </row>
    <row r="136" spans="1:8" ht="50.1" customHeight="1" x14ac:dyDescent="0.2">
      <c r="A136" s="143" t="s">
        <v>106</v>
      </c>
      <c r="B136" s="144"/>
      <c r="C136" s="186" t="str">
        <f t="shared" si="1"/>
        <v>Электронный справочник на основе Справочника организаций "2ГИС.ВЕЛИКИЙ НОВГОРОД" (версия для ПК)</v>
      </c>
      <c r="D136" s="36">
        <v>4680</v>
      </c>
      <c r="E136" s="37"/>
      <c r="F136" s="37"/>
      <c r="G136" s="37"/>
      <c r="H136" s="38"/>
    </row>
    <row r="137" spans="1:8" ht="50.1" customHeight="1" x14ac:dyDescent="0.2">
      <c r="A137" s="143" t="s">
        <v>107</v>
      </c>
      <c r="B137" s="144"/>
      <c r="C137" s="186" t="s">
        <v>88</v>
      </c>
      <c r="D137" s="36">
        <v>720</v>
      </c>
      <c r="E137" s="37"/>
      <c r="F137" s="37"/>
      <c r="G137" s="37"/>
      <c r="H137" s="38"/>
    </row>
    <row r="138" spans="1:8" ht="68.25" customHeight="1" x14ac:dyDescent="0.2">
      <c r="A138" s="143" t="s">
        <v>108</v>
      </c>
      <c r="B138" s="144"/>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6">
        <v>6360</v>
      </c>
      <c r="E138" s="37"/>
      <c r="F138" s="37"/>
      <c r="G138" s="37"/>
      <c r="H138" s="38"/>
    </row>
    <row r="139" spans="1:8" ht="50.1" customHeight="1" thickBot="1" x14ac:dyDescent="0.25">
      <c r="A139" s="143" t="s">
        <v>109</v>
      </c>
      <c r="B139" s="144"/>
      <c r="C139" s="186" t="str">
        <f t="shared" si="1"/>
        <v>Электронный справочник на основе Справочника организаций "2ГИС.ВЕЛИКИЙ НОВГОРОД" (версия для ПК)</v>
      </c>
      <c r="D139" s="44">
        <v>2880</v>
      </c>
      <c r="E139" s="45"/>
      <c r="F139" s="45"/>
      <c r="G139" s="45"/>
      <c r="H139" s="46"/>
    </row>
    <row r="140" spans="1:8" s="28" customFormat="1" ht="50.1" customHeight="1" thickBot="1" x14ac:dyDescent="0.25">
      <c r="A140" s="24" t="s">
        <v>110</v>
      </c>
      <c r="B140" s="25"/>
      <c r="C140" s="26"/>
      <c r="D140" s="156"/>
      <c r="E140" s="156"/>
      <c r="F140" s="156"/>
      <c r="G140" s="156"/>
      <c r="H140" s="157"/>
    </row>
    <row r="141" spans="1:8" s="16" customFormat="1" ht="50.1" customHeight="1" x14ac:dyDescent="0.2">
      <c r="A141" s="143" t="s">
        <v>111</v>
      </c>
      <c r="B141" s="144"/>
      <c r="C141"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41" s="36">
        <v>2004</v>
      </c>
      <c r="E141" s="37"/>
      <c r="F141" s="37"/>
      <c r="G141" s="37"/>
      <c r="H141" s="38"/>
    </row>
    <row r="142" spans="1:8" s="16" customFormat="1" ht="50.1" customHeight="1" x14ac:dyDescent="0.2">
      <c r="A142" s="143" t="s">
        <v>112</v>
      </c>
      <c r="B142" s="144"/>
      <c r="C142" s="196"/>
      <c r="D142" s="36">
        <v>2004</v>
      </c>
      <c r="E142" s="37"/>
      <c r="F142" s="37"/>
      <c r="G142" s="37"/>
      <c r="H142" s="38"/>
    </row>
    <row r="143" spans="1:8" s="16" customFormat="1" ht="50.1" customHeight="1" x14ac:dyDescent="0.2">
      <c r="A143" s="194" t="s">
        <v>113</v>
      </c>
      <c r="B143" s="195"/>
      <c r="C143" s="196"/>
      <c r="D143" s="329">
        <v>1500</v>
      </c>
      <c r="E143" s="140"/>
      <c r="F143" s="140"/>
      <c r="G143" s="140"/>
      <c r="H143" s="140"/>
    </row>
    <row r="144" spans="1:8" s="16" customFormat="1" ht="50.1" customHeight="1" x14ac:dyDescent="0.2">
      <c r="A144" s="194" t="s">
        <v>114</v>
      </c>
      <c r="B144" s="195"/>
      <c r="C144" s="196"/>
      <c r="D144" s="329">
        <v>150</v>
      </c>
      <c r="E144" s="140"/>
      <c r="F144" s="140"/>
      <c r="G144" s="140"/>
      <c r="H144" s="140"/>
    </row>
    <row r="145" spans="1:8" s="16" customFormat="1" ht="50.1" customHeight="1" thickBot="1" x14ac:dyDescent="0.25">
      <c r="A145" s="194" t="s">
        <v>115</v>
      </c>
      <c r="B145" s="195"/>
      <c r="C145" s="198"/>
      <c r="D145" s="78">
        <v>510</v>
      </c>
      <c r="E145" s="79"/>
      <c r="F145" s="79"/>
      <c r="G145" s="79"/>
      <c r="H145" s="79"/>
    </row>
    <row r="146" spans="1:8" s="16" customFormat="1" ht="50.1" customHeight="1" thickBot="1" x14ac:dyDescent="0.25">
      <c r="A146" s="24" t="s">
        <v>116</v>
      </c>
      <c r="B146" s="25"/>
      <c r="C146" s="26"/>
      <c r="D146" s="156"/>
      <c r="E146" s="156"/>
      <c r="F146" s="156"/>
      <c r="G146" s="156"/>
      <c r="H146" s="157"/>
    </row>
    <row r="147" spans="1:8" ht="50.1" customHeight="1" x14ac:dyDescent="0.2">
      <c r="A147" s="143" t="s">
        <v>117</v>
      </c>
      <c r="B147" s="144"/>
      <c r="C14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7" s="200">
        <f>F147*1.2</f>
        <v>900</v>
      </c>
      <c r="E147" s="201">
        <f>F147*1.1</f>
        <v>825.00000000000011</v>
      </c>
      <c r="F147" s="201">
        <v>750</v>
      </c>
      <c r="G147" s="201">
        <f>F147*0.75</f>
        <v>562.5</v>
      </c>
      <c r="H147" s="202">
        <f>F147*0.5</f>
        <v>375</v>
      </c>
    </row>
    <row r="148" spans="1:8" ht="50.1" customHeight="1" x14ac:dyDescent="0.2">
      <c r="A148" s="143" t="s">
        <v>118</v>
      </c>
      <c r="B148" s="144"/>
      <c r="C148" s="186" t="str">
        <f>"Интернет-площадка 2gis.ru на основе Cправочника организаций "&amp;$C$2&amp;""</f>
        <v>Интернет-площадка 2gis.ru на основе Cправочника организаций "2ГИС.ВЕЛИКИЙ НОВГОРОД"</v>
      </c>
      <c r="D148" s="36">
        <v>750</v>
      </c>
      <c r="E148" s="37"/>
      <c r="F148" s="37"/>
      <c r="G148" s="37"/>
      <c r="H148" s="38"/>
    </row>
    <row r="149" spans="1:8" ht="50.1" customHeight="1" x14ac:dyDescent="0.2">
      <c r="A149" s="143" t="s">
        <v>119</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9" s="36">
        <v>1476</v>
      </c>
      <c r="E149" s="37"/>
      <c r="F149" s="37"/>
      <c r="G149" s="37"/>
      <c r="H149" s="38"/>
    </row>
    <row r="150" spans="1:8" ht="50.1" customHeight="1" x14ac:dyDescent="0.2">
      <c r="A150" s="143" t="s">
        <v>120</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50" s="200">
        <f>F150*1.2</f>
        <v>1296</v>
      </c>
      <c r="E150" s="201">
        <f>F150*1.1</f>
        <v>1188</v>
      </c>
      <c r="F150" s="201">
        <v>1080</v>
      </c>
      <c r="G150" s="201">
        <f>F150*0.75</f>
        <v>810</v>
      </c>
      <c r="H150" s="202">
        <f>F150*0.5</f>
        <v>540</v>
      </c>
    </row>
    <row r="151" spans="1:8" ht="50.1" customHeight="1" x14ac:dyDescent="0.2">
      <c r="A151" s="143" t="s">
        <v>165</v>
      </c>
      <c r="B151" s="144"/>
      <c r="C151" s="186" t="str">
        <f>"Интернет-площадка 2gis.ru на основе Cправочника организаций "&amp;$C$2&amp;""</f>
        <v>Интернет-площадка 2gis.ru на основе Cправочника организаций "2ГИС.ВЕЛИКИЙ НОВГОРОД"</v>
      </c>
      <c r="D151" s="36">
        <v>1080</v>
      </c>
      <c r="E151" s="37"/>
      <c r="F151" s="37"/>
      <c r="G151" s="37"/>
      <c r="H151" s="38"/>
    </row>
    <row r="152" spans="1:8" ht="50.1" customHeight="1" x14ac:dyDescent="0.2">
      <c r="A152" s="143" t="s">
        <v>122</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52" s="36">
        <v>2160</v>
      </c>
      <c r="E152" s="37"/>
      <c r="F152" s="37"/>
      <c r="G152" s="37"/>
      <c r="H152" s="38"/>
    </row>
    <row r="153" spans="1:8" s="16" customFormat="1" ht="126" customHeight="1" thickBot="1" x14ac:dyDescent="0.25">
      <c r="A153" s="143" t="s">
        <v>123</v>
      </c>
      <c r="B153" s="144"/>
      <c r="C153" s="300" t="str">
        <f>C148</f>
        <v>Интернет-площадка 2gis.ru на основе Cправочника организаций "2ГИС.ВЕЛИКИЙ НОВГОРОД"</v>
      </c>
      <c r="D153" s="36">
        <v>750</v>
      </c>
      <c r="E153" s="37"/>
      <c r="F153" s="37"/>
      <c r="G153" s="37"/>
      <c r="H153" s="38"/>
    </row>
    <row r="154" spans="1:8" ht="50.1" customHeight="1" thickBot="1" x14ac:dyDescent="0.25">
      <c r="A154" s="24" t="s">
        <v>184</v>
      </c>
      <c r="B154" s="25"/>
      <c r="C154" s="26"/>
      <c r="D154" s="156"/>
      <c r="E154" s="156"/>
      <c r="F154" s="156"/>
      <c r="G154" s="156"/>
      <c r="H154" s="157"/>
    </row>
    <row r="155" spans="1:8" s="23" customFormat="1" ht="30" customHeight="1" thickBot="1" x14ac:dyDescent="0.25">
      <c r="A155" s="357"/>
      <c r="B155" s="357"/>
      <c r="C155" s="358"/>
      <c r="D155" s="357"/>
      <c r="E155" s="357"/>
      <c r="F155" s="357"/>
      <c r="G155" s="357"/>
      <c r="H155" s="359"/>
    </row>
    <row r="156" spans="1:8" s="16" customFormat="1" ht="185.25" customHeight="1" x14ac:dyDescent="0.2">
      <c r="A156" s="143" t="s">
        <v>185</v>
      </c>
      <c r="B156" s="144"/>
      <c r="C15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6" s="31">
        <v>3180</v>
      </c>
      <c r="E156" s="32"/>
      <c r="F156" s="32"/>
      <c r="G156" s="32"/>
      <c r="H156" s="33"/>
    </row>
    <row r="157" spans="1:8" s="16" customFormat="1" ht="83.25" customHeight="1" thickBot="1" x14ac:dyDescent="0.25">
      <c r="A157" s="143" t="s">
        <v>186</v>
      </c>
      <c r="B157" s="144"/>
      <c r="C157" s="196"/>
      <c r="D157" s="36">
        <v>3180</v>
      </c>
      <c r="E157" s="37"/>
      <c r="F157" s="37"/>
      <c r="G157" s="37"/>
      <c r="H157" s="38"/>
    </row>
    <row r="158" spans="1:8" ht="21.75" thickBot="1" x14ac:dyDescent="0.25">
      <c r="A158" s="301"/>
      <c r="B158" s="302"/>
      <c r="C158" s="182"/>
      <c r="D158" s="325"/>
      <c r="E158" s="325"/>
      <c r="F158" s="325"/>
      <c r="G158" s="325"/>
      <c r="H158" s="326"/>
    </row>
    <row r="160" spans="1:8" ht="21" x14ac:dyDescent="0.2">
      <c r="A160" s="208"/>
      <c r="B160" s="209" t="s">
        <v>125</v>
      </c>
      <c r="C160" s="210" t="s">
        <v>254</v>
      </c>
      <c r="D160" s="210"/>
      <c r="E160" s="211"/>
      <c r="F160" s="211"/>
      <c r="G160" s="211"/>
      <c r="H160" s="211"/>
    </row>
    <row r="161" spans="1:8" ht="21" x14ac:dyDescent="0.2">
      <c r="A161" s="208"/>
      <c r="B161" s="211"/>
      <c r="C161" s="212" t="s">
        <v>255</v>
      </c>
      <c r="D161" s="212"/>
      <c r="E161" s="211"/>
      <c r="F161" s="211"/>
      <c r="G161" s="211"/>
      <c r="H161" s="211"/>
    </row>
    <row r="162" spans="1:8" ht="21" x14ac:dyDescent="0.2">
      <c r="A162" s="208"/>
      <c r="B162" s="211"/>
      <c r="C162" s="212" t="s">
        <v>256</v>
      </c>
      <c r="D162" s="212"/>
      <c r="E162" s="211"/>
      <c r="F162" s="211"/>
      <c r="G162" s="211"/>
      <c r="H162" s="211"/>
    </row>
    <row r="163" spans="1:8" ht="21" x14ac:dyDescent="0.2">
      <c r="C163" s="212"/>
      <c r="D163" s="212"/>
      <c r="E163" s="211"/>
      <c r="F163" s="211"/>
      <c r="G163" s="211"/>
      <c r="H163" s="205"/>
    </row>
    <row r="164" spans="1:8" ht="26.25" customHeight="1" x14ac:dyDescent="0.2">
      <c r="A164" s="215" t="str">
        <f>Абакан_юр!A157</f>
        <v>По соглашению сторон в качестве валюты платежа могут выступать украинские гривны, в этом случае курс следующий: 1 руб. = 0,4294 гривен</v>
      </c>
      <c r="B164" s="215"/>
      <c r="C164" s="215"/>
      <c r="D164" s="216"/>
      <c r="E164" s="216"/>
      <c r="F164" s="217"/>
      <c r="G164" s="218"/>
      <c r="H164" s="218"/>
    </row>
    <row r="165" spans="1:8" ht="26.25" customHeight="1" x14ac:dyDescent="0.2">
      <c r="A165" s="215" t="str">
        <f>Абакан_юр!A158</f>
        <v>По соглашению сторон в качестве валюты платежа могут выступать дирхамы ОАЭ, в этом случае курс следующий: 1 руб. = 0,0422 дирхам</v>
      </c>
      <c r="B165" s="215"/>
      <c r="C165" s="215"/>
      <c r="D165" s="216"/>
      <c r="E165" s="216"/>
      <c r="F165" s="217"/>
      <c r="G165" s="220"/>
      <c r="H165" s="220"/>
    </row>
    <row r="166" spans="1:8" ht="26.25" customHeight="1" x14ac:dyDescent="0.2">
      <c r="A166" s="215" t="str">
        <f>Абакан_юр!A159</f>
        <v>По соглашению сторон в качестве валюты платежа могут выступать доллары США, в этом случае курс следующий: 1 руб. = 0,0115 доллара</v>
      </c>
      <c r="B166" s="215"/>
      <c r="C166" s="215"/>
      <c r="D166" s="216"/>
      <c r="E166" s="216"/>
      <c r="F166" s="217"/>
      <c r="G166" s="220"/>
      <c r="H166" s="220"/>
    </row>
    <row r="167" spans="1:8" ht="26.25" customHeight="1" x14ac:dyDescent="0.2">
      <c r="A167" s="215" t="str">
        <f>Абакан_юр!A160</f>
        <v>По соглашению сторон в качестве валюты платежа могут выступать евро, в этом случае курс следующий: 1 руб. = 0,0106 евро</v>
      </c>
      <c r="B167" s="215"/>
      <c r="C167" s="215"/>
      <c r="D167" s="216"/>
      <c r="E167" s="217"/>
      <c r="F167" s="217"/>
      <c r="G167" s="220"/>
      <c r="H167" s="220"/>
    </row>
    <row r="168" spans="1:8" ht="26.25" customHeight="1" x14ac:dyDescent="0.2">
      <c r="A168" s="215" t="str">
        <f>Абакан_юр!A161</f>
        <v>По соглашению сторон в качестве валюты платежа могут выступать чешские кроны, в этом случае курс следующий: 1 руб. = 0,2596 крона</v>
      </c>
      <c r="B168" s="215"/>
      <c r="C168" s="215"/>
      <c r="D168" s="216"/>
      <c r="E168" s="217"/>
      <c r="F168" s="217"/>
      <c r="G168" s="220"/>
      <c r="H168" s="220"/>
    </row>
    <row r="169" spans="1:8" ht="26.25" customHeight="1" x14ac:dyDescent="0.2">
      <c r="A169" s="215" t="str">
        <f>Абакан_юр!A162</f>
        <v>По соглашению сторон в качестве валюты платежа могут выступать киргизские сомы, в этом случае курс следующий: 1 руб. = 1,0276 сом</v>
      </c>
      <c r="B169" s="215"/>
      <c r="C169" s="215"/>
      <c r="D169" s="216"/>
      <c r="E169" s="216"/>
      <c r="F169" s="217"/>
      <c r="G169" s="220"/>
      <c r="H169" s="220"/>
    </row>
    <row r="170" spans="1:8" ht="26.25" customHeight="1" x14ac:dyDescent="0.2">
      <c r="A170"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0" s="215"/>
      <c r="C170" s="215"/>
      <c r="D170" s="216"/>
      <c r="E170" s="216"/>
      <c r="F170" s="217"/>
      <c r="G170" s="220"/>
      <c r="H170" s="220"/>
    </row>
    <row r="171" spans="1:8" ht="26.25" x14ac:dyDescent="0.2">
      <c r="A171" s="221"/>
      <c r="B171" s="221"/>
      <c r="C171" s="222"/>
      <c r="D171" s="223"/>
      <c r="E171" s="223"/>
      <c r="F171" s="224"/>
      <c r="G171" s="225"/>
      <c r="H171" s="225"/>
    </row>
    <row r="172" spans="1:8" ht="21" x14ac:dyDescent="0.2">
      <c r="A172" s="227" t="s">
        <v>136</v>
      </c>
      <c r="B172" s="227"/>
      <c r="C172" s="227"/>
      <c r="D172" s="227"/>
      <c r="E172" s="227"/>
      <c r="F172" s="227"/>
      <c r="G172" s="227"/>
      <c r="H172" s="227"/>
    </row>
    <row r="173" spans="1:8" ht="21" x14ac:dyDescent="0.2">
      <c r="A173" s="227" t="s">
        <v>137</v>
      </c>
      <c r="B173" s="227"/>
      <c r="C173" s="227"/>
      <c r="D173" s="227"/>
      <c r="E173" s="227"/>
      <c r="F173" s="227"/>
      <c r="G173" s="227"/>
      <c r="H173" s="227"/>
    </row>
    <row r="174" spans="1:8" ht="26.25" x14ac:dyDescent="0.2">
      <c r="A174" s="221"/>
      <c r="B174" s="221"/>
      <c r="C174" s="222"/>
      <c r="D174" s="223"/>
      <c r="E174" s="223"/>
      <c r="F174" s="224"/>
      <c r="G174" s="225"/>
      <c r="H174" s="225"/>
    </row>
    <row r="175" spans="1:8" ht="39" customHeight="1" thickBot="1" x14ac:dyDescent="0.25">
      <c r="A175" s="228" t="s">
        <v>138</v>
      </c>
      <c r="B175" s="228"/>
      <c r="C175" s="228"/>
      <c r="D175" s="228"/>
      <c r="E175" s="228"/>
      <c r="F175" s="229"/>
      <c r="G175" s="219"/>
      <c r="H175" s="230"/>
    </row>
    <row r="176" spans="1:8" ht="50.1" customHeight="1" thickBot="1" x14ac:dyDescent="0.25">
      <c r="A176" s="231" t="s">
        <v>139</v>
      </c>
      <c r="B176" s="232"/>
      <c r="C176" s="232"/>
      <c r="D176" s="232"/>
      <c r="E176" s="233"/>
      <c r="F176" s="234"/>
      <c r="H176" s="235"/>
    </row>
    <row r="177" spans="1:8" ht="87" customHeight="1" thickBot="1" x14ac:dyDescent="0.25">
      <c r="A177" s="236" t="s">
        <v>140</v>
      </c>
      <c r="B177" s="237"/>
      <c r="C177" s="238" t="s">
        <v>141</v>
      </c>
      <c r="D177" s="237" t="s">
        <v>142</v>
      </c>
      <c r="E177" s="239"/>
      <c r="F177" s="240"/>
      <c r="G177" s="240"/>
      <c r="H177" s="240"/>
    </row>
    <row r="178" spans="1:8" ht="93.75" customHeight="1" x14ac:dyDescent="0.2">
      <c r="A178" s="241" t="s">
        <v>143</v>
      </c>
      <c r="B178" s="242"/>
      <c r="C178" s="243" t="s">
        <v>144</v>
      </c>
      <c r="D178" s="244" t="s">
        <v>145</v>
      </c>
      <c r="E178" s="245"/>
      <c r="F178" s="240"/>
      <c r="G178" s="240"/>
      <c r="H178" s="240"/>
    </row>
    <row r="179" spans="1:8" ht="83.25" customHeight="1" x14ac:dyDescent="0.2">
      <c r="A179" s="246" t="s">
        <v>146</v>
      </c>
      <c r="B179" s="247"/>
      <c r="C179" s="248" t="s">
        <v>147</v>
      </c>
      <c r="D179" s="249" t="s">
        <v>148</v>
      </c>
      <c r="E179" s="250"/>
      <c r="F179" s="240"/>
      <c r="G179" s="240"/>
      <c r="H179" s="240"/>
    </row>
    <row r="180" spans="1:8" ht="135" customHeight="1" thickBot="1" x14ac:dyDescent="0.25">
      <c r="A180" s="332" t="s">
        <v>149</v>
      </c>
      <c r="B180" s="333"/>
      <c r="C180" s="334" t="s">
        <v>150</v>
      </c>
      <c r="D180" s="335" t="s">
        <v>148</v>
      </c>
      <c r="E180" s="336"/>
      <c r="F180" s="240"/>
      <c r="G180" s="240"/>
      <c r="H180" s="240"/>
    </row>
    <row r="181" spans="1:8" s="205" customFormat="1" ht="125.25" customHeight="1" x14ac:dyDescent="0.2">
      <c r="A181" s="246" t="s">
        <v>152</v>
      </c>
      <c r="B181" s="247"/>
      <c r="C181" s="337" t="s">
        <v>153</v>
      </c>
      <c r="D181" s="247" t="s">
        <v>148</v>
      </c>
      <c r="E181" s="338"/>
      <c r="F181" s="234"/>
      <c r="G181" s="234"/>
      <c r="H181" s="234"/>
    </row>
    <row r="182" spans="1:8" s="226" customFormat="1" ht="222.75" customHeight="1" thickBot="1" x14ac:dyDescent="0.25">
      <c r="A182" s="339" t="s">
        <v>154</v>
      </c>
      <c r="B182" s="340"/>
      <c r="C182" s="334" t="s">
        <v>155</v>
      </c>
      <c r="D182" s="341" t="s">
        <v>148</v>
      </c>
      <c r="E182" s="342"/>
      <c r="F182" s="224"/>
      <c r="G182" s="225"/>
      <c r="H182" s="225"/>
    </row>
    <row r="183" spans="1:8" ht="24.95" customHeight="1" x14ac:dyDescent="0.2">
      <c r="A183" s="252" t="s">
        <v>156</v>
      </c>
      <c r="B183" s="252"/>
      <c r="C183" s="252"/>
      <c r="D183" s="252"/>
      <c r="E183" s="252"/>
      <c r="F183" s="252"/>
      <c r="G183" s="252"/>
      <c r="H183" s="252"/>
    </row>
    <row r="184" spans="1:8" ht="24.95" customHeight="1" x14ac:dyDescent="0.2">
      <c r="A184" s="252" t="s">
        <v>157</v>
      </c>
      <c r="B184" s="252"/>
      <c r="C184" s="252"/>
      <c r="D184" s="252"/>
      <c r="E184" s="252"/>
      <c r="F184" s="252"/>
      <c r="G184" s="252"/>
      <c r="H184" s="252"/>
    </row>
    <row r="185" spans="1:8" ht="189" customHeight="1" x14ac:dyDescent="0.2">
      <c r="A18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5" s="227"/>
      <c r="C185" s="227"/>
      <c r="D185" s="227"/>
      <c r="E185" s="227"/>
      <c r="F185" s="227"/>
      <c r="G185" s="227"/>
      <c r="H185" s="227"/>
    </row>
    <row r="186" spans="1:8" ht="77.25" customHeight="1" x14ac:dyDescent="0.2">
      <c r="A186" s="227" t="s">
        <v>159</v>
      </c>
      <c r="B186" s="227"/>
      <c r="C186" s="227"/>
      <c r="D186" s="227"/>
      <c r="E186" s="227"/>
      <c r="F186" s="227"/>
      <c r="G186" s="227"/>
      <c r="H186" s="227"/>
    </row>
    <row r="187" spans="1:8" ht="24.95" customHeight="1" x14ac:dyDescent="0.2">
      <c r="A187" s="252" t="s">
        <v>160</v>
      </c>
      <c r="B187" s="252"/>
      <c r="C187" s="252"/>
      <c r="D187" s="252"/>
      <c r="E187" s="252"/>
      <c r="F187" s="252"/>
      <c r="G187" s="252"/>
      <c r="H187" s="252"/>
    </row>
    <row r="189" spans="1:8" s="254" customFormat="1" ht="114.75" customHeight="1" x14ac:dyDescent="0.2">
      <c r="A189" s="227" t="s">
        <v>161</v>
      </c>
      <c r="B189" s="227"/>
      <c r="C189" s="227"/>
      <c r="D189" s="227"/>
      <c r="E189" s="227"/>
      <c r="F189" s="227"/>
      <c r="G189" s="227"/>
      <c r="H189" s="227"/>
    </row>
  </sheetData>
  <sheetProtection selectLockedCells="1" selectUnlockedCells="1"/>
  <mergeCells count="313">
    <mergeCell ref="A183:H183"/>
    <mergeCell ref="A184:H184"/>
    <mergeCell ref="A185:H185"/>
    <mergeCell ref="A186:H186"/>
    <mergeCell ref="A187:H187"/>
    <mergeCell ref="A189:E189"/>
    <mergeCell ref="F189:H189"/>
    <mergeCell ref="A180:B180"/>
    <mergeCell ref="D180:E180"/>
    <mergeCell ref="A181:B181"/>
    <mergeCell ref="D181:E181"/>
    <mergeCell ref="A182:B182"/>
    <mergeCell ref="D182:E182"/>
    <mergeCell ref="A177:B177"/>
    <mergeCell ref="D177:E177"/>
    <mergeCell ref="A178:B178"/>
    <mergeCell ref="D178:E178"/>
    <mergeCell ref="A179:B179"/>
    <mergeCell ref="D179:E179"/>
    <mergeCell ref="A169:C169"/>
    <mergeCell ref="A170:C170"/>
    <mergeCell ref="A172:H172"/>
    <mergeCell ref="A173:H173"/>
    <mergeCell ref="A175:E175"/>
    <mergeCell ref="A176:E176"/>
    <mergeCell ref="A164:C164"/>
    <mergeCell ref="G164:H164"/>
    <mergeCell ref="A165:C165"/>
    <mergeCell ref="A166:C166"/>
    <mergeCell ref="A167:C167"/>
    <mergeCell ref="A168:C168"/>
    <mergeCell ref="A158:B158"/>
    <mergeCell ref="D158:H158"/>
    <mergeCell ref="C160:D160"/>
    <mergeCell ref="C161:D161"/>
    <mergeCell ref="C162:D162"/>
    <mergeCell ref="C163:D163"/>
    <mergeCell ref="A155:C155"/>
    <mergeCell ref="D155:H155"/>
    <mergeCell ref="A156:B156"/>
    <mergeCell ref="C156:C157"/>
    <mergeCell ref="D156:H156"/>
    <mergeCell ref="A157:B157"/>
    <mergeCell ref="D157:H157"/>
    <mergeCell ref="A152:B152"/>
    <mergeCell ref="D152:H152"/>
    <mergeCell ref="A153:B153"/>
    <mergeCell ref="D153:H153"/>
    <mergeCell ref="A154:B154"/>
    <mergeCell ref="D154:H154"/>
    <mergeCell ref="A148:B148"/>
    <mergeCell ref="D148:H148"/>
    <mergeCell ref="A149:B149"/>
    <mergeCell ref="D149:H149"/>
    <mergeCell ref="A150:B150"/>
    <mergeCell ref="A151:B151"/>
    <mergeCell ref="D151:H151"/>
    <mergeCell ref="D144:H144"/>
    <mergeCell ref="A145:B145"/>
    <mergeCell ref="D145:H145"/>
    <mergeCell ref="A146:B146"/>
    <mergeCell ref="D146:H146"/>
    <mergeCell ref="A147:B147"/>
    <mergeCell ref="A140:B140"/>
    <mergeCell ref="D140:H140"/>
    <mergeCell ref="A141:B141"/>
    <mergeCell ref="C141:C145"/>
    <mergeCell ref="D141:H141"/>
    <mergeCell ref="A142:B142"/>
    <mergeCell ref="D142:H142"/>
    <mergeCell ref="A143:B143"/>
    <mergeCell ref="D143:H143"/>
    <mergeCell ref="A144:B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D91:H91"/>
    <mergeCell ref="A92:B92"/>
    <mergeCell ref="D92:H92"/>
    <mergeCell ref="A93:B93"/>
    <mergeCell ref="D93:H93"/>
    <mergeCell ref="A94:B94"/>
    <mergeCell ref="D94:H94"/>
    <mergeCell ref="A87:B87"/>
    <mergeCell ref="D87:H87"/>
    <mergeCell ref="A88:B88"/>
    <mergeCell ref="C88:C105"/>
    <mergeCell ref="D88:H88"/>
    <mergeCell ref="A89:B89"/>
    <mergeCell ref="D89:H89"/>
    <mergeCell ref="A90:B90"/>
    <mergeCell ref="D90:H90"/>
    <mergeCell ref="A91:B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3:B73"/>
    <mergeCell ref="D73:H73"/>
    <mergeCell ref="A74:C74"/>
    <mergeCell ref="D74:H74"/>
    <mergeCell ref="D75:H75"/>
    <mergeCell ref="A76:B76"/>
    <mergeCell ref="C76:C84"/>
    <mergeCell ref="D76:H76"/>
    <mergeCell ref="A77:B77"/>
    <mergeCell ref="D77:H77"/>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1"/>
  <sheetViews>
    <sheetView view="pageBreakPreview" zoomScale="40" zoomScaleNormal="60" zoomScaleSheetLayoutView="40" workbookViewId="0">
      <pane ySplit="4" topLeftCell="A17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361">
        <f>F48*1.2</f>
        <v>6336</v>
      </c>
      <c r="E48" s="361">
        <f>F48*1.1</f>
        <v>5808.0000000000009</v>
      </c>
      <c r="F48" s="361">
        <v>5280</v>
      </c>
      <c r="G48" s="361">
        <f>F48*0.75</f>
        <v>3960</v>
      </c>
      <c r="H48" s="361">
        <f>F48*0.5</f>
        <v>2640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1440 до 28800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6" s="127">
        <v>1440</v>
      </c>
      <c r="E56" s="128"/>
      <c r="F56" s="128"/>
      <c r="G56" s="128"/>
      <c r="H56" s="129"/>
    </row>
    <row r="57" spans="1:8" ht="37.5" customHeight="1" outlineLevel="1" x14ac:dyDescent="0.2">
      <c r="A57" s="130" t="s">
        <v>33</v>
      </c>
      <c r="B57" s="131"/>
      <c r="C57" s="126"/>
      <c r="D57" s="36">
        <v>2880</v>
      </c>
      <c r="E57" s="37"/>
      <c r="F57" s="37"/>
      <c r="G57" s="37"/>
      <c r="H57" s="38"/>
    </row>
    <row r="58" spans="1:8" ht="37.5" customHeight="1" outlineLevel="1" x14ac:dyDescent="0.2">
      <c r="A58" s="130" t="s">
        <v>34</v>
      </c>
      <c r="B58" s="131"/>
      <c r="C58" s="126"/>
      <c r="D58" s="36">
        <v>4320</v>
      </c>
      <c r="E58" s="37"/>
      <c r="F58" s="37"/>
      <c r="G58" s="37"/>
      <c r="H58" s="38"/>
    </row>
    <row r="59" spans="1:8" ht="37.5" customHeight="1" outlineLevel="1" x14ac:dyDescent="0.2">
      <c r="A59" s="130" t="s">
        <v>35</v>
      </c>
      <c r="B59" s="131"/>
      <c r="C59" s="126"/>
      <c r="D59" s="36">
        <v>5760</v>
      </c>
      <c r="E59" s="37"/>
      <c r="F59" s="37"/>
      <c r="G59" s="37"/>
      <c r="H59" s="38"/>
    </row>
    <row r="60" spans="1:8" ht="37.5" customHeight="1" outlineLevel="1" x14ac:dyDescent="0.2">
      <c r="A60" s="130" t="s">
        <v>36</v>
      </c>
      <c r="B60" s="131"/>
      <c r="C60" s="126"/>
      <c r="D60" s="36">
        <v>7200</v>
      </c>
      <c r="E60" s="37"/>
      <c r="F60" s="37"/>
      <c r="G60" s="37"/>
      <c r="H60" s="38"/>
    </row>
    <row r="61" spans="1:8" ht="37.5" customHeight="1" outlineLevel="1" x14ac:dyDescent="0.2">
      <c r="A61" s="130" t="s">
        <v>37</v>
      </c>
      <c r="B61" s="131"/>
      <c r="C61" s="126"/>
      <c r="D61" s="36">
        <v>8640</v>
      </c>
      <c r="E61" s="37"/>
      <c r="F61" s="37"/>
      <c r="G61" s="37"/>
      <c r="H61" s="38"/>
    </row>
    <row r="62" spans="1:8" ht="37.5" customHeight="1" outlineLevel="1" x14ac:dyDescent="0.2">
      <c r="A62" s="130" t="s">
        <v>38</v>
      </c>
      <c r="B62" s="131"/>
      <c r="C62" s="126"/>
      <c r="D62" s="36">
        <v>10080</v>
      </c>
      <c r="E62" s="37"/>
      <c r="F62" s="37"/>
      <c r="G62" s="37"/>
      <c r="H62" s="38"/>
    </row>
    <row r="63" spans="1:8" ht="37.5" customHeight="1" outlineLevel="1" x14ac:dyDescent="0.2">
      <c r="A63" s="130" t="s">
        <v>39</v>
      </c>
      <c r="B63" s="131"/>
      <c r="C63" s="126"/>
      <c r="D63" s="36">
        <v>11520</v>
      </c>
      <c r="E63" s="37"/>
      <c r="F63" s="37"/>
      <c r="G63" s="37"/>
      <c r="H63" s="38"/>
    </row>
    <row r="64" spans="1:8" ht="37.5" customHeight="1" outlineLevel="1" x14ac:dyDescent="0.2">
      <c r="A64" s="130" t="s">
        <v>40</v>
      </c>
      <c r="B64" s="131"/>
      <c r="C64" s="126"/>
      <c r="D64" s="36">
        <v>12960</v>
      </c>
      <c r="E64" s="37"/>
      <c r="F64" s="37"/>
      <c r="G64" s="37"/>
      <c r="H64" s="38"/>
    </row>
    <row r="65" spans="1:8" ht="37.5" customHeight="1" outlineLevel="1" x14ac:dyDescent="0.2">
      <c r="A65" s="130" t="s">
        <v>41</v>
      </c>
      <c r="B65" s="131"/>
      <c r="C65" s="126"/>
      <c r="D65" s="36">
        <v>14400</v>
      </c>
      <c r="E65" s="37"/>
      <c r="F65" s="37"/>
      <c r="G65" s="37"/>
      <c r="H65" s="38"/>
    </row>
    <row r="66" spans="1:8" ht="37.5" customHeight="1" outlineLevel="1" x14ac:dyDescent="0.2">
      <c r="A66" s="130" t="s">
        <v>42</v>
      </c>
      <c r="B66" s="131"/>
      <c r="C66" s="126"/>
      <c r="D66" s="36">
        <v>15840</v>
      </c>
      <c r="E66" s="37"/>
      <c r="F66" s="37"/>
      <c r="G66" s="37"/>
      <c r="H66" s="38"/>
    </row>
    <row r="67" spans="1:8" ht="37.5" customHeight="1" outlineLevel="1" x14ac:dyDescent="0.2">
      <c r="A67" s="130" t="s">
        <v>43</v>
      </c>
      <c r="B67" s="131"/>
      <c r="C67" s="126"/>
      <c r="D67" s="36">
        <v>17280</v>
      </c>
      <c r="E67" s="37"/>
      <c r="F67" s="37"/>
      <c r="G67" s="37"/>
      <c r="H67" s="38"/>
    </row>
    <row r="68" spans="1:8" ht="37.5" customHeight="1" outlineLevel="1" x14ac:dyDescent="0.2">
      <c r="A68" s="130" t="s">
        <v>44</v>
      </c>
      <c r="B68" s="131"/>
      <c r="C68" s="126"/>
      <c r="D68" s="36">
        <v>18720</v>
      </c>
      <c r="E68" s="37"/>
      <c r="F68" s="37"/>
      <c r="G68" s="37"/>
      <c r="H68" s="38"/>
    </row>
    <row r="69" spans="1:8" ht="37.5" customHeight="1" outlineLevel="1" x14ac:dyDescent="0.2">
      <c r="A69" s="130" t="s">
        <v>45</v>
      </c>
      <c r="B69" s="131"/>
      <c r="C69" s="126"/>
      <c r="D69" s="36">
        <v>20160</v>
      </c>
      <c r="E69" s="37"/>
      <c r="F69" s="37"/>
      <c r="G69" s="37"/>
      <c r="H69" s="38"/>
    </row>
    <row r="70" spans="1:8" ht="37.5" customHeight="1" outlineLevel="1" x14ac:dyDescent="0.2">
      <c r="A70" s="130" t="s">
        <v>46</v>
      </c>
      <c r="B70" s="131"/>
      <c r="C70" s="126"/>
      <c r="D70" s="36">
        <v>21600</v>
      </c>
      <c r="E70" s="37"/>
      <c r="F70" s="37"/>
      <c r="G70" s="37"/>
      <c r="H70" s="38"/>
    </row>
    <row r="71" spans="1:8" ht="37.5" customHeight="1" outlineLevel="1" x14ac:dyDescent="0.2">
      <c r="A71" s="130" t="s">
        <v>47</v>
      </c>
      <c r="B71" s="131"/>
      <c r="C71" s="126"/>
      <c r="D71" s="36">
        <v>23040</v>
      </c>
      <c r="E71" s="37"/>
      <c r="F71" s="37"/>
      <c r="G71" s="37"/>
      <c r="H71" s="38"/>
    </row>
    <row r="72" spans="1:8" ht="37.5" customHeight="1" outlineLevel="1" x14ac:dyDescent="0.2">
      <c r="A72" s="130" t="s">
        <v>48</v>
      </c>
      <c r="B72" s="131"/>
      <c r="C72" s="126"/>
      <c r="D72" s="36">
        <v>24480</v>
      </c>
      <c r="E72" s="37"/>
      <c r="F72" s="37"/>
      <c r="G72" s="37"/>
      <c r="H72" s="38"/>
    </row>
    <row r="73" spans="1:8" ht="37.5" customHeight="1" outlineLevel="1" x14ac:dyDescent="0.2">
      <c r="A73" s="130" t="s">
        <v>49</v>
      </c>
      <c r="B73" s="131"/>
      <c r="C73" s="126"/>
      <c r="D73" s="36">
        <v>25920</v>
      </c>
      <c r="E73" s="37"/>
      <c r="F73" s="37"/>
      <c r="G73" s="37"/>
      <c r="H73" s="38"/>
    </row>
    <row r="74" spans="1:8" ht="37.5" customHeight="1" outlineLevel="1" x14ac:dyDescent="0.2">
      <c r="A74" s="130" t="s">
        <v>50</v>
      </c>
      <c r="B74" s="131"/>
      <c r="C74" s="126"/>
      <c r="D74" s="36">
        <v>27360</v>
      </c>
      <c r="E74" s="37"/>
      <c r="F74" s="37"/>
      <c r="G74" s="37"/>
      <c r="H74" s="38"/>
    </row>
    <row r="75" spans="1:8" ht="37.5" customHeight="1" outlineLevel="1" thickBot="1" x14ac:dyDescent="0.25">
      <c r="A75" s="130" t="s">
        <v>51</v>
      </c>
      <c r="B75" s="131"/>
      <c r="C75" s="126"/>
      <c r="D75" s="36">
        <v>28800</v>
      </c>
      <c r="E75" s="37"/>
      <c r="F75" s="37"/>
      <c r="G75" s="37"/>
      <c r="H75" s="38"/>
    </row>
    <row r="76" spans="1:8" ht="50.1" customHeight="1" thickBot="1" x14ac:dyDescent="0.25">
      <c r="A76" s="119" t="s">
        <v>52</v>
      </c>
      <c r="B76" s="120"/>
      <c r="C76" s="120"/>
      <c r="D76" s="121" t="str">
        <f>"от "&amp;MIN(D77:D86)&amp;" до "&amp;MAX(D77:D86)</f>
        <v>от 60 до 4800</v>
      </c>
      <c r="E76" s="122"/>
      <c r="F76" s="122"/>
      <c r="G76" s="122"/>
      <c r="H76" s="123"/>
    </row>
    <row r="77" spans="1:8" s="16" customFormat="1" ht="159" customHeight="1" x14ac:dyDescent="0.2">
      <c r="A77" s="132" t="s">
        <v>53</v>
      </c>
      <c r="B77" s="133" t="s">
        <v>13</v>
      </c>
      <c r="C77" s="321"/>
      <c r="D77" s="135">
        <v>1380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8" s="140">
        <v>60</v>
      </c>
      <c r="E78" s="140"/>
      <c r="F78" s="140"/>
      <c r="G78" s="140"/>
      <c r="H78" s="141"/>
    </row>
    <row r="79" spans="1:8" ht="37.5" customHeight="1" x14ac:dyDescent="0.2">
      <c r="A79" s="137" t="s">
        <v>55</v>
      </c>
      <c r="B79" s="138"/>
      <c r="C79" s="142"/>
      <c r="D79" s="140">
        <v>4800</v>
      </c>
      <c r="E79" s="140"/>
      <c r="F79" s="140"/>
      <c r="G79" s="140"/>
      <c r="H79" s="141"/>
    </row>
    <row r="80" spans="1:8" ht="37.5" customHeight="1" x14ac:dyDescent="0.2">
      <c r="A80" s="137" t="s">
        <v>56</v>
      </c>
      <c r="B80" s="138"/>
      <c r="C80" s="142"/>
      <c r="D80" s="140">
        <v>1560</v>
      </c>
      <c r="E80" s="140"/>
      <c r="F80" s="140"/>
      <c r="G80" s="140"/>
      <c r="H80" s="141"/>
    </row>
    <row r="81" spans="1:8" ht="37.5" customHeight="1" x14ac:dyDescent="0.2">
      <c r="A81" s="143" t="s">
        <v>57</v>
      </c>
      <c r="B81" s="144"/>
      <c r="C81" s="142"/>
      <c r="D81" s="140">
        <v>4560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87" s="45">
        <v>30</v>
      </c>
      <c r="E87" s="45"/>
      <c r="F87" s="45"/>
      <c r="G87" s="45"/>
      <c r="H87" s="46"/>
    </row>
    <row r="88" spans="1:8" ht="50.1" customHeight="1" thickBot="1" x14ac:dyDescent="0.25">
      <c r="A88" s="24" t="s">
        <v>65</v>
      </c>
      <c r="B88" s="25"/>
      <c r="C88" s="26"/>
      <c r="D88" s="156" t="e">
        <f>"от "&amp;MIN(D90,D110:H111,#REF!,D112:H126)&amp;" до "&amp;MAX(D90,D110:H111,#REF!,D112:H126)</f>
        <v>#REF!</v>
      </c>
      <c r="E88" s="156"/>
      <c r="F88" s="156"/>
      <c r="G88" s="156"/>
      <c r="H88" s="157"/>
    </row>
    <row r="89" spans="1:8" ht="21.75" thickBot="1" x14ac:dyDescent="0.25">
      <c r="A89" s="301"/>
      <c r="B89" s="302"/>
      <c r="C89" s="118"/>
      <c r="D89" s="325"/>
      <c r="E89" s="325"/>
      <c r="F89" s="325"/>
      <c r="G89" s="325"/>
      <c r="H89" s="326"/>
    </row>
    <row r="90" spans="1:8" ht="53.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90" s="165">
        <v>5760</v>
      </c>
      <c r="E90" s="165"/>
      <c r="F90" s="165"/>
      <c r="G90" s="165"/>
      <c r="H90" s="166"/>
    </row>
    <row r="91" spans="1:8" ht="53.25" customHeight="1" thickBot="1" x14ac:dyDescent="0.25">
      <c r="A91" s="167" t="s">
        <v>67</v>
      </c>
      <c r="B91" s="168"/>
      <c r="C91" s="169"/>
      <c r="D91" s="170" t="s">
        <v>68</v>
      </c>
      <c r="E91" s="171"/>
      <c r="F91" s="171"/>
      <c r="G91" s="171"/>
      <c r="H91" s="172"/>
    </row>
    <row r="92" spans="1:8" ht="53.25" customHeight="1" x14ac:dyDescent="0.2">
      <c r="A92" s="173" t="s">
        <v>69</v>
      </c>
      <c r="B92" s="174"/>
      <c r="C92" s="169"/>
      <c r="D92" s="140">
        <f>D90/4</f>
        <v>1440</v>
      </c>
      <c r="E92" s="140"/>
      <c r="F92" s="140"/>
      <c r="G92" s="140"/>
      <c r="H92" s="141"/>
    </row>
    <row r="93" spans="1:8" ht="53.25" customHeight="1" x14ac:dyDescent="0.2">
      <c r="A93" s="173" t="s">
        <v>70</v>
      </c>
      <c r="B93" s="174"/>
      <c r="C93" s="169"/>
      <c r="D93" s="140">
        <f>D90/5</f>
        <v>1152</v>
      </c>
      <c r="E93" s="140"/>
      <c r="F93" s="140"/>
      <c r="G93" s="140"/>
      <c r="H93" s="141"/>
    </row>
    <row r="94" spans="1:8" ht="53.25" customHeight="1" x14ac:dyDescent="0.2">
      <c r="A94" s="173" t="s">
        <v>71</v>
      </c>
      <c r="B94" s="174"/>
      <c r="C94" s="169"/>
      <c r="D94" s="140">
        <f>D90/6</f>
        <v>960</v>
      </c>
      <c r="E94" s="140"/>
      <c r="F94" s="140"/>
      <c r="G94" s="140"/>
      <c r="H94" s="141"/>
    </row>
    <row r="95" spans="1:8" ht="53.25" customHeight="1" x14ac:dyDescent="0.2">
      <c r="A95" s="173" t="s">
        <v>72</v>
      </c>
      <c r="B95" s="174"/>
      <c r="C95" s="169"/>
      <c r="D95" s="140">
        <f>D90/7</f>
        <v>822.85714285714289</v>
      </c>
      <c r="E95" s="140"/>
      <c r="F95" s="140"/>
      <c r="G95" s="140"/>
      <c r="H95" s="141"/>
    </row>
    <row r="96" spans="1:8" ht="53.25" customHeight="1" x14ac:dyDescent="0.2">
      <c r="A96" s="173" t="s">
        <v>73</v>
      </c>
      <c r="B96" s="174"/>
      <c r="C96" s="169"/>
      <c r="D96" s="140">
        <f>D90/8</f>
        <v>720</v>
      </c>
      <c r="E96" s="140"/>
      <c r="F96" s="140"/>
      <c r="G96" s="140"/>
      <c r="H96" s="141"/>
    </row>
    <row r="97" spans="1:8" ht="53.25" customHeight="1" x14ac:dyDescent="0.2">
      <c r="A97" s="173" t="s">
        <v>74</v>
      </c>
      <c r="B97" s="174"/>
      <c r="C97" s="169"/>
      <c r="D97" s="140">
        <f>D90/9</f>
        <v>640</v>
      </c>
      <c r="E97" s="140"/>
      <c r="F97" s="140"/>
      <c r="G97" s="140"/>
      <c r="H97" s="141"/>
    </row>
    <row r="98" spans="1:8" ht="53.25" customHeight="1" x14ac:dyDescent="0.2">
      <c r="A98" s="173" t="s">
        <v>75</v>
      </c>
      <c r="B98" s="174"/>
      <c r="C98" s="169"/>
      <c r="D98" s="140">
        <f>D90/10</f>
        <v>576</v>
      </c>
      <c r="E98" s="140"/>
      <c r="F98" s="140"/>
      <c r="G98" s="140"/>
      <c r="H98" s="141"/>
    </row>
    <row r="99" spans="1:8" ht="53.25" customHeight="1" thickBot="1" x14ac:dyDescent="0.25">
      <c r="A99" s="162" t="s">
        <v>76</v>
      </c>
      <c r="B99" s="163"/>
      <c r="C99" s="169"/>
      <c r="D99" s="165">
        <v>8808</v>
      </c>
      <c r="E99" s="165"/>
      <c r="F99" s="165"/>
      <c r="G99" s="165"/>
      <c r="H99" s="166"/>
    </row>
    <row r="100" spans="1:8" ht="53.25" customHeight="1" thickBot="1" x14ac:dyDescent="0.25">
      <c r="A100" s="167" t="s">
        <v>67</v>
      </c>
      <c r="B100" s="168"/>
      <c r="C100" s="169"/>
      <c r="D100" s="170" t="s">
        <v>68</v>
      </c>
      <c r="E100" s="171"/>
      <c r="F100" s="171"/>
      <c r="G100" s="171"/>
      <c r="H100" s="172"/>
    </row>
    <row r="101" spans="1:8" ht="53.25" customHeight="1" x14ac:dyDescent="0.2">
      <c r="A101" s="173" t="s">
        <v>69</v>
      </c>
      <c r="B101" s="174"/>
      <c r="C101" s="169"/>
      <c r="D101" s="140">
        <v>2202</v>
      </c>
      <c r="E101" s="140"/>
      <c r="F101" s="140"/>
      <c r="G101" s="140"/>
      <c r="H101" s="141"/>
    </row>
    <row r="102" spans="1:8" ht="53.25" customHeight="1" x14ac:dyDescent="0.2">
      <c r="A102" s="173" t="s">
        <v>70</v>
      </c>
      <c r="B102" s="174"/>
      <c r="C102" s="169"/>
      <c r="D102" s="140">
        <v>1761.6</v>
      </c>
      <c r="E102" s="140"/>
      <c r="F102" s="140"/>
      <c r="G102" s="140"/>
      <c r="H102" s="141"/>
    </row>
    <row r="103" spans="1:8" ht="53.25" customHeight="1" x14ac:dyDescent="0.2">
      <c r="A103" s="173" t="s">
        <v>71</v>
      </c>
      <c r="B103" s="174"/>
      <c r="C103" s="169"/>
      <c r="D103" s="140">
        <v>1467.9999999999998</v>
      </c>
      <c r="E103" s="140"/>
      <c r="F103" s="140"/>
      <c r="G103" s="140"/>
      <c r="H103" s="141"/>
    </row>
    <row r="104" spans="1:8" ht="53.25" customHeight="1" x14ac:dyDescent="0.2">
      <c r="A104" s="173" t="s">
        <v>72</v>
      </c>
      <c r="B104" s="174"/>
      <c r="C104" s="169"/>
      <c r="D104" s="140">
        <v>1258.2857142857144</v>
      </c>
      <c r="E104" s="140"/>
      <c r="F104" s="140"/>
      <c r="G104" s="140"/>
      <c r="H104" s="141"/>
    </row>
    <row r="105" spans="1:8" ht="53.25" customHeight="1" x14ac:dyDescent="0.2">
      <c r="A105" s="173" t="s">
        <v>73</v>
      </c>
      <c r="B105" s="174"/>
      <c r="C105" s="169"/>
      <c r="D105" s="140">
        <v>1101</v>
      </c>
      <c r="E105" s="140"/>
      <c r="F105" s="140"/>
      <c r="G105" s="140"/>
      <c r="H105" s="141"/>
    </row>
    <row r="106" spans="1:8" ht="53.25" customHeight="1" x14ac:dyDescent="0.2">
      <c r="A106" s="173" t="s">
        <v>74</v>
      </c>
      <c r="B106" s="174"/>
      <c r="C106" s="169"/>
      <c r="D106" s="140">
        <v>978.66666666666663</v>
      </c>
      <c r="E106" s="140"/>
      <c r="F106" s="140"/>
      <c r="G106" s="140"/>
      <c r="H106" s="141"/>
    </row>
    <row r="107" spans="1:8" ht="53.25" customHeight="1" thickBot="1" x14ac:dyDescent="0.25">
      <c r="A107" s="173" t="s">
        <v>75</v>
      </c>
      <c r="B107" s="174"/>
      <c r="C107" s="177"/>
      <c r="D107" s="140">
        <v>880.8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8" s="44">
        <v>14895</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"2ГИС.ВЛАДИВОСТОК"</v>
      </c>
      <c r="D110" s="31">
        <v>6360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1" s="187">
        <v>5100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2" s="36">
        <v>6360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"2ГИС.ВЛАДИВОСТОК"</v>
      </c>
      <c r="D113" s="36">
        <v>8400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"2ГИС.ВЛАДИВОСТОК"</v>
      </c>
      <c r="D114" s="36">
        <v>10080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5" s="36">
        <v>9600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6" s="36">
        <v>6240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7" s="36">
        <v>7680</v>
      </c>
      <c r="E117" s="37"/>
      <c r="F117" s="37"/>
      <c r="G117" s="37"/>
      <c r="H117" s="38"/>
    </row>
    <row r="118" spans="1:8" ht="50.1" customHeight="1" x14ac:dyDescent="0.2">
      <c r="A118" s="143" t="s">
        <v>86</v>
      </c>
      <c r="B118" s="144"/>
      <c r="C118" s="186" t="e">
        <f>#REF!</f>
        <v>#REF!</v>
      </c>
      <c r="D118" s="36">
        <v>19920</v>
      </c>
      <c r="E118" s="37"/>
      <c r="F118" s="37"/>
      <c r="G118" s="37"/>
      <c r="H118" s="38"/>
    </row>
    <row r="119" spans="1:8" ht="50.1" customHeight="1" x14ac:dyDescent="0.2">
      <c r="A119" s="143" t="s">
        <v>87</v>
      </c>
      <c r="B119" s="144"/>
      <c r="C119" s="186" t="s">
        <v>88</v>
      </c>
      <c r="D119" s="36">
        <v>510</v>
      </c>
      <c r="E119" s="37"/>
      <c r="F119" s="37"/>
      <c r="G119" s="37"/>
      <c r="H119" s="38"/>
    </row>
    <row r="120" spans="1:8" ht="72"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0" s="36">
        <v>6120</v>
      </c>
      <c r="E120" s="37"/>
      <c r="F120" s="37"/>
      <c r="G120" s="37"/>
      <c r="H120" s="38"/>
    </row>
    <row r="121" spans="1:8" ht="72"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1" s="36">
        <v>4896</v>
      </c>
      <c r="E121" s="37"/>
      <c r="F121" s="37"/>
      <c r="G121" s="37"/>
      <c r="H121" s="38"/>
    </row>
    <row r="122" spans="1:8" ht="72" customHeight="1" x14ac:dyDescent="0.2">
      <c r="A122" s="143" t="s">
        <v>91</v>
      </c>
      <c r="B122" s="144"/>
      <c r="C122"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2" s="36">
        <v>5160</v>
      </c>
      <c r="E122" s="37"/>
      <c r="F122" s="37"/>
      <c r="G122" s="37"/>
      <c r="H122" s="38"/>
    </row>
    <row r="123" spans="1:8" ht="72" customHeight="1" x14ac:dyDescent="0.2">
      <c r="A123" s="143" t="s">
        <v>92</v>
      </c>
      <c r="B123" s="144"/>
      <c r="C123" s="186"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3" s="36">
        <v>2448</v>
      </c>
      <c r="E123" s="37"/>
      <c r="F123" s="37"/>
      <c r="G123" s="37"/>
      <c r="H123" s="38"/>
    </row>
    <row r="124" spans="1:8" ht="72"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4" s="36">
        <v>19998</v>
      </c>
      <c r="E124" s="37"/>
      <c r="F124" s="37"/>
      <c r="G124" s="37"/>
      <c r="H124" s="38"/>
    </row>
    <row r="125" spans="1:8" ht="72"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25" s="36">
        <v>15000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6" s="36">
        <v>19320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7" s="36">
        <v>1200</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8" s="36">
        <v>13200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9" s="36">
        <v>5505</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30" s="36">
        <v>15000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"2ГИС.ВЛАДИВОСТОК"</v>
      </c>
      <c r="D131" s="36">
        <v>9000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7200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"2ГИС.ВЛАДИВОСТОК" (версия для ПК)</v>
      </c>
      <c r="D133" s="36">
        <v>9000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"2ГИС.ВЛАДИВОСТОК"</v>
      </c>
      <c r="D134" s="36">
        <v>11760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"2ГИС.ВЛАДИВОСТОК"</v>
      </c>
      <c r="D135" s="36">
        <v>14112</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"2ГИС.ВЛАДИВОСТОК" (версия для ПК)</v>
      </c>
      <c r="D136" s="36">
        <v>13440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"2ГИС.ВЛАДИВОСТОК" (версия для ПК)</v>
      </c>
      <c r="D137" s="36">
        <v>8760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"2ГИС.ВЛАДИВОСТОК" (версия для ПК)</v>
      </c>
      <c r="D138" s="36">
        <v>10800</v>
      </c>
      <c r="E138" s="37"/>
      <c r="F138" s="37"/>
      <c r="G138" s="37"/>
      <c r="H138" s="38"/>
    </row>
    <row r="139" spans="1:8" ht="50.1" customHeight="1" x14ac:dyDescent="0.2">
      <c r="A139" s="143" t="s">
        <v>107</v>
      </c>
      <c r="B139" s="144"/>
      <c r="C139" s="186" t="s">
        <v>88</v>
      </c>
      <c r="D139" s="36">
        <v>720</v>
      </c>
      <c r="E139" s="37"/>
      <c r="F139" s="37"/>
      <c r="G139" s="37"/>
      <c r="H139" s="38"/>
    </row>
    <row r="140" spans="1:8" ht="72"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6">
        <v>28080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"2ГИС.ВЛАДИВОСТОК" (версия для ПК)</v>
      </c>
      <c r="D141" s="44">
        <v>27120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43" s="36">
        <v>10008</v>
      </c>
      <c r="E143" s="37"/>
      <c r="F143" s="37"/>
      <c r="G143" s="37"/>
      <c r="H143" s="38"/>
    </row>
    <row r="144" spans="1:8" s="16" customFormat="1" ht="50.1" customHeight="1" x14ac:dyDescent="0.2">
      <c r="A144" s="143" t="s">
        <v>112</v>
      </c>
      <c r="B144" s="144"/>
      <c r="C144" s="196"/>
      <c r="D144" s="36">
        <v>15000</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118</v>
      </c>
      <c r="B149" s="144"/>
      <c r="C149" s="186" t="str">
        <f>"Интернет-площадка 2gis.ru на основе Cправочника организаций "&amp;$C$2&amp;""</f>
        <v>Интернет-площадка 2gis.ru на основе Cправочника организаций "2ГИС.ВЛАДИВОСТОК"</v>
      </c>
      <c r="D149" s="36">
        <v>2400</v>
      </c>
      <c r="E149" s="37"/>
      <c r="F149" s="37"/>
      <c r="G149" s="37"/>
      <c r="H149" s="38"/>
    </row>
    <row r="150" spans="1:8" ht="50.1" customHeight="1" x14ac:dyDescent="0.2">
      <c r="A150" s="143" t="s">
        <v>119</v>
      </c>
      <c r="B150" s="144"/>
      <c r="C150"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0" s="36">
        <v>3840</v>
      </c>
      <c r="E150" s="37"/>
      <c r="F150" s="37"/>
      <c r="G150" s="37"/>
      <c r="H150" s="38"/>
    </row>
    <row r="151" spans="1:8" ht="50.1" customHeight="1" x14ac:dyDescent="0.2">
      <c r="A151" s="143" t="s">
        <v>120</v>
      </c>
      <c r="B151" s="144"/>
      <c r="C15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51" s="200">
        <f>F151*1.2</f>
        <v>6048</v>
      </c>
      <c r="E151" s="201">
        <f>F151*1.1</f>
        <v>5544</v>
      </c>
      <c r="F151" s="201">
        <v>5040</v>
      </c>
      <c r="G151" s="201">
        <f>F151*0.75</f>
        <v>3780</v>
      </c>
      <c r="H151" s="202">
        <f>F151*0.5</f>
        <v>2520</v>
      </c>
    </row>
    <row r="152" spans="1:8" ht="50.1" customHeight="1" x14ac:dyDescent="0.2">
      <c r="A152" s="143" t="s">
        <v>165</v>
      </c>
      <c r="B152" s="144"/>
      <c r="C152" s="186" t="str">
        <f>"Интернет-площадка 2gis.ru на основе Cправочника организаций "&amp;$C$2&amp;""</f>
        <v>Интернет-площадка 2gis.ru на основе Cправочника организаций "2ГИС.ВЛАДИВОСТОК"</v>
      </c>
      <c r="D152" s="36">
        <v>3360</v>
      </c>
      <c r="E152" s="37"/>
      <c r="F152" s="37"/>
      <c r="G152" s="37"/>
      <c r="H152" s="38"/>
    </row>
    <row r="153" spans="1:8" ht="50.1" customHeight="1" x14ac:dyDescent="0.2">
      <c r="A153" s="143" t="s">
        <v>122</v>
      </c>
      <c r="B153" s="144"/>
      <c r="C153"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3" s="36">
        <v>5400</v>
      </c>
      <c r="E153" s="37"/>
      <c r="F153" s="37"/>
      <c r="G153" s="37"/>
      <c r="H153" s="38"/>
    </row>
    <row r="154" spans="1:8" s="16" customFormat="1" ht="126" customHeight="1" x14ac:dyDescent="0.2">
      <c r="A154" s="143" t="s">
        <v>123</v>
      </c>
      <c r="B154" s="144"/>
      <c r="C154" s="203" t="str">
        <f>C149</f>
        <v>Интернет-площадка 2gis.ru на основе Cправочника организаций "2ГИС.ВЛАДИВОСТОК"</v>
      </c>
      <c r="D154" s="200">
        <f>F154*1.2</f>
        <v>4802.3999999999996</v>
      </c>
      <c r="E154" s="201">
        <f>F154*1.1</f>
        <v>4402.2000000000007</v>
      </c>
      <c r="F154" s="201">
        <v>4002</v>
      </c>
      <c r="G154" s="201">
        <f>F154*0.75</f>
        <v>3001.5</v>
      </c>
      <c r="H154" s="202">
        <f>F154*0.5</f>
        <v>2001</v>
      </c>
    </row>
    <row r="155" spans="1:8" s="16" customFormat="1" ht="126" customHeight="1" thickBot="1" x14ac:dyDescent="0.25">
      <c r="A155" s="143" t="s">
        <v>124</v>
      </c>
      <c r="B155" s="144"/>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5" s="36">
        <v>5490</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83.25" customHeight="1" thickBot="1" x14ac:dyDescent="0.25">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8" s="31">
        <v>14730</v>
      </c>
      <c r="E158" s="32"/>
      <c r="F158" s="32"/>
      <c r="G158" s="32"/>
      <c r="H158" s="33"/>
    </row>
    <row r="159" spans="1:8" s="16" customFormat="1" ht="83.25" customHeight="1" thickBot="1" x14ac:dyDescent="0.25">
      <c r="A159" s="143" t="s">
        <v>186</v>
      </c>
      <c r="B159" s="144"/>
      <c r="C159" s="196"/>
      <c r="D159" s="31">
        <v>14730</v>
      </c>
      <c r="E159" s="32"/>
      <c r="F159" s="32"/>
      <c r="G159" s="32"/>
      <c r="H159" s="33"/>
    </row>
    <row r="160" spans="1:8" ht="50.1" customHeight="1" thickBot="1" x14ac:dyDescent="0.25">
      <c r="A160" s="301"/>
      <c r="B160" s="302"/>
      <c r="C160" s="182"/>
      <c r="D160" s="325"/>
      <c r="E160" s="325"/>
      <c r="F160" s="325"/>
      <c r="G160" s="325"/>
      <c r="H160" s="326"/>
    </row>
    <row r="161" spans="1:8" s="23" customFormat="1" ht="26.25" x14ac:dyDescent="0.2">
      <c r="A161" s="204"/>
      <c r="B161" s="205"/>
      <c r="C161" s="206"/>
      <c r="D161" s="205"/>
      <c r="E161" s="205"/>
      <c r="F161" s="205"/>
      <c r="G161" s="205"/>
      <c r="H161" s="207"/>
    </row>
    <row r="162" spans="1:8" s="16" customFormat="1" ht="21" x14ac:dyDescent="0.2">
      <c r="A162" s="208"/>
      <c r="B162" s="209" t="s">
        <v>125</v>
      </c>
      <c r="C162" s="210" t="s">
        <v>258</v>
      </c>
      <c r="D162" s="210"/>
      <c r="E162" s="211"/>
      <c r="F162" s="211"/>
      <c r="G162" s="211"/>
      <c r="H162" s="211"/>
    </row>
    <row r="163" spans="1:8" s="16" customFormat="1" ht="21" x14ac:dyDescent="0.2">
      <c r="A163" s="208"/>
      <c r="B163" s="211"/>
      <c r="C163" s="212" t="s">
        <v>259</v>
      </c>
      <c r="D163" s="212"/>
      <c r="E163" s="211"/>
      <c r="F163" s="211"/>
      <c r="G163" s="211"/>
      <c r="H163" s="211"/>
    </row>
    <row r="164" spans="1:8" s="16" customFormat="1" ht="21" x14ac:dyDescent="0.2">
      <c r="A164" s="208"/>
      <c r="B164" s="211"/>
      <c r="C164" s="212" t="s">
        <v>260</v>
      </c>
      <c r="D164" s="212"/>
      <c r="E164" s="211"/>
      <c r="F164" s="211"/>
      <c r="G164" s="211"/>
      <c r="H164" s="211"/>
    </row>
    <row r="165" spans="1:8" s="16" customFormat="1" ht="21" x14ac:dyDescent="0.2">
      <c r="A165" s="204"/>
      <c r="B165" s="205"/>
      <c r="C165" s="212"/>
      <c r="D165" s="212"/>
      <c r="E165" s="211"/>
      <c r="F165" s="211"/>
      <c r="G165" s="211"/>
      <c r="H165" s="205"/>
    </row>
    <row r="166" spans="1:8" s="16" customFormat="1" ht="26.25"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ht="26.25"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ht="26.25"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ht="26.25"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ht="26.25"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ht="26.25"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ht="26.25"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ht="26.25" customHeight="1" x14ac:dyDescent="0.2">
      <c r="A173" s="221"/>
      <c r="B173" s="221"/>
      <c r="C173" s="222"/>
      <c r="D173" s="223"/>
      <c r="E173" s="223"/>
      <c r="F173" s="224"/>
      <c r="G173" s="225"/>
      <c r="H173" s="225"/>
    </row>
    <row r="174" spans="1:8" ht="26.25" customHeight="1" x14ac:dyDescent="0.2">
      <c r="A174" s="227" t="s">
        <v>136</v>
      </c>
      <c r="B174" s="227"/>
      <c r="C174" s="227"/>
      <c r="D174" s="227"/>
      <c r="E174" s="227"/>
      <c r="F174" s="227"/>
      <c r="G174" s="227"/>
      <c r="H174" s="227"/>
    </row>
    <row r="175" spans="1:8" ht="26.25" customHeight="1" x14ac:dyDescent="0.2">
      <c r="A175" s="227" t="s">
        <v>137</v>
      </c>
      <c r="B175" s="227"/>
      <c r="C175" s="227"/>
      <c r="D175" s="227"/>
      <c r="E175" s="227"/>
      <c r="F175" s="227"/>
      <c r="G175" s="227"/>
      <c r="H175" s="227"/>
    </row>
    <row r="176" spans="1:8" ht="26.25" customHeight="1" x14ac:dyDescent="0.2">
      <c r="A176" s="221"/>
      <c r="B176" s="221"/>
      <c r="C176" s="222"/>
      <c r="D176" s="223"/>
      <c r="E176" s="223"/>
      <c r="F176" s="224"/>
      <c r="G176" s="225"/>
      <c r="H176" s="225"/>
    </row>
    <row r="177" spans="1:8" ht="26.25" customHeight="1" thickBot="1" x14ac:dyDescent="0.25">
      <c r="A177" s="228" t="s">
        <v>138</v>
      </c>
      <c r="B177" s="228"/>
      <c r="C177" s="228"/>
      <c r="D177" s="228"/>
      <c r="E177" s="228"/>
      <c r="F177" s="229"/>
      <c r="G177" s="219"/>
      <c r="H177" s="230"/>
    </row>
    <row r="178" spans="1:8" ht="26.25" customHeight="1" thickBot="1" x14ac:dyDescent="0.25">
      <c r="A178" s="231" t="s">
        <v>139</v>
      </c>
      <c r="B178" s="232"/>
      <c r="C178" s="232"/>
      <c r="D178" s="232"/>
      <c r="E178" s="233"/>
      <c r="F178" s="234"/>
      <c r="H178" s="235"/>
    </row>
    <row r="179" spans="1:8" ht="96" customHeight="1" thickBot="1" x14ac:dyDescent="0.25">
      <c r="A179" s="305" t="s">
        <v>140</v>
      </c>
      <c r="B179" s="306"/>
      <c r="C179" s="238" t="s">
        <v>141</v>
      </c>
      <c r="D179" s="397" t="s">
        <v>142</v>
      </c>
      <c r="E179" s="398"/>
      <c r="F179" s="234"/>
      <c r="H179" s="235"/>
    </row>
    <row r="180" spans="1:8" ht="23.25" customHeight="1" x14ac:dyDescent="0.2">
      <c r="A180" s="241" t="s">
        <v>169</v>
      </c>
      <c r="B180" s="242"/>
      <c r="C180" s="244" t="s">
        <v>170</v>
      </c>
      <c r="D180" s="249">
        <v>2190</v>
      </c>
      <c r="E180" s="250"/>
      <c r="F180" s="240"/>
      <c r="G180" s="240"/>
      <c r="H180" s="240"/>
    </row>
    <row r="181" spans="1:8" ht="21" x14ac:dyDescent="0.2">
      <c r="A181" s="246" t="s">
        <v>171</v>
      </c>
      <c r="B181" s="247"/>
      <c r="C181" s="249"/>
      <c r="D181" s="249">
        <v>1590</v>
      </c>
      <c r="E181" s="250"/>
      <c r="F181" s="240"/>
      <c r="G181" s="240"/>
      <c r="H181" s="240"/>
    </row>
    <row r="182" spans="1:8" ht="21" customHeight="1" x14ac:dyDescent="0.2">
      <c r="A182" s="246" t="s">
        <v>172</v>
      </c>
      <c r="B182" s="247"/>
      <c r="C182" s="249"/>
      <c r="D182" s="249">
        <v>1440</v>
      </c>
      <c r="E182" s="250"/>
      <c r="F182" s="240"/>
      <c r="G182" s="240"/>
      <c r="H182" s="240"/>
    </row>
    <row r="183" spans="1:8" ht="21.75" thickBot="1" x14ac:dyDescent="0.25">
      <c r="A183" s="246" t="s">
        <v>173</v>
      </c>
      <c r="B183" s="247"/>
      <c r="C183" s="249"/>
      <c r="D183" s="249">
        <v>1290</v>
      </c>
      <c r="E183" s="250"/>
      <c r="F183" s="240"/>
      <c r="G183" s="240"/>
      <c r="H183" s="240"/>
    </row>
    <row r="184" spans="1:8" ht="84" x14ac:dyDescent="0.2">
      <c r="A184" s="241" t="s">
        <v>143</v>
      </c>
      <c r="B184" s="242"/>
      <c r="C184" s="243" t="s">
        <v>144</v>
      </c>
      <c r="D184" s="244" t="s">
        <v>145</v>
      </c>
      <c r="E184" s="245"/>
      <c r="F184" s="240"/>
      <c r="G184" s="240"/>
      <c r="H184" s="240"/>
    </row>
    <row r="185" spans="1:8" ht="21" x14ac:dyDescent="0.2">
      <c r="A185" s="246" t="s">
        <v>146</v>
      </c>
      <c r="B185" s="247"/>
      <c r="C185" s="248" t="s">
        <v>147</v>
      </c>
      <c r="D185" s="249" t="s">
        <v>148</v>
      </c>
      <c r="E185" s="250"/>
      <c r="F185" s="240"/>
      <c r="G185" s="240"/>
      <c r="H185" s="240"/>
    </row>
    <row r="186" spans="1:8" ht="63.75" thickBot="1" x14ac:dyDescent="0.25">
      <c r="A186" s="332" t="s">
        <v>149</v>
      </c>
      <c r="B186" s="333"/>
      <c r="C186" s="334" t="s">
        <v>150</v>
      </c>
      <c r="D186" s="335" t="s">
        <v>148</v>
      </c>
      <c r="E186" s="336"/>
      <c r="F186" s="240"/>
      <c r="G186" s="240"/>
      <c r="H186" s="240"/>
    </row>
    <row r="187" spans="1:8" ht="42" x14ac:dyDescent="0.2">
      <c r="A187" s="246" t="s">
        <v>152</v>
      </c>
      <c r="B187" s="247"/>
      <c r="C187" s="337" t="s">
        <v>153</v>
      </c>
      <c r="D187" s="247" t="s">
        <v>148</v>
      </c>
      <c r="E187" s="338"/>
      <c r="F187" s="234"/>
      <c r="G187" s="234"/>
      <c r="H187" s="234"/>
    </row>
    <row r="188" spans="1:8" ht="42.75" customHeight="1" thickBot="1" x14ac:dyDescent="0.25">
      <c r="A188" s="339" t="s">
        <v>154</v>
      </c>
      <c r="B188" s="340"/>
      <c r="C188" s="334" t="s">
        <v>155</v>
      </c>
      <c r="D188" s="341" t="s">
        <v>148</v>
      </c>
      <c r="E188" s="342"/>
      <c r="F188" s="224"/>
      <c r="G188" s="225"/>
      <c r="H188" s="225"/>
    </row>
    <row r="189" spans="1:8" ht="50.1" customHeight="1" x14ac:dyDescent="0.2">
      <c r="A189" s="252" t="s">
        <v>156</v>
      </c>
      <c r="B189" s="252"/>
      <c r="C189" s="252"/>
      <c r="D189" s="252"/>
      <c r="E189" s="252"/>
      <c r="F189" s="252"/>
      <c r="G189" s="252"/>
      <c r="H189" s="252"/>
    </row>
    <row r="190" spans="1:8" ht="88.5" customHeight="1" x14ac:dyDescent="0.2">
      <c r="A190" s="252" t="s">
        <v>157</v>
      </c>
      <c r="B190" s="252"/>
      <c r="C190" s="252"/>
      <c r="D190" s="252"/>
      <c r="E190" s="252"/>
      <c r="F190" s="252"/>
      <c r="G190" s="252"/>
      <c r="H190" s="252"/>
    </row>
    <row r="191" spans="1:8" ht="189.75" customHeight="1" x14ac:dyDescent="0.2">
      <c r="A191"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227"/>
      <c r="C191" s="227"/>
      <c r="D191" s="227"/>
      <c r="E191" s="227"/>
      <c r="F191" s="227"/>
      <c r="G191" s="227"/>
      <c r="H191" s="227"/>
    </row>
    <row r="192" spans="1:8" ht="73.5" customHeight="1" x14ac:dyDescent="0.2">
      <c r="A192" s="227" t="s">
        <v>159</v>
      </c>
      <c r="B192" s="227"/>
      <c r="C192" s="227"/>
      <c r="D192" s="227"/>
      <c r="E192" s="227"/>
      <c r="F192" s="227"/>
      <c r="G192" s="227"/>
      <c r="H192" s="227"/>
    </row>
    <row r="193" spans="1:8" ht="150" customHeight="1" x14ac:dyDescent="0.2">
      <c r="A193" s="252" t="s">
        <v>160</v>
      </c>
      <c r="B193" s="252"/>
      <c r="C193" s="252"/>
      <c r="D193" s="252"/>
      <c r="E193" s="252"/>
      <c r="F193" s="252"/>
      <c r="G193" s="252"/>
      <c r="H193" s="252"/>
    </row>
    <row r="194" spans="1:8" s="205" customFormat="1" ht="125.25" customHeight="1" x14ac:dyDescent="0.2">
      <c r="A194" s="227" t="s">
        <v>161</v>
      </c>
      <c r="B194" s="227"/>
      <c r="C194" s="227"/>
      <c r="D194" s="227"/>
      <c r="E194" s="227"/>
      <c r="F194" s="227"/>
      <c r="G194" s="227"/>
      <c r="H194" s="227"/>
    </row>
    <row r="195" spans="1:8" s="226" customFormat="1" ht="222.75" customHeight="1" x14ac:dyDescent="0.2">
      <c r="A195" s="204"/>
      <c r="B195" s="205"/>
      <c r="C195" s="206"/>
      <c r="D195" s="205"/>
      <c r="E195" s="205"/>
      <c r="F195" s="205"/>
      <c r="G195" s="205"/>
      <c r="H195" s="207"/>
    </row>
    <row r="196" spans="1:8" ht="36.75" customHeight="1" x14ac:dyDescent="0.2"/>
    <row r="197" spans="1:8" ht="36.75" customHeight="1" x14ac:dyDescent="0.2"/>
    <row r="198" spans="1:8" ht="182.25" customHeight="1" x14ac:dyDescent="0.2"/>
    <row r="199" spans="1:8" ht="65.25" customHeight="1" x14ac:dyDescent="0.2"/>
    <row r="201" spans="1:8" s="254" customFormat="1" ht="114.75" customHeight="1" x14ac:dyDescent="0.2">
      <c r="A201" s="204"/>
      <c r="B201" s="205"/>
      <c r="C201" s="206"/>
      <c r="D201" s="205"/>
      <c r="E201" s="205"/>
      <c r="F201" s="205"/>
      <c r="G201" s="205"/>
      <c r="H201" s="207"/>
    </row>
  </sheetData>
  <sheetProtection selectLockedCells="1" selectUnlockedCells="1"/>
  <mergeCells count="322">
    <mergeCell ref="A191:H191"/>
    <mergeCell ref="A192:H192"/>
    <mergeCell ref="A193:H193"/>
    <mergeCell ref="A194:E194"/>
    <mergeCell ref="F194:H194"/>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80:B180"/>
    <mergeCell ref="C180:C183"/>
    <mergeCell ref="D180:E180"/>
    <mergeCell ref="A181:B181"/>
    <mergeCell ref="D181:E181"/>
    <mergeCell ref="A182:B182"/>
    <mergeCell ref="D182:E182"/>
    <mergeCell ref="A183:B183"/>
    <mergeCell ref="D183:E183"/>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A152:B152"/>
    <mergeCell ref="D152:H152"/>
    <mergeCell ref="A153:B153"/>
    <mergeCell ref="D153:H153"/>
    <mergeCell ref="A154:B154"/>
    <mergeCell ref="D147:H147"/>
    <mergeCell ref="A148:B148"/>
    <mergeCell ref="D148:H148"/>
    <mergeCell ref="A149:B149"/>
    <mergeCell ref="D149:H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8"/>
  <sheetViews>
    <sheetView view="pageBreakPreview" zoomScale="40" zoomScaleNormal="60" zoomScaleSheetLayoutView="40" workbookViewId="0">
      <pane ySplit="4" topLeftCell="A14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4">
        <v>259.2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49" s="127">
        <v>510</v>
      </c>
      <c r="E49" s="128"/>
      <c r="F49" s="128"/>
      <c r="G49" s="128"/>
      <c r="H49" s="129"/>
    </row>
    <row r="50" spans="1:8" ht="37.5" customHeight="1" outlineLevel="1" x14ac:dyDescent="0.2">
      <c r="A50" s="130" t="s">
        <v>33</v>
      </c>
      <c r="B50" s="131"/>
      <c r="C50" s="126"/>
      <c r="D50" s="36">
        <v>1020</v>
      </c>
      <c r="E50" s="37"/>
      <c r="F50" s="37"/>
      <c r="G50" s="37"/>
      <c r="H50" s="38"/>
    </row>
    <row r="51" spans="1:8" ht="37.5" customHeight="1" outlineLevel="1" x14ac:dyDescent="0.2">
      <c r="A51" s="130" t="s">
        <v>34</v>
      </c>
      <c r="B51" s="131"/>
      <c r="C51" s="126"/>
      <c r="D51" s="36">
        <v>1530</v>
      </c>
      <c r="E51" s="37"/>
      <c r="F51" s="37"/>
      <c r="G51" s="37"/>
      <c r="H51" s="38"/>
    </row>
    <row r="52" spans="1:8" ht="37.5" customHeight="1" outlineLevel="1" x14ac:dyDescent="0.2">
      <c r="A52" s="130" t="s">
        <v>35</v>
      </c>
      <c r="B52" s="131"/>
      <c r="C52" s="126"/>
      <c r="D52" s="36">
        <v>2040</v>
      </c>
      <c r="E52" s="37"/>
      <c r="F52" s="37"/>
      <c r="G52" s="37"/>
      <c r="H52" s="38"/>
    </row>
    <row r="53" spans="1:8" ht="37.5" customHeight="1" outlineLevel="1" x14ac:dyDescent="0.2">
      <c r="A53" s="130" t="s">
        <v>36</v>
      </c>
      <c r="B53" s="131"/>
      <c r="C53" s="126"/>
      <c r="D53" s="36">
        <v>2550</v>
      </c>
      <c r="E53" s="37"/>
      <c r="F53" s="37"/>
      <c r="G53" s="37"/>
      <c r="H53" s="38"/>
    </row>
    <row r="54" spans="1:8" ht="37.5" customHeight="1" outlineLevel="1" x14ac:dyDescent="0.2">
      <c r="A54" s="130" t="s">
        <v>37</v>
      </c>
      <c r="B54" s="131"/>
      <c r="C54" s="126"/>
      <c r="D54" s="36">
        <v>3060</v>
      </c>
      <c r="E54" s="37"/>
      <c r="F54" s="37"/>
      <c r="G54" s="37"/>
      <c r="H54" s="38"/>
    </row>
    <row r="55" spans="1:8" ht="37.5" customHeight="1" outlineLevel="1" x14ac:dyDescent="0.2">
      <c r="A55" s="130" t="s">
        <v>38</v>
      </c>
      <c r="B55" s="131"/>
      <c r="C55" s="126"/>
      <c r="D55" s="36">
        <v>3570</v>
      </c>
      <c r="E55" s="37"/>
      <c r="F55" s="37"/>
      <c r="G55" s="37"/>
      <c r="H55" s="38"/>
    </row>
    <row r="56" spans="1:8" ht="37.5" customHeight="1" outlineLevel="1" x14ac:dyDescent="0.2">
      <c r="A56" s="130" t="s">
        <v>39</v>
      </c>
      <c r="B56" s="131"/>
      <c r="C56" s="126"/>
      <c r="D56" s="36">
        <v>4080</v>
      </c>
      <c r="E56" s="37"/>
      <c r="F56" s="37"/>
      <c r="G56" s="37"/>
      <c r="H56" s="38"/>
    </row>
    <row r="57" spans="1:8" ht="37.5" customHeight="1" outlineLevel="1" x14ac:dyDescent="0.2">
      <c r="A57" s="130" t="s">
        <v>40</v>
      </c>
      <c r="B57" s="131"/>
      <c r="C57" s="126"/>
      <c r="D57" s="36">
        <v>4590</v>
      </c>
      <c r="E57" s="37"/>
      <c r="F57" s="37"/>
      <c r="G57" s="37"/>
      <c r="H57" s="38"/>
    </row>
    <row r="58" spans="1:8" ht="37.5" customHeight="1" outlineLevel="1" x14ac:dyDescent="0.2">
      <c r="A58" s="130" t="s">
        <v>41</v>
      </c>
      <c r="B58" s="131"/>
      <c r="C58" s="126"/>
      <c r="D58" s="36">
        <v>5100</v>
      </c>
      <c r="E58" s="37"/>
      <c r="F58" s="37"/>
      <c r="G58" s="37"/>
      <c r="H58" s="38"/>
    </row>
    <row r="59" spans="1:8" ht="37.5" customHeight="1" outlineLevel="1" x14ac:dyDescent="0.2">
      <c r="A59" s="130" t="s">
        <v>42</v>
      </c>
      <c r="B59" s="131"/>
      <c r="C59" s="126"/>
      <c r="D59" s="36">
        <v>5610</v>
      </c>
      <c r="E59" s="37"/>
      <c r="F59" s="37"/>
      <c r="G59" s="37"/>
      <c r="H59" s="38"/>
    </row>
    <row r="60" spans="1:8" ht="37.5" customHeight="1" outlineLevel="1" x14ac:dyDescent="0.2">
      <c r="A60" s="130" t="s">
        <v>43</v>
      </c>
      <c r="B60" s="131"/>
      <c r="C60" s="126"/>
      <c r="D60" s="36">
        <v>6120</v>
      </c>
      <c r="E60" s="37"/>
      <c r="F60" s="37"/>
      <c r="G60" s="37"/>
      <c r="H60" s="38"/>
    </row>
    <row r="61" spans="1:8" ht="37.5" customHeight="1" outlineLevel="1" x14ac:dyDescent="0.2">
      <c r="A61" s="130" t="s">
        <v>44</v>
      </c>
      <c r="B61" s="131"/>
      <c r="C61" s="126"/>
      <c r="D61" s="36">
        <v>6630</v>
      </c>
      <c r="E61" s="37"/>
      <c r="F61" s="37"/>
      <c r="G61" s="37"/>
      <c r="H61" s="38"/>
    </row>
    <row r="62" spans="1:8" ht="37.5" customHeight="1" outlineLevel="1" x14ac:dyDescent="0.2">
      <c r="A62" s="130" t="s">
        <v>45</v>
      </c>
      <c r="B62" s="131"/>
      <c r="C62" s="126"/>
      <c r="D62" s="36">
        <v>7140</v>
      </c>
      <c r="E62" s="37"/>
      <c r="F62" s="37"/>
      <c r="G62" s="37"/>
      <c r="H62" s="38"/>
    </row>
    <row r="63" spans="1:8" ht="37.5" customHeight="1" outlineLevel="1" x14ac:dyDescent="0.2">
      <c r="A63" s="130" t="s">
        <v>46</v>
      </c>
      <c r="B63" s="131"/>
      <c r="C63" s="126"/>
      <c r="D63" s="36">
        <v>7650</v>
      </c>
      <c r="E63" s="37"/>
      <c r="F63" s="37"/>
      <c r="G63" s="37"/>
      <c r="H63" s="38"/>
    </row>
    <row r="64" spans="1:8" ht="37.5" customHeight="1" outlineLevel="1" x14ac:dyDescent="0.2">
      <c r="A64" s="130" t="s">
        <v>47</v>
      </c>
      <c r="B64" s="131"/>
      <c r="C64" s="126"/>
      <c r="D64" s="36">
        <v>8160</v>
      </c>
      <c r="E64" s="37"/>
      <c r="F64" s="37"/>
      <c r="G64" s="37"/>
      <c r="H64" s="38"/>
    </row>
    <row r="65" spans="1:8" ht="37.5" customHeight="1" outlineLevel="1" x14ac:dyDescent="0.2">
      <c r="A65" s="130" t="s">
        <v>48</v>
      </c>
      <c r="B65" s="131"/>
      <c r="C65" s="126"/>
      <c r="D65" s="36">
        <v>8670</v>
      </c>
      <c r="E65" s="37"/>
      <c r="F65" s="37"/>
      <c r="G65" s="37"/>
      <c r="H65" s="38"/>
    </row>
    <row r="66" spans="1:8" ht="37.5" customHeight="1" outlineLevel="1" x14ac:dyDescent="0.2">
      <c r="A66" s="130" t="s">
        <v>49</v>
      </c>
      <c r="B66" s="131"/>
      <c r="C66" s="126"/>
      <c r="D66" s="36">
        <v>9180</v>
      </c>
      <c r="E66" s="37"/>
      <c r="F66" s="37"/>
      <c r="G66" s="37"/>
      <c r="H66" s="38"/>
    </row>
    <row r="67" spans="1:8" ht="37.5" customHeight="1" outlineLevel="1" x14ac:dyDescent="0.2">
      <c r="A67" s="130" t="s">
        <v>50</v>
      </c>
      <c r="B67" s="131"/>
      <c r="C67" s="126"/>
      <c r="D67" s="36">
        <v>9690</v>
      </c>
      <c r="E67" s="37"/>
      <c r="F67" s="37"/>
      <c r="G67" s="37"/>
      <c r="H67" s="38"/>
    </row>
    <row r="68" spans="1:8" ht="37.5" customHeight="1" outlineLevel="1" thickBot="1" x14ac:dyDescent="0.25">
      <c r="A68" s="130" t="s">
        <v>51</v>
      </c>
      <c r="B68" s="131"/>
      <c r="C68" s="126"/>
      <c r="D68" s="36">
        <v>10200</v>
      </c>
      <c r="E68" s="37"/>
      <c r="F68" s="37"/>
      <c r="G68" s="37"/>
      <c r="H68" s="38"/>
    </row>
    <row r="69" spans="1:8" ht="50.1" customHeight="1" thickBot="1" x14ac:dyDescent="0.25">
      <c r="A69" s="119" t="s">
        <v>52</v>
      </c>
      <c r="B69" s="120"/>
      <c r="C69" s="120"/>
      <c r="D69" s="121" t="str">
        <f>"от "&amp;MIN(D70:D79)&amp;" до "&amp;MAX(D70:D79)</f>
        <v>от 348 до 6798</v>
      </c>
      <c r="E69" s="122"/>
      <c r="F69" s="122"/>
      <c r="G69" s="122"/>
      <c r="H69" s="123"/>
    </row>
    <row r="70" spans="1:8"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70" s="135">
        <v>1014</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71" s="140">
        <v>348</v>
      </c>
      <c r="E71" s="140"/>
      <c r="F71" s="140"/>
      <c r="G71" s="140"/>
      <c r="H71" s="141"/>
    </row>
    <row r="72" spans="1:8" ht="37.5" customHeight="1" x14ac:dyDescent="0.2">
      <c r="A72" s="137" t="s">
        <v>55</v>
      </c>
      <c r="B72" s="138"/>
      <c r="C72" s="142"/>
      <c r="D72" s="140">
        <v>6456</v>
      </c>
      <c r="E72" s="140"/>
      <c r="F72" s="140"/>
      <c r="G72" s="140"/>
      <c r="H72" s="141"/>
    </row>
    <row r="73" spans="1:8" ht="37.5" customHeight="1" x14ac:dyDescent="0.2">
      <c r="A73" s="137" t="s">
        <v>56</v>
      </c>
      <c r="B73" s="138"/>
      <c r="C73" s="142"/>
      <c r="D73" s="140">
        <v>1950</v>
      </c>
      <c r="E73" s="140"/>
      <c r="F73" s="140"/>
      <c r="G73" s="140"/>
      <c r="H73" s="141"/>
    </row>
    <row r="74" spans="1:8" ht="37.5" customHeight="1" x14ac:dyDescent="0.2">
      <c r="A74" s="143" t="s">
        <v>57</v>
      </c>
      <c r="B74" s="144"/>
      <c r="C74" s="142"/>
      <c r="D74" s="140">
        <v>5790</v>
      </c>
      <c r="E74" s="140"/>
      <c r="F74" s="140"/>
      <c r="G74" s="140"/>
      <c r="H74" s="141"/>
    </row>
    <row r="75" spans="1:8" ht="37.5" customHeight="1" x14ac:dyDescent="0.2">
      <c r="A75" s="137" t="s">
        <v>58</v>
      </c>
      <c r="B75" s="138"/>
      <c r="C75" s="142"/>
      <c r="D75" s="140">
        <v>432</v>
      </c>
      <c r="E75" s="140"/>
      <c r="F75" s="140"/>
      <c r="G75" s="140"/>
      <c r="H75" s="141"/>
    </row>
    <row r="76" spans="1:8" ht="37.5" customHeight="1" x14ac:dyDescent="0.2">
      <c r="A76" s="137" t="s">
        <v>59</v>
      </c>
      <c r="B76" s="138"/>
      <c r="C76" s="142"/>
      <c r="D76" s="140">
        <v>432</v>
      </c>
      <c r="E76" s="140"/>
      <c r="F76" s="140"/>
      <c r="G76" s="140"/>
      <c r="H76" s="141"/>
    </row>
    <row r="77" spans="1:8" ht="37.5" customHeight="1" x14ac:dyDescent="0.2">
      <c r="A77" s="137" t="s">
        <v>60</v>
      </c>
      <c r="B77" s="138"/>
      <c r="C77" s="142"/>
      <c r="D77" s="140">
        <v>864</v>
      </c>
      <c r="E77" s="140"/>
      <c r="F77" s="140"/>
      <c r="G77" s="140"/>
      <c r="H77" s="141"/>
    </row>
    <row r="78" spans="1:8" ht="37.5" customHeight="1" x14ac:dyDescent="0.2">
      <c r="A78" s="137" t="s">
        <v>61</v>
      </c>
      <c r="B78" s="138"/>
      <c r="C78" s="142"/>
      <c r="D78" s="140">
        <v>1296</v>
      </c>
      <c r="E78" s="140"/>
      <c r="F78" s="140"/>
      <c r="G78" s="140"/>
      <c r="H78" s="141"/>
    </row>
    <row r="79" spans="1:8" ht="37.5" customHeight="1" thickBot="1" x14ac:dyDescent="0.25">
      <c r="A79" s="145" t="s">
        <v>62</v>
      </c>
      <c r="B79" s="146"/>
      <c r="C79" s="147"/>
      <c r="D79" s="148">
        <v>6798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858 до 10398</v>
      </c>
      <c r="E81" s="156"/>
      <c r="F81" s="156"/>
      <c r="G81" s="156"/>
      <c r="H81" s="157"/>
    </row>
    <row r="82" spans="1:8" ht="21.75" thickBot="1" x14ac:dyDescent="0.25">
      <c r="A82" s="301"/>
      <c r="B82" s="302"/>
      <c r="C82" s="118"/>
      <c r="D82" s="325"/>
      <c r="E82" s="325"/>
      <c r="F82" s="325"/>
      <c r="G82" s="325"/>
      <c r="H82" s="326"/>
    </row>
    <row r="83" spans="1:8" ht="51.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83" s="165">
        <v>5100</v>
      </c>
      <c r="E83" s="165"/>
      <c r="F83" s="165"/>
      <c r="G83" s="165"/>
      <c r="H83" s="166"/>
    </row>
    <row r="84" spans="1:8" ht="51.75" customHeight="1" thickBot="1" x14ac:dyDescent="0.25">
      <c r="A84" s="167" t="s">
        <v>67</v>
      </c>
      <c r="B84" s="168"/>
      <c r="C84" s="169"/>
      <c r="D84" s="170" t="s">
        <v>68</v>
      </c>
      <c r="E84" s="171"/>
      <c r="F84" s="171"/>
      <c r="G84" s="171"/>
      <c r="H84" s="172"/>
    </row>
    <row r="85" spans="1:8" ht="51.75" customHeight="1" x14ac:dyDescent="0.2">
      <c r="A85" s="173" t="s">
        <v>69</v>
      </c>
      <c r="B85" s="174"/>
      <c r="C85" s="169"/>
      <c r="D85" s="140">
        <f>D83/4</f>
        <v>1275</v>
      </c>
      <c r="E85" s="140"/>
      <c r="F85" s="140"/>
      <c r="G85" s="140"/>
      <c r="H85" s="141"/>
    </row>
    <row r="86" spans="1:8" ht="51.75" customHeight="1" x14ac:dyDescent="0.2">
      <c r="A86" s="173" t="s">
        <v>70</v>
      </c>
      <c r="B86" s="174"/>
      <c r="C86" s="169"/>
      <c r="D86" s="140">
        <f>D83/5</f>
        <v>1020</v>
      </c>
      <c r="E86" s="140"/>
      <c r="F86" s="140"/>
      <c r="G86" s="140"/>
      <c r="H86" s="141"/>
    </row>
    <row r="87" spans="1:8" ht="51.75" customHeight="1" x14ac:dyDescent="0.2">
      <c r="A87" s="173" t="s">
        <v>71</v>
      </c>
      <c r="B87" s="174"/>
      <c r="C87" s="169"/>
      <c r="D87" s="140">
        <f>D83/6</f>
        <v>850</v>
      </c>
      <c r="E87" s="140"/>
      <c r="F87" s="140"/>
      <c r="G87" s="140"/>
      <c r="H87" s="141"/>
    </row>
    <row r="88" spans="1:8" ht="51.75" customHeight="1" x14ac:dyDescent="0.2">
      <c r="A88" s="173" t="s">
        <v>72</v>
      </c>
      <c r="B88" s="174"/>
      <c r="C88" s="169"/>
      <c r="D88" s="140">
        <f>D83/7</f>
        <v>728.57142857142856</v>
      </c>
      <c r="E88" s="140"/>
      <c r="F88" s="140"/>
      <c r="G88" s="140"/>
      <c r="H88" s="141"/>
    </row>
    <row r="89" spans="1:8" ht="51.75" customHeight="1" x14ac:dyDescent="0.2">
      <c r="A89" s="173" t="s">
        <v>73</v>
      </c>
      <c r="B89" s="174"/>
      <c r="C89" s="169"/>
      <c r="D89" s="140">
        <f>D83/8</f>
        <v>637.5</v>
      </c>
      <c r="E89" s="140"/>
      <c r="F89" s="140"/>
      <c r="G89" s="140"/>
      <c r="H89" s="141"/>
    </row>
    <row r="90" spans="1:8" ht="51.75" customHeight="1" x14ac:dyDescent="0.2">
      <c r="A90" s="173" t="s">
        <v>74</v>
      </c>
      <c r="B90" s="174"/>
      <c r="C90" s="169"/>
      <c r="D90" s="140">
        <f>D83/9</f>
        <v>566.66666666666663</v>
      </c>
      <c r="E90" s="140"/>
      <c r="F90" s="140"/>
      <c r="G90" s="140"/>
      <c r="H90" s="141"/>
    </row>
    <row r="91" spans="1:8" ht="51.75" customHeight="1" x14ac:dyDescent="0.2">
      <c r="A91" s="173" t="s">
        <v>75</v>
      </c>
      <c r="B91" s="174"/>
      <c r="C91" s="169"/>
      <c r="D91" s="140">
        <f>D83/10</f>
        <v>510</v>
      </c>
      <c r="E91" s="140"/>
      <c r="F91" s="140"/>
      <c r="G91" s="140"/>
      <c r="H91" s="141"/>
    </row>
    <row r="92" spans="1:8" ht="51.75" customHeight="1" thickBot="1" x14ac:dyDescent="0.25">
      <c r="A92" s="162" t="s">
        <v>76</v>
      </c>
      <c r="B92" s="163"/>
      <c r="C92" s="169"/>
      <c r="D92" s="165">
        <v>7656</v>
      </c>
      <c r="E92" s="165"/>
      <c r="F92" s="165"/>
      <c r="G92" s="165"/>
      <c r="H92" s="166"/>
    </row>
    <row r="93" spans="1:8" ht="51.75" customHeight="1" thickBot="1" x14ac:dyDescent="0.25">
      <c r="A93" s="167" t="s">
        <v>67</v>
      </c>
      <c r="B93" s="168"/>
      <c r="C93" s="169"/>
      <c r="D93" s="170" t="s">
        <v>68</v>
      </c>
      <c r="E93" s="171"/>
      <c r="F93" s="171"/>
      <c r="G93" s="171"/>
      <c r="H93" s="172"/>
    </row>
    <row r="94" spans="1:8" ht="51.75" customHeight="1" x14ac:dyDescent="0.2">
      <c r="A94" s="173" t="s">
        <v>69</v>
      </c>
      <c r="B94" s="174"/>
      <c r="C94" s="169"/>
      <c r="D94" s="140">
        <v>1914</v>
      </c>
      <c r="E94" s="140"/>
      <c r="F94" s="140"/>
      <c r="G94" s="140"/>
      <c r="H94" s="141"/>
    </row>
    <row r="95" spans="1:8" ht="51.75" customHeight="1" x14ac:dyDescent="0.2">
      <c r="A95" s="173" t="s">
        <v>70</v>
      </c>
      <c r="B95" s="174"/>
      <c r="C95" s="169"/>
      <c r="D95" s="140">
        <v>1531.2</v>
      </c>
      <c r="E95" s="140"/>
      <c r="F95" s="140"/>
      <c r="G95" s="140"/>
      <c r="H95" s="141"/>
    </row>
    <row r="96" spans="1:8" ht="51.75" customHeight="1" x14ac:dyDescent="0.2">
      <c r="A96" s="173" t="s">
        <v>71</v>
      </c>
      <c r="B96" s="174"/>
      <c r="C96" s="169"/>
      <c r="D96" s="140">
        <v>1275.9999999999998</v>
      </c>
      <c r="E96" s="140"/>
      <c r="F96" s="140"/>
      <c r="G96" s="140"/>
      <c r="H96" s="141"/>
    </row>
    <row r="97" spans="1:8" ht="51.75" customHeight="1" x14ac:dyDescent="0.2">
      <c r="A97" s="173" t="s">
        <v>72</v>
      </c>
      <c r="B97" s="174"/>
      <c r="C97" s="169"/>
      <c r="D97" s="140">
        <v>1093.7142857142858</v>
      </c>
      <c r="E97" s="140"/>
      <c r="F97" s="140"/>
      <c r="G97" s="140"/>
      <c r="H97" s="141"/>
    </row>
    <row r="98" spans="1:8" ht="51.75" customHeight="1" x14ac:dyDescent="0.2">
      <c r="A98" s="173" t="s">
        <v>73</v>
      </c>
      <c r="B98" s="174"/>
      <c r="C98" s="169"/>
      <c r="D98" s="140">
        <v>957</v>
      </c>
      <c r="E98" s="140"/>
      <c r="F98" s="140"/>
      <c r="G98" s="140"/>
      <c r="H98" s="141"/>
    </row>
    <row r="99" spans="1:8" ht="51.75" customHeight="1" x14ac:dyDescent="0.2">
      <c r="A99" s="173" t="s">
        <v>74</v>
      </c>
      <c r="B99" s="174"/>
      <c r="C99" s="169"/>
      <c r="D99" s="140">
        <v>850.66666666666663</v>
      </c>
      <c r="E99" s="140"/>
      <c r="F99" s="140"/>
      <c r="G99" s="140"/>
      <c r="H99" s="141"/>
    </row>
    <row r="100" spans="1:8" ht="51.75" customHeight="1" thickBot="1" x14ac:dyDescent="0.25">
      <c r="A100" s="173" t="s">
        <v>75</v>
      </c>
      <c r="B100" s="174"/>
      <c r="C100" s="177"/>
      <c r="D100" s="140">
        <v>765.6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1" s="44">
        <v>12012</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"2ГИС.ВЛАДИМИР"</v>
      </c>
      <c r="D103" s="31">
        <v>3654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4" s="187">
        <v>5442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5" s="36">
        <v>8664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"2ГИС.ВЛАДИМИР"</v>
      </c>
      <c r="D106" s="36">
        <v>8664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"2ГИС.ВЛАДИМИР"</v>
      </c>
      <c r="D107" s="36">
        <v>10398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8" s="36">
        <v>6030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9" s="36">
        <v>8664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0" s="36">
        <v>8664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11" s="36">
        <v>2160</v>
      </c>
      <c r="E111" s="37"/>
      <c r="F111" s="37"/>
      <c r="G111" s="37"/>
      <c r="H111" s="38"/>
    </row>
    <row r="112" spans="1:8" ht="50.1" customHeight="1" x14ac:dyDescent="0.2">
      <c r="A112" s="143" t="s">
        <v>87</v>
      </c>
      <c r="B112" s="144"/>
      <c r="C112" s="186" t="s">
        <v>88</v>
      </c>
      <c r="D112" s="36">
        <v>858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3" s="36">
        <v>3060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4" s="36">
        <v>2040</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5" s="36">
        <v>2040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6" s="36">
        <v>1020</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7" s="36">
        <v>7560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9" s="36">
        <v>5184</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20" s="36">
        <v>1038</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1" s="36">
        <v>2898</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2" s="36">
        <v>2898</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3" s="36">
        <v>2406</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"2ГИС.ВЛАДИМИР"</v>
      </c>
      <c r="D124" s="36">
        <v>5160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7680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"2ГИС.ВЛАДИМИР" (версия для ПК)</v>
      </c>
      <c r="D126" s="36">
        <v>12240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"2ГИС.ВЛАДИМИР"</v>
      </c>
      <c r="D127" s="36">
        <v>12240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"2ГИС.ВЛАДИМИР"</v>
      </c>
      <c r="D128" s="36">
        <v>14688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"2ГИС.ВЛАДИМИР" (версия для ПК)</v>
      </c>
      <c r="D129" s="36">
        <v>8520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"2ГИС.ВЛАДИМИР" (версия для ПК)</v>
      </c>
      <c r="D130" s="36">
        <v>12240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"2ГИС.ВЛАДИМИР" (версия для ПК)</v>
      </c>
      <c r="D131" s="36">
        <v>12240</v>
      </c>
      <c r="E131" s="37"/>
      <c r="F131" s="37"/>
      <c r="G131" s="37"/>
      <c r="H131" s="38"/>
    </row>
    <row r="132" spans="1:8" ht="50.1" customHeight="1" x14ac:dyDescent="0.2">
      <c r="A132" s="143" t="s">
        <v>107</v>
      </c>
      <c r="B132" s="144"/>
      <c r="C132" s="186" t="s">
        <v>88</v>
      </c>
      <c r="D132" s="36">
        <v>1320</v>
      </c>
      <c r="E132" s="37"/>
      <c r="F132" s="37"/>
      <c r="G132" s="37"/>
      <c r="H132" s="38"/>
    </row>
    <row r="133" spans="1:8" ht="66.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6">
        <v>10680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"2ГИС.ВЛАДИМИР" (версия для ПК)</v>
      </c>
      <c r="D134" s="44">
        <v>7320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36" s="36">
        <v>2406</v>
      </c>
      <c r="E136" s="37"/>
      <c r="F136" s="37"/>
      <c r="G136" s="37"/>
      <c r="H136" s="38"/>
    </row>
    <row r="137" spans="1:8" s="16" customFormat="1" ht="50.1" customHeight="1" x14ac:dyDescent="0.2">
      <c r="A137" s="143" t="s">
        <v>112</v>
      </c>
      <c r="B137" s="144"/>
      <c r="C137" s="196"/>
      <c r="D137" s="36">
        <v>2406</v>
      </c>
      <c r="E137" s="37"/>
      <c r="F137" s="37"/>
      <c r="G137" s="37"/>
      <c r="H137" s="38"/>
    </row>
    <row r="138" spans="1:8" s="16" customFormat="1" ht="50.1" customHeight="1" x14ac:dyDescent="0.2">
      <c r="A138" s="194" t="s">
        <v>113</v>
      </c>
      <c r="B138" s="195"/>
      <c r="C138" s="196"/>
      <c r="D138" s="329">
        <v>1800</v>
      </c>
      <c r="E138" s="140"/>
      <c r="F138" s="140"/>
      <c r="G138" s="140"/>
      <c r="H138" s="140"/>
    </row>
    <row r="139" spans="1:8" s="16" customFormat="1" ht="50.1" customHeight="1" x14ac:dyDescent="0.2">
      <c r="A139" s="194" t="s">
        <v>114</v>
      </c>
      <c r="B139" s="195"/>
      <c r="C139" s="196"/>
      <c r="D139" s="329">
        <v>180</v>
      </c>
      <c r="E139" s="140"/>
      <c r="F139" s="140"/>
      <c r="G139" s="140"/>
      <c r="H139" s="140"/>
    </row>
    <row r="140" spans="1:8" s="16" customFormat="1" ht="50.1" customHeight="1" thickBot="1" x14ac:dyDescent="0.25">
      <c r="A140" s="194" t="s">
        <v>115</v>
      </c>
      <c r="B140" s="195"/>
      <c r="C140" s="198"/>
      <c r="D140" s="78">
        <v>612</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2" s="200">
        <f>F142*1.2</f>
        <v>3060</v>
      </c>
      <c r="E142" s="201">
        <f>F142*1.1</f>
        <v>2805</v>
      </c>
      <c r="F142" s="201">
        <v>2550</v>
      </c>
      <c r="G142" s="201">
        <f>F142*0.75</f>
        <v>1912.5</v>
      </c>
      <c r="H142" s="202">
        <f>F142*0.5</f>
        <v>1275</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"2ГИС.ВЛАДИМИР"</v>
      </c>
      <c r="D143" s="36">
        <v>2550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4" s="36">
        <v>5184</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5" s="200">
        <f>F145*1.2</f>
        <v>4320</v>
      </c>
      <c r="E145" s="201">
        <f>F145*1.1</f>
        <v>3960.0000000000005</v>
      </c>
      <c r="F145" s="201">
        <v>3600</v>
      </c>
      <c r="G145" s="201">
        <f>F145*0.75</f>
        <v>2700</v>
      </c>
      <c r="H145" s="202">
        <f>F145*0.5</f>
        <v>1800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"2ГИС.ВЛАДИМИР"</v>
      </c>
      <c r="D146" s="36">
        <v>3600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7" s="36">
        <v>7320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"2ГИС.ВЛАДИМИР"</v>
      </c>
      <c r="D148" s="36">
        <v>2550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1" s="31">
        <v>6180</v>
      </c>
      <c r="E151" s="32"/>
      <c r="F151" s="32"/>
      <c r="G151" s="32"/>
      <c r="H151" s="33"/>
    </row>
    <row r="152" spans="1:8" s="16" customFormat="1" ht="83.25" customHeight="1" thickBot="1" x14ac:dyDescent="0.25">
      <c r="A152" s="143" t="s">
        <v>186</v>
      </c>
      <c r="B152" s="144"/>
      <c r="C152" s="196"/>
      <c r="D152" s="36">
        <v>6180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262</v>
      </c>
      <c r="D155" s="210"/>
      <c r="E155" s="211"/>
      <c r="F155" s="211"/>
      <c r="G155" s="211"/>
      <c r="H155" s="211"/>
    </row>
    <row r="156" spans="1:8" ht="21" x14ac:dyDescent="0.2">
      <c r="A156" s="208"/>
      <c r="B156" s="211"/>
      <c r="C156" s="212" t="s">
        <v>263</v>
      </c>
      <c r="D156" s="212"/>
      <c r="E156" s="211"/>
      <c r="F156" s="211"/>
      <c r="G156" s="211"/>
      <c r="H156" s="211"/>
    </row>
    <row r="157" spans="1:8" ht="21" x14ac:dyDescent="0.2">
      <c r="A157" s="208"/>
      <c r="B157" s="211"/>
      <c r="C157" s="212" t="s">
        <v>264</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33.75"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3" customHeight="1" thickBot="1" x14ac:dyDescent="0.25">
      <c r="A172" s="236" t="s">
        <v>140</v>
      </c>
      <c r="B172" s="237"/>
      <c r="C172" s="238" t="s">
        <v>141</v>
      </c>
      <c r="D172" s="237" t="s">
        <v>142</v>
      </c>
      <c r="E172" s="239"/>
      <c r="F172" s="240"/>
      <c r="G172" s="240"/>
      <c r="H172" s="240"/>
    </row>
    <row r="173" spans="1:8" ht="50.1" customHeight="1" x14ac:dyDescent="0.2">
      <c r="A173" s="241" t="s">
        <v>169</v>
      </c>
      <c r="B173" s="242"/>
      <c r="C173" s="244" t="s">
        <v>170</v>
      </c>
      <c r="D173" s="370">
        <v>2190</v>
      </c>
      <c r="E173" s="245"/>
      <c r="F173" s="240"/>
      <c r="G173" s="240"/>
      <c r="H173" s="240"/>
    </row>
    <row r="174" spans="1:8" ht="50.1" customHeight="1" x14ac:dyDescent="0.2">
      <c r="A174" s="246" t="s">
        <v>171</v>
      </c>
      <c r="B174" s="247"/>
      <c r="C174" s="249"/>
      <c r="D174" s="371">
        <v>1590</v>
      </c>
      <c r="E174" s="250"/>
      <c r="F174" s="240"/>
      <c r="G174" s="240"/>
      <c r="H174" s="240"/>
    </row>
    <row r="175" spans="1:8" ht="50.1" customHeight="1" x14ac:dyDescent="0.2">
      <c r="A175" s="246" t="s">
        <v>172</v>
      </c>
      <c r="B175" s="247"/>
      <c r="C175" s="249"/>
      <c r="D175" s="371">
        <v>1440</v>
      </c>
      <c r="E175" s="250"/>
      <c r="F175" s="240"/>
      <c r="G175" s="240"/>
      <c r="H175" s="240"/>
    </row>
    <row r="176" spans="1:8" ht="50.1" customHeight="1" thickBot="1" x14ac:dyDescent="0.25">
      <c r="A176" s="246" t="s">
        <v>173</v>
      </c>
      <c r="B176" s="247"/>
      <c r="C176" s="249"/>
      <c r="D176" s="371">
        <v>1290</v>
      </c>
      <c r="E176" s="250"/>
      <c r="F176" s="240"/>
      <c r="G176" s="240"/>
      <c r="H176" s="240"/>
    </row>
    <row r="177" spans="1:8" ht="84" x14ac:dyDescent="0.2">
      <c r="A177" s="241" t="s">
        <v>143</v>
      </c>
      <c r="B177" s="242"/>
      <c r="C177" s="243" t="s">
        <v>144</v>
      </c>
      <c r="D177" s="244" t="s">
        <v>145</v>
      </c>
      <c r="E177" s="245"/>
      <c r="F177" s="240"/>
      <c r="G177" s="240"/>
      <c r="H177" s="240"/>
    </row>
    <row r="178" spans="1:8" ht="77.25" customHeight="1" x14ac:dyDescent="0.2">
      <c r="A178" s="246" t="s">
        <v>146</v>
      </c>
      <c r="B178" s="247"/>
      <c r="C178" s="248" t="s">
        <v>147</v>
      </c>
      <c r="D178" s="249" t="s">
        <v>148</v>
      </c>
      <c r="E178" s="250"/>
      <c r="F178" s="240"/>
      <c r="G178" s="240"/>
      <c r="H178" s="240"/>
    </row>
    <row r="179" spans="1:8" ht="141" customHeight="1" thickBot="1" x14ac:dyDescent="0.25">
      <c r="A179" s="332" t="s">
        <v>149</v>
      </c>
      <c r="B179" s="333"/>
      <c r="C179" s="334" t="s">
        <v>150</v>
      </c>
      <c r="D179" s="335" t="s">
        <v>148</v>
      </c>
      <c r="E179" s="336"/>
      <c r="F179" s="240"/>
      <c r="G179" s="240"/>
      <c r="H179" s="240"/>
    </row>
    <row r="180" spans="1:8" s="205" customFormat="1" ht="125.25" customHeight="1" x14ac:dyDescent="0.2">
      <c r="A180" s="246" t="s">
        <v>152</v>
      </c>
      <c r="B180" s="247"/>
      <c r="C180" s="337" t="s">
        <v>153</v>
      </c>
      <c r="D180" s="247" t="s">
        <v>148</v>
      </c>
      <c r="E180" s="338"/>
      <c r="F180" s="234"/>
      <c r="G180" s="234"/>
      <c r="H180" s="234"/>
    </row>
    <row r="181" spans="1:8" s="226" customFormat="1" ht="222.75" customHeight="1" thickBot="1" x14ac:dyDescent="0.25">
      <c r="A181" s="339" t="s">
        <v>154</v>
      </c>
      <c r="B181" s="340"/>
      <c r="C181" s="334" t="s">
        <v>155</v>
      </c>
      <c r="D181" s="341" t="s">
        <v>148</v>
      </c>
      <c r="E181" s="342"/>
      <c r="F181" s="224"/>
      <c r="G181" s="225"/>
      <c r="H181" s="225"/>
    </row>
    <row r="182" spans="1:8" ht="27" customHeight="1" x14ac:dyDescent="0.2">
      <c r="A182" s="252" t="s">
        <v>156</v>
      </c>
      <c r="B182" s="252"/>
      <c r="C182" s="252"/>
      <c r="D182" s="252"/>
      <c r="E182" s="252"/>
      <c r="F182" s="252"/>
      <c r="G182" s="252"/>
      <c r="H182" s="252"/>
    </row>
    <row r="183" spans="1:8" ht="27" customHeight="1" x14ac:dyDescent="0.2">
      <c r="A183" s="252" t="s">
        <v>157</v>
      </c>
      <c r="B183" s="252"/>
      <c r="C183" s="252"/>
      <c r="D183" s="252"/>
      <c r="E183" s="252"/>
      <c r="F183" s="252"/>
      <c r="G183" s="252"/>
      <c r="H183" s="252"/>
    </row>
    <row r="184" spans="1:8" ht="180.75" customHeight="1" x14ac:dyDescent="0.2">
      <c r="A184"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4" s="227"/>
      <c r="C184" s="227"/>
      <c r="D184" s="227"/>
      <c r="E184" s="227"/>
      <c r="F184" s="227"/>
      <c r="G184" s="227"/>
      <c r="H184" s="227"/>
    </row>
    <row r="185" spans="1:8" ht="85.5" customHeight="1" x14ac:dyDescent="0.2">
      <c r="A185" s="227" t="s">
        <v>159</v>
      </c>
      <c r="B185" s="227"/>
      <c r="C185" s="227"/>
      <c r="D185" s="227"/>
      <c r="E185" s="227"/>
      <c r="F185" s="227"/>
      <c r="G185" s="227"/>
      <c r="H185" s="227"/>
    </row>
    <row r="186" spans="1:8" ht="23.25" x14ac:dyDescent="0.2">
      <c r="A186" s="252" t="s">
        <v>160</v>
      </c>
      <c r="B186" s="252"/>
      <c r="C186" s="252"/>
      <c r="D186" s="252"/>
      <c r="E186" s="252"/>
      <c r="F186" s="252"/>
      <c r="G186" s="252"/>
      <c r="H186" s="252"/>
    </row>
    <row r="188" spans="1:8" s="254" customFormat="1" ht="114.75" customHeight="1" x14ac:dyDescent="0.2">
      <c r="A188" s="227" t="s">
        <v>161</v>
      </c>
      <c r="B188" s="227"/>
      <c r="C188" s="227"/>
      <c r="D188" s="227"/>
      <c r="E188" s="227"/>
      <c r="F188" s="227"/>
      <c r="G188" s="227"/>
      <c r="H188" s="227"/>
    </row>
  </sheetData>
  <sheetProtection selectLockedCells="1" selectUnlockedCells="1"/>
  <mergeCells count="312">
    <mergeCell ref="A184:H184"/>
    <mergeCell ref="A185:H185"/>
    <mergeCell ref="A186:H186"/>
    <mergeCell ref="A188:E188"/>
    <mergeCell ref="F188:H188"/>
    <mergeCell ref="A180:B180"/>
    <mergeCell ref="D180:E180"/>
    <mergeCell ref="A181:B181"/>
    <mergeCell ref="D181:E181"/>
    <mergeCell ref="A182:H182"/>
    <mergeCell ref="A183:H183"/>
    <mergeCell ref="D176:E176"/>
    <mergeCell ref="A177:B177"/>
    <mergeCell ref="D177:E177"/>
    <mergeCell ref="A178:B178"/>
    <mergeCell ref="D178:E178"/>
    <mergeCell ref="A179:B179"/>
    <mergeCell ref="D179:E179"/>
    <mergeCell ref="A172:B172"/>
    <mergeCell ref="D172:E172"/>
    <mergeCell ref="A173:B173"/>
    <mergeCell ref="C173:C176"/>
    <mergeCell ref="D173:E173"/>
    <mergeCell ref="A174:B174"/>
    <mergeCell ref="D174:E174"/>
    <mergeCell ref="A175:B175"/>
    <mergeCell ref="D175:E175"/>
    <mergeCell ref="A176:B176"/>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8236.8000000000011</v>
      </c>
      <c r="E7" s="32">
        <f>F7*1.1</f>
        <v>7550.4000000000015</v>
      </c>
      <c r="F7" s="32">
        <v>6864.0000000000009</v>
      </c>
      <c r="G7" s="32">
        <f>F7*0.75</f>
        <v>5148.0000000000009</v>
      </c>
      <c r="H7" s="33">
        <f>F7*0.5</f>
        <v>3432.0000000000005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11534.4</v>
      </c>
      <c r="E27" s="32">
        <f>F27*1.1</f>
        <v>10573.2</v>
      </c>
      <c r="F27" s="32">
        <v>9612</v>
      </c>
      <c r="G27" s="32">
        <f>F27*0.75</f>
        <v>7209</v>
      </c>
      <c r="H27" s="33">
        <f>F27*0.5</f>
        <v>4806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361">
        <f>F48*1.2</f>
        <v>4464</v>
      </c>
      <c r="E48" s="361">
        <f>F48*1.1</f>
        <v>4092.0000000000005</v>
      </c>
      <c r="F48" s="361">
        <v>3720</v>
      </c>
      <c r="G48" s="361">
        <f>F48*0.75</f>
        <v>2790</v>
      </c>
      <c r="H48" s="361">
        <f>F48*0.5</f>
        <v>1860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6" s="365">
        <v>1800</v>
      </c>
      <c r="E56" s="128"/>
      <c r="F56" s="128"/>
      <c r="G56" s="128"/>
      <c r="H56" s="129"/>
    </row>
    <row r="57" spans="1:8" ht="37.5" customHeight="1" outlineLevel="1" x14ac:dyDescent="0.2">
      <c r="A57" s="130" t="s">
        <v>33</v>
      </c>
      <c r="B57" s="366"/>
      <c r="C57" s="367"/>
      <c r="D57" s="56">
        <v>3600</v>
      </c>
      <c r="E57" s="37"/>
      <c r="F57" s="37"/>
      <c r="G57" s="37"/>
      <c r="H57" s="38"/>
    </row>
    <row r="58" spans="1:8" ht="37.5" customHeight="1" outlineLevel="1" x14ac:dyDescent="0.2">
      <c r="A58" s="130" t="s">
        <v>34</v>
      </c>
      <c r="B58" s="366"/>
      <c r="C58" s="367"/>
      <c r="D58" s="56">
        <v>5400</v>
      </c>
      <c r="E58" s="37"/>
      <c r="F58" s="37"/>
      <c r="G58" s="37"/>
      <c r="H58" s="38"/>
    </row>
    <row r="59" spans="1:8" ht="37.5" customHeight="1" outlineLevel="1" x14ac:dyDescent="0.2">
      <c r="A59" s="130" t="s">
        <v>35</v>
      </c>
      <c r="B59" s="366"/>
      <c r="C59" s="367"/>
      <c r="D59" s="56">
        <v>7200</v>
      </c>
      <c r="E59" s="37"/>
      <c r="F59" s="37"/>
      <c r="G59" s="37"/>
      <c r="H59" s="38"/>
    </row>
    <row r="60" spans="1:8" ht="37.5" customHeight="1" outlineLevel="1" x14ac:dyDescent="0.2">
      <c r="A60" s="130" t="s">
        <v>36</v>
      </c>
      <c r="B60" s="366"/>
      <c r="C60" s="367"/>
      <c r="D60" s="56">
        <v>9000</v>
      </c>
      <c r="E60" s="37"/>
      <c r="F60" s="37"/>
      <c r="G60" s="37"/>
      <c r="H60" s="38"/>
    </row>
    <row r="61" spans="1:8" ht="37.5" customHeight="1" outlineLevel="1" x14ac:dyDescent="0.2">
      <c r="A61" s="130" t="s">
        <v>37</v>
      </c>
      <c r="B61" s="366"/>
      <c r="C61" s="367"/>
      <c r="D61" s="56">
        <v>10800</v>
      </c>
      <c r="E61" s="37"/>
      <c r="F61" s="37"/>
      <c r="G61" s="37"/>
      <c r="H61" s="38"/>
    </row>
    <row r="62" spans="1:8" ht="37.5" customHeight="1" outlineLevel="1" x14ac:dyDescent="0.2">
      <c r="A62" s="130" t="s">
        <v>38</v>
      </c>
      <c r="B62" s="366"/>
      <c r="C62" s="367"/>
      <c r="D62" s="56">
        <v>12600</v>
      </c>
      <c r="E62" s="37"/>
      <c r="F62" s="37"/>
      <c r="G62" s="37"/>
      <c r="H62" s="38"/>
    </row>
    <row r="63" spans="1:8" ht="37.5" customHeight="1" outlineLevel="1" x14ac:dyDescent="0.2">
      <c r="A63" s="130" t="s">
        <v>39</v>
      </c>
      <c r="B63" s="366"/>
      <c r="C63" s="367"/>
      <c r="D63" s="56">
        <v>14400</v>
      </c>
      <c r="E63" s="37"/>
      <c r="F63" s="37"/>
      <c r="G63" s="37"/>
      <c r="H63" s="38"/>
    </row>
    <row r="64" spans="1:8" ht="37.5" customHeight="1" outlineLevel="1" x14ac:dyDescent="0.2">
      <c r="A64" s="130" t="s">
        <v>40</v>
      </c>
      <c r="B64" s="366"/>
      <c r="C64" s="367"/>
      <c r="D64" s="56">
        <v>16200</v>
      </c>
      <c r="E64" s="37"/>
      <c r="F64" s="37"/>
      <c r="G64" s="37"/>
      <c r="H64" s="38"/>
    </row>
    <row r="65" spans="1:8" ht="37.5" customHeight="1" outlineLevel="1" x14ac:dyDescent="0.2">
      <c r="A65" s="130" t="s">
        <v>41</v>
      </c>
      <c r="B65" s="366"/>
      <c r="C65" s="367"/>
      <c r="D65" s="56">
        <v>18000</v>
      </c>
      <c r="E65" s="37"/>
      <c r="F65" s="37"/>
      <c r="G65" s="37"/>
      <c r="H65" s="38"/>
    </row>
    <row r="66" spans="1:8" ht="37.5" customHeight="1" outlineLevel="1" x14ac:dyDescent="0.2">
      <c r="A66" s="130" t="s">
        <v>42</v>
      </c>
      <c r="B66" s="366"/>
      <c r="C66" s="367"/>
      <c r="D66" s="56">
        <v>19800</v>
      </c>
      <c r="E66" s="37"/>
      <c r="F66" s="37"/>
      <c r="G66" s="37"/>
      <c r="H66" s="38"/>
    </row>
    <row r="67" spans="1:8" ht="37.5" customHeight="1" outlineLevel="1" x14ac:dyDescent="0.2">
      <c r="A67" s="130" t="s">
        <v>43</v>
      </c>
      <c r="B67" s="366"/>
      <c r="C67" s="367"/>
      <c r="D67" s="56">
        <v>21600</v>
      </c>
      <c r="E67" s="37"/>
      <c r="F67" s="37"/>
      <c r="G67" s="37"/>
      <c r="H67" s="38"/>
    </row>
    <row r="68" spans="1:8" ht="37.5" customHeight="1" outlineLevel="1" x14ac:dyDescent="0.2">
      <c r="A68" s="130" t="s">
        <v>44</v>
      </c>
      <c r="B68" s="366"/>
      <c r="C68" s="367"/>
      <c r="D68" s="56">
        <v>23400</v>
      </c>
      <c r="E68" s="37"/>
      <c r="F68" s="37"/>
      <c r="G68" s="37"/>
      <c r="H68" s="38"/>
    </row>
    <row r="69" spans="1:8" ht="37.5" customHeight="1" outlineLevel="1" x14ac:dyDescent="0.2">
      <c r="A69" s="130" t="s">
        <v>45</v>
      </c>
      <c r="B69" s="366"/>
      <c r="C69" s="367"/>
      <c r="D69" s="56">
        <v>25200</v>
      </c>
      <c r="E69" s="37"/>
      <c r="F69" s="37"/>
      <c r="G69" s="37"/>
      <c r="H69" s="38"/>
    </row>
    <row r="70" spans="1:8" ht="37.5" customHeight="1" outlineLevel="1" x14ac:dyDescent="0.2">
      <c r="A70" s="130" t="s">
        <v>46</v>
      </c>
      <c r="B70" s="366"/>
      <c r="C70" s="367"/>
      <c r="D70" s="56">
        <v>27000</v>
      </c>
      <c r="E70" s="37"/>
      <c r="F70" s="37"/>
      <c r="G70" s="37"/>
      <c r="H70" s="38"/>
    </row>
    <row r="71" spans="1:8" ht="37.5" customHeight="1" outlineLevel="1" x14ac:dyDescent="0.2">
      <c r="A71" s="130" t="s">
        <v>47</v>
      </c>
      <c r="B71" s="366"/>
      <c r="C71" s="367"/>
      <c r="D71" s="56">
        <v>28800</v>
      </c>
      <c r="E71" s="37"/>
      <c r="F71" s="37"/>
      <c r="G71" s="37"/>
      <c r="H71" s="38"/>
    </row>
    <row r="72" spans="1:8" ht="37.5" customHeight="1" outlineLevel="1" x14ac:dyDescent="0.2">
      <c r="A72" s="130" t="s">
        <v>48</v>
      </c>
      <c r="B72" s="366"/>
      <c r="C72" s="367"/>
      <c r="D72" s="56">
        <v>30600</v>
      </c>
      <c r="E72" s="37"/>
      <c r="F72" s="37"/>
      <c r="G72" s="37"/>
      <c r="H72" s="38"/>
    </row>
    <row r="73" spans="1:8" ht="37.5" customHeight="1" outlineLevel="1" x14ac:dyDescent="0.2">
      <c r="A73" s="130" t="s">
        <v>49</v>
      </c>
      <c r="B73" s="366"/>
      <c r="C73" s="367"/>
      <c r="D73" s="56">
        <v>32400</v>
      </c>
      <c r="E73" s="37"/>
      <c r="F73" s="37"/>
      <c r="G73" s="37"/>
      <c r="H73" s="38"/>
    </row>
    <row r="74" spans="1:8" ht="37.5" customHeight="1" outlineLevel="1" x14ac:dyDescent="0.2">
      <c r="A74" s="130" t="s">
        <v>50</v>
      </c>
      <c r="B74" s="366"/>
      <c r="C74" s="367"/>
      <c r="D74" s="56">
        <v>34200</v>
      </c>
      <c r="E74" s="37"/>
      <c r="F74" s="37"/>
      <c r="G74" s="37"/>
      <c r="H74" s="38"/>
    </row>
    <row r="75" spans="1:8" ht="37.5" customHeight="1" outlineLevel="1" x14ac:dyDescent="0.2">
      <c r="A75" s="130" t="s">
        <v>51</v>
      </c>
      <c r="B75" s="366"/>
      <c r="C75" s="367"/>
      <c r="D75" s="56">
        <v>36000</v>
      </c>
      <c r="E75" s="37"/>
      <c r="F75" s="37"/>
      <c r="G75" s="37"/>
      <c r="H75" s="38"/>
    </row>
    <row r="76" spans="1:8" ht="37.5" customHeight="1" outlineLevel="1" x14ac:dyDescent="0.2">
      <c r="A76" s="130" t="s">
        <v>196</v>
      </c>
      <c r="B76" s="366"/>
      <c r="C76" s="367"/>
      <c r="D76" s="56">
        <v>37800</v>
      </c>
      <c r="E76" s="37"/>
      <c r="F76" s="37"/>
      <c r="G76" s="37"/>
      <c r="H76" s="38"/>
    </row>
    <row r="77" spans="1:8" ht="37.5" customHeight="1" outlineLevel="1" x14ac:dyDescent="0.2">
      <c r="A77" s="130" t="s">
        <v>197</v>
      </c>
      <c r="B77" s="366"/>
      <c r="C77" s="367"/>
      <c r="D77" s="56">
        <v>39600</v>
      </c>
      <c r="E77" s="37"/>
      <c r="F77" s="37"/>
      <c r="G77" s="37"/>
      <c r="H77" s="38"/>
    </row>
    <row r="78" spans="1:8" ht="37.5" customHeight="1" outlineLevel="1" x14ac:dyDescent="0.2">
      <c r="A78" s="130" t="s">
        <v>198</v>
      </c>
      <c r="B78" s="366"/>
      <c r="C78" s="367"/>
      <c r="D78" s="56">
        <v>41400</v>
      </c>
      <c r="E78" s="37"/>
      <c r="F78" s="37"/>
      <c r="G78" s="37"/>
      <c r="H78" s="38"/>
    </row>
    <row r="79" spans="1:8" ht="37.5" customHeight="1" outlineLevel="1" x14ac:dyDescent="0.2">
      <c r="A79" s="130" t="s">
        <v>199</v>
      </c>
      <c r="B79" s="366"/>
      <c r="C79" s="367"/>
      <c r="D79" s="56">
        <v>43200</v>
      </c>
      <c r="E79" s="37"/>
      <c r="F79" s="37"/>
      <c r="G79" s="37"/>
      <c r="H79" s="38"/>
    </row>
    <row r="80" spans="1:8" ht="37.5" customHeight="1" outlineLevel="1" x14ac:dyDescent="0.2">
      <c r="A80" s="130" t="s">
        <v>200</v>
      </c>
      <c r="B80" s="366"/>
      <c r="C80" s="367"/>
      <c r="D80" s="56">
        <v>45000</v>
      </c>
      <c r="E80" s="37"/>
      <c r="F80" s="37"/>
      <c r="G80" s="37"/>
      <c r="H80" s="38"/>
    </row>
    <row r="81" spans="1:8" ht="37.5" customHeight="1" outlineLevel="1" x14ac:dyDescent="0.2">
      <c r="A81" s="130" t="s">
        <v>201</v>
      </c>
      <c r="B81" s="366"/>
      <c r="C81" s="367"/>
      <c r="D81" s="56">
        <v>46800</v>
      </c>
      <c r="E81" s="37"/>
      <c r="F81" s="37"/>
      <c r="G81" s="37"/>
      <c r="H81" s="38"/>
    </row>
    <row r="82" spans="1:8" ht="37.5" customHeight="1" outlineLevel="1" x14ac:dyDescent="0.2">
      <c r="A82" s="130" t="s">
        <v>202</v>
      </c>
      <c r="B82" s="366"/>
      <c r="C82" s="367"/>
      <c r="D82" s="56">
        <v>48600</v>
      </c>
      <c r="E82" s="37"/>
      <c r="F82" s="37"/>
      <c r="G82" s="37"/>
      <c r="H82" s="38"/>
    </row>
    <row r="83" spans="1:8" ht="37.5" customHeight="1" outlineLevel="1" x14ac:dyDescent="0.2">
      <c r="A83" s="130" t="s">
        <v>203</v>
      </c>
      <c r="B83" s="366"/>
      <c r="C83" s="367"/>
      <c r="D83" s="56">
        <v>50400</v>
      </c>
      <c r="E83" s="37"/>
      <c r="F83" s="37"/>
      <c r="G83" s="37"/>
      <c r="H83" s="38"/>
    </row>
    <row r="84" spans="1:8" ht="37.5" customHeight="1" outlineLevel="1" x14ac:dyDescent="0.2">
      <c r="A84" s="130" t="s">
        <v>204</v>
      </c>
      <c r="B84" s="366"/>
      <c r="C84" s="367"/>
      <c r="D84" s="56">
        <v>52200</v>
      </c>
      <c r="E84" s="37"/>
      <c r="F84" s="37"/>
      <c r="G84" s="37"/>
      <c r="H84" s="38"/>
    </row>
    <row r="85" spans="1:8" ht="37.5" customHeight="1" outlineLevel="1" x14ac:dyDescent="0.2">
      <c r="A85" s="130" t="s">
        <v>205</v>
      </c>
      <c r="B85" s="366"/>
      <c r="C85" s="367"/>
      <c r="D85" s="56">
        <v>54000</v>
      </c>
      <c r="E85" s="37"/>
      <c r="F85" s="37"/>
      <c r="G85" s="37"/>
      <c r="H85" s="38"/>
    </row>
    <row r="86" spans="1:8" ht="37.5" customHeight="1" outlineLevel="1" x14ac:dyDescent="0.2">
      <c r="A86" s="130" t="s">
        <v>215</v>
      </c>
      <c r="B86" s="366"/>
      <c r="C86" s="367"/>
      <c r="D86" s="56">
        <v>55800</v>
      </c>
      <c r="E86" s="37"/>
      <c r="F86" s="37"/>
      <c r="G86" s="37"/>
      <c r="H86" s="38"/>
    </row>
    <row r="87" spans="1:8" ht="37.5" customHeight="1" outlineLevel="1" x14ac:dyDescent="0.2">
      <c r="A87" s="130" t="s">
        <v>216</v>
      </c>
      <c r="B87" s="366"/>
      <c r="C87" s="367"/>
      <c r="D87" s="56">
        <v>57600</v>
      </c>
      <c r="E87" s="37"/>
      <c r="F87" s="37"/>
      <c r="G87" s="37"/>
      <c r="H87" s="38"/>
    </row>
    <row r="88" spans="1:8" ht="37.5" customHeight="1" outlineLevel="1" x14ac:dyDescent="0.2">
      <c r="A88" s="130" t="s">
        <v>217</v>
      </c>
      <c r="B88" s="366"/>
      <c r="C88" s="367"/>
      <c r="D88" s="56">
        <v>59400</v>
      </c>
      <c r="E88" s="37"/>
      <c r="F88" s="37"/>
      <c r="G88" s="37"/>
      <c r="H88" s="38"/>
    </row>
    <row r="89" spans="1:8" ht="37.5" customHeight="1" outlineLevel="1" x14ac:dyDescent="0.2">
      <c r="A89" s="130" t="s">
        <v>218</v>
      </c>
      <c r="B89" s="366"/>
      <c r="C89" s="367"/>
      <c r="D89" s="56">
        <v>61200</v>
      </c>
      <c r="E89" s="37"/>
      <c r="F89" s="37"/>
      <c r="G89" s="37"/>
      <c r="H89" s="38"/>
    </row>
    <row r="90" spans="1:8" ht="37.5" customHeight="1" outlineLevel="1" x14ac:dyDescent="0.2">
      <c r="A90" s="130" t="s">
        <v>219</v>
      </c>
      <c r="B90" s="366"/>
      <c r="C90" s="367"/>
      <c r="D90" s="56">
        <v>63000</v>
      </c>
      <c r="E90" s="37"/>
      <c r="F90" s="37"/>
      <c r="G90" s="37"/>
      <c r="H90" s="38"/>
    </row>
    <row r="91" spans="1:8" ht="37.5" customHeight="1" outlineLevel="1" x14ac:dyDescent="0.2">
      <c r="A91" s="130" t="s">
        <v>220</v>
      </c>
      <c r="B91" s="366"/>
      <c r="C91" s="367"/>
      <c r="D91" s="56">
        <v>64800</v>
      </c>
      <c r="E91" s="37"/>
      <c r="F91" s="37"/>
      <c r="G91" s="37"/>
      <c r="H91" s="38"/>
    </row>
    <row r="92" spans="1:8" ht="37.5" customHeight="1" outlineLevel="1" x14ac:dyDescent="0.2">
      <c r="A92" s="130" t="s">
        <v>221</v>
      </c>
      <c r="B92" s="366"/>
      <c r="C92" s="367"/>
      <c r="D92" s="56">
        <v>66600</v>
      </c>
      <c r="E92" s="37"/>
      <c r="F92" s="37"/>
      <c r="G92" s="37"/>
      <c r="H92" s="38"/>
    </row>
    <row r="93" spans="1:8" ht="37.5" customHeight="1" outlineLevel="1" x14ac:dyDescent="0.2">
      <c r="A93" s="130" t="s">
        <v>222</v>
      </c>
      <c r="B93" s="366"/>
      <c r="C93" s="367"/>
      <c r="D93" s="56">
        <v>68400</v>
      </c>
      <c r="E93" s="37"/>
      <c r="F93" s="37"/>
      <c r="G93" s="37"/>
      <c r="H93" s="38"/>
    </row>
    <row r="94" spans="1:8" ht="37.5" customHeight="1" outlineLevel="1" x14ac:dyDescent="0.2">
      <c r="A94" s="130" t="s">
        <v>223</v>
      </c>
      <c r="B94" s="366"/>
      <c r="C94" s="367"/>
      <c r="D94" s="56">
        <v>70200</v>
      </c>
      <c r="E94" s="37"/>
      <c r="F94" s="37"/>
      <c r="G94" s="37"/>
      <c r="H94" s="38"/>
    </row>
    <row r="95" spans="1:8" ht="37.5" customHeight="1" outlineLevel="1" thickBot="1" x14ac:dyDescent="0.25">
      <c r="A95" s="399" t="s">
        <v>224</v>
      </c>
      <c r="B95" s="400"/>
      <c r="C95" s="368"/>
      <c r="D95" s="56">
        <v>72000</v>
      </c>
      <c r="E95" s="37"/>
      <c r="F95" s="37"/>
      <c r="G95" s="37"/>
      <c r="H95" s="38"/>
    </row>
    <row r="96" spans="1:8" ht="50.1" customHeight="1" thickBot="1" x14ac:dyDescent="0.25">
      <c r="A96" s="119" t="s">
        <v>52</v>
      </c>
      <c r="B96" s="120"/>
      <c r="C96" s="120"/>
      <c r="D96" s="121" t="str">
        <f>"от "&amp;MIN(D97:D106)&amp;" до "&amp;MAX(D97:D106)</f>
        <v>от 66 до 5610</v>
      </c>
      <c r="E96" s="122"/>
      <c r="F96" s="122"/>
      <c r="G96" s="122"/>
      <c r="H96" s="123"/>
    </row>
    <row r="97" spans="1:8" ht="151.5" x14ac:dyDescent="0.2">
      <c r="A97" s="132" t="s">
        <v>53</v>
      </c>
      <c r="B97" s="133" t="s">
        <v>13</v>
      </c>
      <c r="C97" s="321"/>
      <c r="D97" s="135">
        <v>1056</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98" s="140">
        <v>66</v>
      </c>
      <c r="E98" s="140"/>
      <c r="F98" s="140"/>
      <c r="G98" s="140"/>
      <c r="H98" s="141"/>
    </row>
    <row r="99" spans="1:8" ht="37.5" customHeight="1" x14ac:dyDescent="0.2">
      <c r="A99" s="137" t="s">
        <v>55</v>
      </c>
      <c r="B99" s="138"/>
      <c r="C99" s="142"/>
      <c r="D99" s="140">
        <v>5610</v>
      </c>
      <c r="E99" s="140"/>
      <c r="F99" s="140"/>
      <c r="G99" s="140"/>
      <c r="H99" s="141"/>
    </row>
    <row r="100" spans="1:8" ht="37.5" customHeight="1" x14ac:dyDescent="0.2">
      <c r="A100" s="137" t="s">
        <v>56</v>
      </c>
      <c r="B100" s="138"/>
      <c r="C100" s="142"/>
      <c r="D100" s="140">
        <v>1716.0000000000002</v>
      </c>
      <c r="E100" s="140"/>
      <c r="F100" s="140"/>
      <c r="G100" s="140"/>
      <c r="H100" s="141"/>
    </row>
    <row r="101" spans="1:8" ht="37.5" customHeight="1" x14ac:dyDescent="0.2">
      <c r="A101" s="143" t="s">
        <v>57</v>
      </c>
      <c r="B101" s="144"/>
      <c r="C101" s="142"/>
      <c r="D101" s="140">
        <v>3300.0000000000005</v>
      </c>
      <c r="E101" s="140"/>
      <c r="F101" s="140"/>
      <c r="G101" s="140"/>
      <c r="H101" s="141"/>
    </row>
    <row r="102" spans="1:8" ht="37.5" customHeight="1" x14ac:dyDescent="0.2">
      <c r="A102" s="137" t="s">
        <v>58</v>
      </c>
      <c r="B102" s="138"/>
      <c r="C102" s="142"/>
      <c r="D102" s="140">
        <v>264</v>
      </c>
      <c r="E102" s="140"/>
      <c r="F102" s="140"/>
      <c r="G102" s="140"/>
      <c r="H102" s="141"/>
    </row>
    <row r="103" spans="1:8" ht="37.5" customHeight="1" x14ac:dyDescent="0.2">
      <c r="A103" s="137" t="s">
        <v>59</v>
      </c>
      <c r="B103" s="138"/>
      <c r="C103" s="142"/>
      <c r="D103" s="140">
        <v>264</v>
      </c>
      <c r="E103" s="140"/>
      <c r="F103" s="140"/>
      <c r="G103" s="140"/>
      <c r="H103" s="141"/>
    </row>
    <row r="104" spans="1:8" ht="37.5" customHeight="1" x14ac:dyDescent="0.2">
      <c r="A104" s="137" t="s">
        <v>60</v>
      </c>
      <c r="B104" s="138"/>
      <c r="C104" s="142"/>
      <c r="D104" s="140">
        <v>528</v>
      </c>
      <c r="E104" s="140"/>
      <c r="F104" s="140"/>
      <c r="G104" s="140"/>
      <c r="H104" s="141"/>
    </row>
    <row r="105" spans="1:8" ht="37.5" customHeight="1" x14ac:dyDescent="0.2">
      <c r="A105" s="137" t="s">
        <v>61</v>
      </c>
      <c r="B105" s="138"/>
      <c r="C105" s="142"/>
      <c r="D105" s="140">
        <v>792</v>
      </c>
      <c r="E105" s="140"/>
      <c r="F105" s="140"/>
      <c r="G105" s="140"/>
      <c r="H105" s="141"/>
    </row>
    <row r="106" spans="1:8" ht="37.5" customHeight="1" thickBot="1" x14ac:dyDescent="0.25">
      <c r="A106" s="145" t="s">
        <v>62</v>
      </c>
      <c r="B106" s="146"/>
      <c r="C106" s="147"/>
      <c r="D106" s="148">
        <v>5412</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561 до 13596</v>
      </c>
      <c r="E108" s="156"/>
      <c r="F108" s="156"/>
      <c r="G108" s="156"/>
      <c r="H108" s="157"/>
    </row>
    <row r="109" spans="1:8" ht="21.75" thickBot="1" x14ac:dyDescent="0.25">
      <c r="A109" s="301"/>
      <c r="B109" s="302"/>
      <c r="C109" s="118"/>
      <c r="D109" s="325"/>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10" s="165">
        <v>5100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1275</v>
      </c>
      <c r="E112" s="140"/>
      <c r="F112" s="140"/>
      <c r="G112" s="140"/>
      <c r="H112" s="141"/>
    </row>
    <row r="113" spans="1:8" ht="61.5" customHeight="1" x14ac:dyDescent="0.2">
      <c r="A113" s="173" t="s">
        <v>70</v>
      </c>
      <c r="B113" s="174"/>
      <c r="C113" s="169"/>
      <c r="D113" s="140">
        <f>D110/5</f>
        <v>1020</v>
      </c>
      <c r="E113" s="140"/>
      <c r="F113" s="140"/>
      <c r="G113" s="140"/>
      <c r="H113" s="141"/>
    </row>
    <row r="114" spans="1:8" ht="61.5" customHeight="1" x14ac:dyDescent="0.2">
      <c r="A114" s="173" t="s">
        <v>71</v>
      </c>
      <c r="B114" s="174"/>
      <c r="C114" s="169"/>
      <c r="D114" s="140">
        <f>D110/6</f>
        <v>850</v>
      </c>
      <c r="E114" s="140"/>
      <c r="F114" s="140"/>
      <c r="G114" s="140"/>
      <c r="H114" s="141"/>
    </row>
    <row r="115" spans="1:8" ht="61.5" customHeight="1" x14ac:dyDescent="0.2">
      <c r="A115" s="173" t="s">
        <v>72</v>
      </c>
      <c r="B115" s="174"/>
      <c r="C115" s="169"/>
      <c r="D115" s="140">
        <f>D110/7</f>
        <v>728.57142857142856</v>
      </c>
      <c r="E115" s="140"/>
      <c r="F115" s="140"/>
      <c r="G115" s="140"/>
      <c r="H115" s="141"/>
    </row>
    <row r="116" spans="1:8" ht="61.5" customHeight="1" x14ac:dyDescent="0.2">
      <c r="A116" s="173" t="s">
        <v>73</v>
      </c>
      <c r="B116" s="174"/>
      <c r="C116" s="169"/>
      <c r="D116" s="140">
        <f>D110/8</f>
        <v>637.5</v>
      </c>
      <c r="E116" s="140"/>
      <c r="F116" s="140"/>
      <c r="G116" s="140"/>
      <c r="H116" s="141"/>
    </row>
    <row r="117" spans="1:8" ht="61.5" customHeight="1" x14ac:dyDescent="0.2">
      <c r="A117" s="173" t="s">
        <v>74</v>
      </c>
      <c r="B117" s="174"/>
      <c r="C117" s="169"/>
      <c r="D117" s="140">
        <f>D110/9</f>
        <v>566.66666666666663</v>
      </c>
      <c r="E117" s="140"/>
      <c r="F117" s="140"/>
      <c r="G117" s="140"/>
      <c r="H117" s="141"/>
    </row>
    <row r="118" spans="1:8" ht="61.5" customHeight="1" x14ac:dyDescent="0.2">
      <c r="A118" s="173" t="s">
        <v>75</v>
      </c>
      <c r="B118" s="174"/>
      <c r="C118" s="169"/>
      <c r="D118" s="140">
        <f>D110/10</f>
        <v>510</v>
      </c>
      <c r="E118" s="140"/>
      <c r="F118" s="140"/>
      <c r="G118" s="140"/>
      <c r="H118" s="141"/>
    </row>
    <row r="119" spans="1:8" ht="61.5" customHeight="1" thickBot="1" x14ac:dyDescent="0.25">
      <c r="A119" s="162" t="s">
        <v>76</v>
      </c>
      <c r="B119" s="163"/>
      <c r="C119" s="169"/>
      <c r="D119" s="165">
        <v>6120</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1530</v>
      </c>
      <c r="E121" s="140"/>
      <c r="F121" s="140"/>
      <c r="G121" s="140"/>
      <c r="H121" s="141"/>
    </row>
    <row r="122" spans="1:8" ht="61.5" customHeight="1" x14ac:dyDescent="0.2">
      <c r="A122" s="173" t="s">
        <v>70</v>
      </c>
      <c r="B122" s="174"/>
      <c r="C122" s="169"/>
      <c r="D122" s="140">
        <v>1224</v>
      </c>
      <c r="E122" s="140"/>
      <c r="F122" s="140"/>
      <c r="G122" s="140"/>
      <c r="H122" s="141"/>
    </row>
    <row r="123" spans="1:8" ht="61.5" customHeight="1" x14ac:dyDescent="0.2">
      <c r="A123" s="173" t="s">
        <v>71</v>
      </c>
      <c r="B123" s="174"/>
      <c r="C123" s="169"/>
      <c r="D123" s="140">
        <v>1020</v>
      </c>
      <c r="E123" s="140"/>
      <c r="F123" s="140"/>
      <c r="G123" s="140"/>
      <c r="H123" s="141"/>
    </row>
    <row r="124" spans="1:8" ht="61.5" customHeight="1" x14ac:dyDescent="0.2">
      <c r="A124" s="173" t="s">
        <v>72</v>
      </c>
      <c r="B124" s="174"/>
      <c r="C124" s="169"/>
      <c r="D124" s="140">
        <v>874.28571428571422</v>
      </c>
      <c r="E124" s="140"/>
      <c r="F124" s="140"/>
      <c r="G124" s="140"/>
      <c r="H124" s="141"/>
    </row>
    <row r="125" spans="1:8" ht="61.5" customHeight="1" x14ac:dyDescent="0.2">
      <c r="A125" s="173" t="s">
        <v>73</v>
      </c>
      <c r="B125" s="174"/>
      <c r="C125" s="169"/>
      <c r="D125" s="140">
        <v>765</v>
      </c>
      <c r="E125" s="140"/>
      <c r="F125" s="140"/>
      <c r="G125" s="140"/>
      <c r="H125" s="141"/>
    </row>
    <row r="126" spans="1:8" ht="61.5" customHeight="1" x14ac:dyDescent="0.2">
      <c r="A126" s="173" t="s">
        <v>74</v>
      </c>
      <c r="B126" s="174"/>
      <c r="C126" s="169"/>
      <c r="D126" s="140">
        <v>679.99999999999989</v>
      </c>
      <c r="E126" s="140"/>
      <c r="F126" s="140"/>
      <c r="G126" s="140"/>
      <c r="H126" s="141"/>
    </row>
    <row r="127" spans="1:8" ht="61.5" customHeight="1" thickBot="1" x14ac:dyDescent="0.25">
      <c r="A127" s="173" t="s">
        <v>75</v>
      </c>
      <c r="B127" s="174"/>
      <c r="C127" s="177"/>
      <c r="D127" s="140">
        <v>612</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28" s="44">
        <v>10008</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"2ГИС.ВОЛГОГРАД"</v>
      </c>
      <c r="D130" s="31">
        <v>4752</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1" s="187">
        <v>2244</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2" s="36">
        <v>4422</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"2ГИС.ВОЛГОГРАД"</v>
      </c>
      <c r="D133" s="36">
        <v>6732.0000000000009</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"2ГИС.ВОЛГОГРАД"</v>
      </c>
      <c r="D134" s="36">
        <v>8078.4000000000005</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5" s="36">
        <v>3960.0000000000005</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6" s="36">
        <v>2244</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7" s="36">
        <v>4422</v>
      </c>
      <c r="E137" s="37"/>
      <c r="F137" s="37"/>
      <c r="G137" s="37"/>
      <c r="H137" s="38"/>
    </row>
    <row r="138" spans="1:8"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38" s="36">
        <v>10956</v>
      </c>
      <c r="E138" s="37"/>
      <c r="F138" s="37"/>
      <c r="G138" s="37"/>
      <c r="H138" s="38"/>
    </row>
    <row r="139" spans="1:8" ht="50.1" customHeight="1" x14ac:dyDescent="0.2">
      <c r="A139" s="143" t="s">
        <v>87</v>
      </c>
      <c r="B139" s="144"/>
      <c r="C139" s="186" t="s">
        <v>88</v>
      </c>
      <c r="D139" s="36">
        <v>561</v>
      </c>
      <c r="E139" s="37"/>
      <c r="F139" s="37"/>
      <c r="G139" s="37"/>
      <c r="H139" s="38"/>
    </row>
    <row r="140" spans="1:8" ht="65.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0" s="36">
        <v>2376</v>
      </c>
      <c r="E140" s="37"/>
      <c r="F140" s="37"/>
      <c r="G140" s="37"/>
      <c r="H140" s="38"/>
    </row>
    <row r="141" spans="1:8" ht="65.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1" s="36">
        <v>1902</v>
      </c>
      <c r="E141" s="37"/>
      <c r="F141" s="37"/>
      <c r="G141" s="37"/>
      <c r="H141" s="38"/>
    </row>
    <row r="142" spans="1:8" ht="65.25" customHeight="1" x14ac:dyDescent="0.2">
      <c r="A142" s="143" t="s">
        <v>91</v>
      </c>
      <c r="B142" s="144"/>
      <c r="C142"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2" s="36">
        <v>1980.0000000000002</v>
      </c>
      <c r="E142" s="37"/>
      <c r="F142" s="37"/>
      <c r="G142" s="37"/>
      <c r="H142" s="38"/>
    </row>
    <row r="143" spans="1:8" ht="65.25" customHeight="1" x14ac:dyDescent="0.2">
      <c r="A143" s="143" t="s">
        <v>92</v>
      </c>
      <c r="B143" s="144"/>
      <c r="C143" s="186"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3" s="36">
        <v>954</v>
      </c>
      <c r="E143" s="37"/>
      <c r="F143" s="37"/>
      <c r="G143" s="37"/>
      <c r="H143" s="38"/>
    </row>
    <row r="144" spans="1:8" ht="65.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4" s="36">
        <v>13596.000000000002</v>
      </c>
      <c r="E144" s="37"/>
      <c r="F144" s="37"/>
      <c r="G144" s="37"/>
      <c r="H144" s="38"/>
    </row>
    <row r="145" spans="1:8" ht="65.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45" s="36">
        <v>7002</v>
      </c>
      <c r="E145" s="37"/>
      <c r="F145" s="37"/>
      <c r="G145" s="37"/>
      <c r="H145" s="38"/>
    </row>
    <row r="146" spans="1:8" ht="50.1" customHeight="1" x14ac:dyDescent="0.2">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6" s="36">
        <v>7920.0000000000009</v>
      </c>
      <c r="E146" s="37"/>
      <c r="F146" s="37"/>
      <c r="G146" s="37"/>
      <c r="H146" s="38"/>
    </row>
    <row r="147" spans="1:8" s="16" customFormat="1" ht="102" customHeight="1" x14ac:dyDescent="0.2">
      <c r="A147" s="143" t="s">
        <v>16</v>
      </c>
      <c r="B147" s="144"/>
      <c r="C14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7" s="36">
        <v>990.00000000000011</v>
      </c>
      <c r="E147" s="37"/>
      <c r="F147" s="37"/>
      <c r="G147" s="37"/>
      <c r="H147" s="38"/>
    </row>
    <row r="148" spans="1:8" s="16" customFormat="1" ht="126" customHeight="1" x14ac:dyDescent="0.2">
      <c r="A148" s="143" t="s">
        <v>96</v>
      </c>
      <c r="B148" s="144"/>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8" s="36">
        <v>6600.0000000000009</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9" s="36">
        <v>4950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0" s="36">
        <v>5010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"2ГИС.ВОЛГОГРАД"</v>
      </c>
      <c r="D151" s="36">
        <v>6720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3240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"2ГИС.ВОЛГОГРАД" (версия для ПК)</v>
      </c>
      <c r="D153" s="36">
        <v>6240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"2ГИС.ВОЛГОГРАД"</v>
      </c>
      <c r="D154" s="36">
        <v>9480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"2ГИС.ВОЛГОГРАД"</v>
      </c>
      <c r="D155" s="36">
        <v>11376</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"2ГИС.ВОЛГОГРАД" (версия для ПК)</v>
      </c>
      <c r="D156" s="36">
        <v>5640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"2ГИС.ВОЛГОГРАД" (версия для ПК)</v>
      </c>
      <c r="D157" s="36">
        <v>3240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"2ГИС.ВОЛГОГРАД" (версия для ПК)</v>
      </c>
      <c r="D158" s="36">
        <v>6240</v>
      </c>
      <c r="E158" s="37"/>
      <c r="F158" s="37"/>
      <c r="G158" s="37"/>
      <c r="H158" s="38"/>
    </row>
    <row r="159" spans="1:8" ht="50.1" customHeight="1" x14ac:dyDescent="0.2">
      <c r="A159" s="143" t="s">
        <v>107</v>
      </c>
      <c r="B159" s="144"/>
      <c r="C159" s="186" t="s">
        <v>88</v>
      </c>
      <c r="D159" s="36">
        <v>840</v>
      </c>
      <c r="E159" s="37"/>
      <c r="F159" s="37"/>
      <c r="G159" s="37"/>
      <c r="H159" s="38"/>
    </row>
    <row r="160" spans="1:8" ht="74.25"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6">
        <v>19080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"2ГИС.ВОЛГОГРАД" (версия для ПК)</v>
      </c>
      <c r="D161" s="44">
        <v>11160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63" s="36">
        <v>5004</v>
      </c>
      <c r="E163" s="37"/>
      <c r="F163" s="37"/>
      <c r="G163" s="37"/>
      <c r="H163" s="38"/>
    </row>
    <row r="164" spans="1:8" s="16" customFormat="1" ht="50.1" customHeight="1" x14ac:dyDescent="0.2">
      <c r="A164" s="143" t="s">
        <v>112</v>
      </c>
      <c r="B164" s="144"/>
      <c r="C164" s="196"/>
      <c r="D164" s="36">
        <v>5004</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9" s="200">
        <f>F169*1.2</f>
        <v>3600</v>
      </c>
      <c r="E169" s="201">
        <f>F169*1.1</f>
        <v>3300.0000000000005</v>
      </c>
      <c r="F169" s="201">
        <v>3000</v>
      </c>
      <c r="G169" s="201">
        <f>F169*0.75</f>
        <v>2250</v>
      </c>
      <c r="H169" s="202">
        <f>F169*0.5</f>
        <v>1500</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"2ГИС.ВОЛГОГРАД"</v>
      </c>
      <c r="D170" s="36">
        <v>3000</v>
      </c>
      <c r="E170" s="37"/>
      <c r="F170" s="37"/>
      <c r="G170" s="37"/>
      <c r="H170" s="38"/>
    </row>
    <row r="171" spans="1:8" ht="50.1" customHeight="1" x14ac:dyDescent="0.2">
      <c r="A171" s="143" t="s">
        <v>119</v>
      </c>
      <c r="B171" s="144"/>
      <c r="C171"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1" s="36">
        <v>924.00000000000011</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72" s="200">
        <f>F172*1.2</f>
        <v>5040</v>
      </c>
      <c r="E172" s="201">
        <f>F172*1.1</f>
        <v>4620</v>
      </c>
      <c r="F172" s="201">
        <v>4200</v>
      </c>
      <c r="G172" s="201">
        <f>F172*0.75</f>
        <v>3150</v>
      </c>
      <c r="H172" s="202">
        <f>F172*0.5</f>
        <v>2100</v>
      </c>
    </row>
    <row r="173" spans="1:8" ht="50.1" customHeight="1" x14ac:dyDescent="0.2">
      <c r="A173" s="143" t="s">
        <v>165</v>
      </c>
      <c r="B173" s="144"/>
      <c r="C173" s="186" t="str">
        <f>"Интернет-площадка 2gis.ru на основе Cправочника организаций "&amp;$C$2&amp;""</f>
        <v>Интернет-площадка 2gis.ru на основе Cправочника организаций "2ГИС.ВОЛГОГРАД"</v>
      </c>
      <c r="D173" s="36">
        <v>4200</v>
      </c>
      <c r="E173" s="37"/>
      <c r="F173" s="37"/>
      <c r="G173" s="37"/>
      <c r="H173" s="38"/>
    </row>
    <row r="174" spans="1:8" ht="50.1" customHeight="1" x14ac:dyDescent="0.2">
      <c r="A174" s="143" t="s">
        <v>122</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74" s="36">
        <v>1320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"2ГИС.ВОЛГОГРАД"</v>
      </c>
      <c r="D175" s="200">
        <f>F175*1.2</f>
        <v>3600</v>
      </c>
      <c r="E175" s="201">
        <f>F175*1.1</f>
        <v>3300.0000000000005</v>
      </c>
      <c r="F175" s="201">
        <v>3000</v>
      </c>
      <c r="G175" s="201">
        <f>F175*0.75</f>
        <v>2250</v>
      </c>
      <c r="H175" s="202">
        <f>F175*0.5</f>
        <v>1500</v>
      </c>
    </row>
    <row r="176" spans="1:8" ht="50.1" customHeight="1" thickBot="1" x14ac:dyDescent="0.25">
      <c r="A176" s="24" t="s">
        <v>184</v>
      </c>
      <c r="B176" s="25"/>
      <c r="C176" s="26"/>
      <c r="D176" s="156"/>
      <c r="E176" s="156"/>
      <c r="F176" s="156"/>
      <c r="G176" s="156"/>
      <c r="H176" s="157"/>
    </row>
    <row r="177" spans="1:8" s="23" customFormat="1" ht="30" customHeight="1" thickBot="1" x14ac:dyDescent="0.25">
      <c r="A177" s="357"/>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78" s="31">
        <v>7227.5999999999995</v>
      </c>
      <c r="E178" s="32"/>
      <c r="F178" s="32"/>
      <c r="G178" s="32"/>
      <c r="H178" s="33"/>
    </row>
    <row r="179" spans="1:8" s="16" customFormat="1" ht="83.25" customHeight="1" thickBot="1" x14ac:dyDescent="0.25">
      <c r="A179" s="143" t="s">
        <v>186</v>
      </c>
      <c r="B179" s="144"/>
      <c r="C179" s="196"/>
      <c r="D179" s="36">
        <v>7227.5999999999995</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266</v>
      </c>
      <c r="D182" s="210"/>
      <c r="E182" s="211"/>
      <c r="F182" s="211"/>
      <c r="G182" s="211"/>
      <c r="H182" s="211"/>
    </row>
    <row r="183" spans="1:8" ht="21" x14ac:dyDescent="0.2">
      <c r="A183" s="208"/>
      <c r="B183" s="211"/>
      <c r="C183" s="212" t="s">
        <v>267</v>
      </c>
      <c r="D183" s="212"/>
      <c r="E183" s="211"/>
      <c r="F183" s="211"/>
      <c r="G183" s="211"/>
      <c r="H183" s="211"/>
    </row>
    <row r="184" spans="1:8" ht="21" x14ac:dyDescent="0.2">
      <c r="A184" s="208"/>
      <c r="B184" s="211"/>
      <c r="C184" s="212" t="s">
        <v>268</v>
      </c>
      <c r="D184" s="212"/>
      <c r="E184" s="211"/>
      <c r="F184" s="211"/>
      <c r="G184" s="211"/>
      <c r="H184" s="211"/>
    </row>
    <row r="185" spans="1:8" ht="21" x14ac:dyDescent="0.2">
      <c r="C185" s="212"/>
      <c r="D185" s="212"/>
      <c r="E185" s="211"/>
      <c r="F185" s="211"/>
      <c r="G185" s="211"/>
      <c r="H185" s="205"/>
    </row>
    <row r="186" spans="1:8" ht="26.2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ht="26.2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ht="26.2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ht="26.2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ht="26.2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5.5" customHeight="1" thickBot="1" x14ac:dyDescent="0.25">
      <c r="A197" s="228" t="s">
        <v>138</v>
      </c>
      <c r="B197" s="228"/>
      <c r="C197" s="228"/>
      <c r="D197" s="228"/>
      <c r="E197" s="228"/>
      <c r="F197" s="229"/>
      <c r="G197" s="219"/>
      <c r="H197" s="230"/>
    </row>
    <row r="198" spans="1:8" ht="50.1" customHeight="1" thickBot="1" x14ac:dyDescent="0.25">
      <c r="A198" s="231" t="s">
        <v>139</v>
      </c>
      <c r="B198" s="232"/>
      <c r="C198" s="232"/>
      <c r="D198" s="232"/>
      <c r="E198" s="233"/>
      <c r="F198" s="234"/>
      <c r="H198" s="235"/>
    </row>
    <row r="199" spans="1:8" ht="91.5" customHeight="1" thickBot="1" x14ac:dyDescent="0.25">
      <c r="A199" s="236" t="s">
        <v>140</v>
      </c>
      <c r="B199" s="237"/>
      <c r="C199" s="238" t="s">
        <v>141</v>
      </c>
      <c r="D199" s="237" t="s">
        <v>142</v>
      </c>
      <c r="E199" s="239"/>
      <c r="F199" s="240"/>
      <c r="G199" s="240"/>
      <c r="H199" s="240"/>
    </row>
    <row r="200" spans="1:8" ht="84" x14ac:dyDescent="0.2">
      <c r="A200" s="241" t="s">
        <v>143</v>
      </c>
      <c r="B200" s="242"/>
      <c r="C200" s="243" t="s">
        <v>144</v>
      </c>
      <c r="D200" s="244" t="s">
        <v>145</v>
      </c>
      <c r="E200" s="245"/>
      <c r="F200" s="240"/>
      <c r="G200" s="240"/>
      <c r="H200" s="240"/>
    </row>
    <row r="201" spans="1:8" ht="77.25" customHeight="1" x14ac:dyDescent="0.2">
      <c r="A201" s="246" t="s">
        <v>146</v>
      </c>
      <c r="B201" s="247"/>
      <c r="C201" s="248" t="s">
        <v>147</v>
      </c>
      <c r="D201" s="249" t="s">
        <v>148</v>
      </c>
      <c r="E201" s="250"/>
      <c r="F201" s="240"/>
      <c r="G201" s="240"/>
      <c r="H201" s="240"/>
    </row>
    <row r="202" spans="1:8" ht="99.75" customHeight="1" x14ac:dyDescent="0.2">
      <c r="A202" s="247" t="s">
        <v>149</v>
      </c>
      <c r="B202" s="247"/>
      <c r="C202" s="248" t="s">
        <v>150</v>
      </c>
      <c r="D202" s="249" t="s">
        <v>148</v>
      </c>
      <c r="E202" s="249"/>
      <c r="F202" s="240"/>
      <c r="G202" s="240"/>
      <c r="H202" s="240"/>
    </row>
    <row r="203" spans="1:8" s="205" customFormat="1" ht="125.25" customHeight="1" x14ac:dyDescent="0.2">
      <c r="A203" s="246" t="s">
        <v>152</v>
      </c>
      <c r="B203" s="247"/>
      <c r="C203" s="337" t="s">
        <v>153</v>
      </c>
      <c r="D203" s="247" t="s">
        <v>148</v>
      </c>
      <c r="E203" s="338"/>
      <c r="F203" s="234"/>
      <c r="G203" s="234"/>
      <c r="H203" s="234"/>
    </row>
    <row r="204" spans="1:8" s="226" customFormat="1" ht="222.75" customHeight="1" thickBot="1" x14ac:dyDescent="0.25">
      <c r="A204" s="339" t="s">
        <v>154</v>
      </c>
      <c r="B204" s="340"/>
      <c r="C204" s="334" t="s">
        <v>155</v>
      </c>
      <c r="D204" s="341" t="s">
        <v>148</v>
      </c>
      <c r="E204" s="342"/>
      <c r="F204" s="224"/>
      <c r="G204" s="225"/>
      <c r="H204" s="225"/>
    </row>
    <row r="205" spans="1:8" ht="24.95" customHeight="1" x14ac:dyDescent="0.2">
      <c r="A205" s="252" t="s">
        <v>156</v>
      </c>
      <c r="B205" s="252"/>
      <c r="C205" s="252"/>
      <c r="D205" s="252"/>
      <c r="E205" s="252"/>
      <c r="F205" s="252"/>
      <c r="G205" s="252"/>
      <c r="H205" s="252"/>
    </row>
    <row r="206" spans="1:8" ht="24.95" customHeight="1" x14ac:dyDescent="0.2">
      <c r="A206" s="252" t="s">
        <v>157</v>
      </c>
      <c r="B206" s="252"/>
      <c r="C206" s="252"/>
      <c r="D206" s="252"/>
      <c r="E206" s="252"/>
      <c r="F206" s="252"/>
      <c r="G206" s="252"/>
      <c r="H206" s="252"/>
    </row>
    <row r="207" spans="1:8" ht="183" customHeight="1" x14ac:dyDescent="0.2">
      <c r="A20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27"/>
      <c r="C207" s="227"/>
      <c r="D207" s="227"/>
      <c r="E207" s="227"/>
      <c r="F207" s="227"/>
      <c r="G207" s="227"/>
      <c r="H207" s="227"/>
    </row>
    <row r="208" spans="1:8" ht="82.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2">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3" topLeftCell="A14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45.85546875" style="205" customWidth="1"/>
    <col min="5" max="5" width="48.42578125" style="205" customWidth="1"/>
    <col min="6" max="6" width="35.85546875" style="205" customWidth="1"/>
    <col min="7" max="7" width="42.28515625" style="205" customWidth="1"/>
    <col min="8" max="8" width="37.710937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января 2024 г.</v>
      </c>
      <c r="B2" s="6" t="s">
        <v>2</v>
      </c>
      <c r="C2" s="7" t="s">
        <v>269</v>
      </c>
      <c r="D2" s="401"/>
      <c r="E2" s="401"/>
      <c r="F2" s="401"/>
      <c r="G2" s="401"/>
      <c r="H2" s="401"/>
    </row>
    <row r="3" spans="1:8" s="16" customFormat="1" ht="24.95" customHeight="1" thickBot="1" x14ac:dyDescent="0.25">
      <c r="A3" s="11" t="s">
        <v>270</v>
      </c>
      <c r="B3" s="12"/>
      <c r="C3" s="13"/>
      <c r="D3" s="14"/>
      <c r="E3" s="14"/>
      <c r="F3" s="14"/>
      <c r="G3" s="14"/>
      <c r="H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7"/>
      <c r="E5" s="27"/>
      <c r="F5" s="27"/>
      <c r="G5" s="27"/>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361">
        <f>F7*1.2</f>
        <v>6465.5999999999995</v>
      </c>
      <c r="E7" s="361">
        <f>F7*1.1</f>
        <v>5926.8</v>
      </c>
      <c r="F7" s="361">
        <v>5388</v>
      </c>
      <c r="G7" s="361">
        <f>F7*0.75</f>
        <v>4041</v>
      </c>
      <c r="H7" s="361">
        <f>F7*0.5</f>
        <v>2694</v>
      </c>
    </row>
    <row r="8" spans="1:8" s="16" customFormat="1" ht="150" customHeight="1" x14ac:dyDescent="0.2">
      <c r="A8" s="34"/>
      <c r="B8" s="35"/>
      <c r="C8" s="35"/>
      <c r="D8" s="362"/>
      <c r="E8" s="362"/>
      <c r="F8" s="362"/>
      <c r="G8" s="362"/>
      <c r="H8" s="362"/>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362"/>
      <c r="E9" s="362"/>
      <c r="F9" s="362"/>
      <c r="G9" s="362"/>
      <c r="H9" s="362"/>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402"/>
      <c r="E10" s="402"/>
      <c r="F10" s="402"/>
      <c r="G10" s="402"/>
      <c r="H10" s="402"/>
    </row>
    <row r="11" spans="1:8" s="16" customFormat="1" ht="24.95" customHeight="1" thickBot="1" x14ac:dyDescent="0.25">
      <c r="A11" s="47"/>
      <c r="B11" s="48"/>
      <c r="C11" s="49"/>
      <c r="D11" s="268"/>
      <c r="E11" s="268"/>
      <c r="F11" s="268"/>
      <c r="G11" s="268"/>
      <c r="H11" s="268"/>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403">
        <f>F12*1.2</f>
        <v>7394.4</v>
      </c>
      <c r="E12" s="404">
        <f>F12*1.1</f>
        <v>6778.2000000000007</v>
      </c>
      <c r="F12" s="404">
        <v>6162</v>
      </c>
      <c r="G12" s="404">
        <f>F12*0.75</f>
        <v>4621.5</v>
      </c>
      <c r="H12" s="405">
        <f>F12*0.5</f>
        <v>3081</v>
      </c>
    </row>
    <row r="13" spans="1:8" s="16" customFormat="1" ht="50.1" customHeight="1" x14ac:dyDescent="0.2">
      <c r="A13" s="55"/>
      <c r="B13" s="35"/>
      <c r="C13" s="35"/>
      <c r="D13" s="406"/>
      <c r="E13" s="407"/>
      <c r="F13" s="407"/>
      <c r="G13" s="407"/>
      <c r="H13" s="408"/>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406"/>
      <c r="E14" s="407"/>
      <c r="F14" s="407"/>
      <c r="G14" s="407"/>
      <c r="H14" s="408"/>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406"/>
      <c r="E15" s="407"/>
      <c r="F15" s="407"/>
      <c r="G15" s="407"/>
      <c r="H15" s="408"/>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409"/>
      <c r="E16" s="410"/>
      <c r="F16" s="410"/>
      <c r="G16" s="410"/>
      <c r="H16" s="411"/>
    </row>
    <row r="17" spans="1:8" s="16" customFormat="1" ht="24.95" customHeight="1" thickBot="1" x14ac:dyDescent="0.25">
      <c r="A17" s="47"/>
      <c r="B17" s="62"/>
      <c r="C17" s="49"/>
      <c r="D17" s="268"/>
      <c r="E17" s="268"/>
      <c r="F17" s="268"/>
      <c r="G17" s="268"/>
      <c r="H17" s="268"/>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412"/>
      <c r="E22" s="412"/>
      <c r="F22" s="412"/>
      <c r="G22" s="412"/>
      <c r="H22" s="412"/>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412"/>
      <c r="E26" s="412"/>
      <c r="F26" s="412"/>
      <c r="G26" s="412"/>
      <c r="H26" s="412"/>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413">
        <f>F27*0.5</f>
        <v>3774</v>
      </c>
    </row>
    <row r="28" spans="1:8" s="16" customFormat="1" ht="50.1" customHeight="1" x14ac:dyDescent="0.2">
      <c r="A28" s="71"/>
      <c r="B28" s="35"/>
      <c r="C28" s="35"/>
      <c r="D28" s="36"/>
      <c r="E28" s="36"/>
      <c r="F28" s="36"/>
      <c r="G28" s="36"/>
      <c r="H28" s="414"/>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414"/>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415"/>
    </row>
    <row r="31" spans="1:8" s="16" customFormat="1" ht="24.95" customHeight="1" thickBot="1" x14ac:dyDescent="0.25">
      <c r="A31" s="81"/>
      <c r="B31" s="48"/>
      <c r="C31" s="49"/>
      <c r="D31" s="268"/>
      <c r="E31" s="268"/>
      <c r="F31" s="268"/>
      <c r="G31" s="268"/>
      <c r="H31" s="268"/>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416">
        <f>F32*0.5</f>
        <v>4314</v>
      </c>
    </row>
    <row r="33" spans="1:8" s="16" customFormat="1" ht="75" customHeight="1" x14ac:dyDescent="0.2">
      <c r="A33" s="71"/>
      <c r="B33" s="35"/>
      <c r="C33" s="35"/>
      <c r="D33" s="56"/>
      <c r="E33" s="56"/>
      <c r="F33" s="56"/>
      <c r="G33" s="56"/>
      <c r="H33" s="141"/>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41"/>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41"/>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49"/>
    </row>
    <row r="37" spans="1:8" s="16" customFormat="1" ht="24.75" customHeight="1" thickBot="1" x14ac:dyDescent="0.25">
      <c r="A37" s="112"/>
      <c r="B37" s="62"/>
      <c r="C37" s="49"/>
      <c r="D37" s="412"/>
      <c r="E37" s="412"/>
      <c r="F37" s="412"/>
      <c r="G37" s="412"/>
      <c r="H37" s="412"/>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412"/>
      <c r="E42" s="412"/>
      <c r="F42" s="412"/>
      <c r="G42" s="412"/>
      <c r="H42" s="412"/>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417"/>
      <c r="B47" s="418"/>
      <c r="C47" s="418"/>
      <c r="D47" s="418"/>
      <c r="E47" s="418"/>
      <c r="F47" s="418"/>
      <c r="G47" s="418"/>
      <c r="H47" s="419"/>
    </row>
    <row r="48" spans="1:8" s="16" customFormat="1" ht="50.1" customHeight="1" thickBot="1" x14ac:dyDescent="0.25">
      <c r="A48" s="119" t="s">
        <v>31</v>
      </c>
      <c r="B48" s="120"/>
      <c r="C48" s="120"/>
      <c r="D48" s="420" t="str">
        <f>"от "&amp;MIN(D49:D68)&amp;" до "&amp;MAX(D49:D68)</f>
        <v>от 630 до 12600</v>
      </c>
      <c r="E48" s="420"/>
      <c r="F48" s="420"/>
      <c r="G48" s="420"/>
      <c r="H48" s="421"/>
    </row>
    <row r="49" spans="1:8" s="16" customFormat="1"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49" s="31">
        <v>630</v>
      </c>
      <c r="E49" s="32"/>
      <c r="F49" s="32"/>
      <c r="G49" s="32"/>
      <c r="H49" s="33"/>
    </row>
    <row r="50" spans="1:8" s="16" customFormat="1" ht="37.5" customHeight="1" outlineLevel="1" x14ac:dyDescent="0.2">
      <c r="A50" s="130" t="s">
        <v>33</v>
      </c>
      <c r="B50" s="366"/>
      <c r="C50" s="367"/>
      <c r="D50" s="36">
        <v>1260</v>
      </c>
      <c r="E50" s="37"/>
      <c r="F50" s="37"/>
      <c r="G50" s="37"/>
      <c r="H50" s="38"/>
    </row>
    <row r="51" spans="1:8" s="16" customFormat="1" ht="37.5" customHeight="1" outlineLevel="1" x14ac:dyDescent="0.2">
      <c r="A51" s="130" t="s">
        <v>34</v>
      </c>
      <c r="B51" s="366"/>
      <c r="C51" s="367"/>
      <c r="D51" s="36">
        <v>1890</v>
      </c>
      <c r="E51" s="37"/>
      <c r="F51" s="37"/>
      <c r="G51" s="37"/>
      <c r="H51" s="38"/>
    </row>
    <row r="52" spans="1:8" s="16" customFormat="1" ht="37.5" customHeight="1" outlineLevel="1" x14ac:dyDescent="0.2">
      <c r="A52" s="130" t="s">
        <v>35</v>
      </c>
      <c r="B52" s="366"/>
      <c r="C52" s="367"/>
      <c r="D52" s="36">
        <v>2520</v>
      </c>
      <c r="E52" s="37"/>
      <c r="F52" s="37"/>
      <c r="G52" s="37"/>
      <c r="H52" s="38"/>
    </row>
    <row r="53" spans="1:8" s="16" customFormat="1" ht="37.5" customHeight="1" outlineLevel="1" x14ac:dyDescent="0.2">
      <c r="A53" s="130" t="s">
        <v>36</v>
      </c>
      <c r="B53" s="366"/>
      <c r="C53" s="367"/>
      <c r="D53" s="36">
        <v>3150</v>
      </c>
      <c r="E53" s="37"/>
      <c r="F53" s="37"/>
      <c r="G53" s="37"/>
      <c r="H53" s="38"/>
    </row>
    <row r="54" spans="1:8" s="16" customFormat="1" ht="37.5" customHeight="1" outlineLevel="1" x14ac:dyDescent="0.2">
      <c r="A54" s="130" t="s">
        <v>37</v>
      </c>
      <c r="B54" s="366"/>
      <c r="C54" s="367"/>
      <c r="D54" s="36">
        <v>3780</v>
      </c>
      <c r="E54" s="37"/>
      <c r="F54" s="37"/>
      <c r="G54" s="37"/>
      <c r="H54" s="38"/>
    </row>
    <row r="55" spans="1:8" s="16" customFormat="1" ht="37.5" customHeight="1" outlineLevel="1" x14ac:dyDescent="0.2">
      <c r="A55" s="130" t="s">
        <v>38</v>
      </c>
      <c r="B55" s="366"/>
      <c r="C55" s="367"/>
      <c r="D55" s="36">
        <v>4410</v>
      </c>
      <c r="E55" s="37"/>
      <c r="F55" s="37"/>
      <c r="G55" s="37"/>
      <c r="H55" s="38"/>
    </row>
    <row r="56" spans="1:8" s="16" customFormat="1" ht="37.5" customHeight="1" outlineLevel="1" x14ac:dyDescent="0.2">
      <c r="A56" s="130" t="s">
        <v>39</v>
      </c>
      <c r="B56" s="366"/>
      <c r="C56" s="367"/>
      <c r="D56" s="36">
        <v>5040</v>
      </c>
      <c r="E56" s="37"/>
      <c r="F56" s="37"/>
      <c r="G56" s="37"/>
      <c r="H56" s="38"/>
    </row>
    <row r="57" spans="1:8" s="16" customFormat="1" ht="37.5" customHeight="1" outlineLevel="1" x14ac:dyDescent="0.2">
      <c r="A57" s="130" t="s">
        <v>40</v>
      </c>
      <c r="B57" s="366"/>
      <c r="C57" s="367"/>
      <c r="D57" s="36">
        <v>5670</v>
      </c>
      <c r="E57" s="37"/>
      <c r="F57" s="37"/>
      <c r="G57" s="37"/>
      <c r="H57" s="38"/>
    </row>
    <row r="58" spans="1:8" s="16" customFormat="1" ht="37.5" customHeight="1" outlineLevel="1" x14ac:dyDescent="0.2">
      <c r="A58" s="130" t="s">
        <v>41</v>
      </c>
      <c r="B58" s="366"/>
      <c r="C58" s="367"/>
      <c r="D58" s="36">
        <v>6300</v>
      </c>
      <c r="E58" s="37"/>
      <c r="F58" s="37"/>
      <c r="G58" s="37"/>
      <c r="H58" s="38"/>
    </row>
    <row r="59" spans="1:8" s="16" customFormat="1" ht="37.5" customHeight="1" outlineLevel="1" x14ac:dyDescent="0.2">
      <c r="A59" s="130" t="s">
        <v>42</v>
      </c>
      <c r="B59" s="366"/>
      <c r="C59" s="367"/>
      <c r="D59" s="36">
        <v>6930</v>
      </c>
      <c r="E59" s="37"/>
      <c r="F59" s="37"/>
      <c r="G59" s="37"/>
      <c r="H59" s="38"/>
    </row>
    <row r="60" spans="1:8" s="16" customFormat="1" ht="37.5" customHeight="1" outlineLevel="1" x14ac:dyDescent="0.2">
      <c r="A60" s="130" t="s">
        <v>43</v>
      </c>
      <c r="B60" s="366"/>
      <c r="C60" s="367"/>
      <c r="D60" s="36">
        <v>7560</v>
      </c>
      <c r="E60" s="37"/>
      <c r="F60" s="37"/>
      <c r="G60" s="37"/>
      <c r="H60" s="38"/>
    </row>
    <row r="61" spans="1:8" s="16" customFormat="1" ht="37.5" customHeight="1" outlineLevel="1" x14ac:dyDescent="0.2">
      <c r="A61" s="130" t="s">
        <v>44</v>
      </c>
      <c r="B61" s="366"/>
      <c r="C61" s="367"/>
      <c r="D61" s="36">
        <v>8190</v>
      </c>
      <c r="E61" s="37"/>
      <c r="F61" s="37"/>
      <c r="G61" s="37"/>
      <c r="H61" s="38"/>
    </row>
    <row r="62" spans="1:8" s="16" customFormat="1" ht="37.5" customHeight="1" outlineLevel="1" x14ac:dyDescent="0.2">
      <c r="A62" s="130" t="s">
        <v>45</v>
      </c>
      <c r="B62" s="366"/>
      <c r="C62" s="367"/>
      <c r="D62" s="36">
        <v>8820</v>
      </c>
      <c r="E62" s="37"/>
      <c r="F62" s="37"/>
      <c r="G62" s="37"/>
      <c r="H62" s="38"/>
    </row>
    <row r="63" spans="1:8" s="16" customFormat="1" ht="37.5" customHeight="1" outlineLevel="1" x14ac:dyDescent="0.2">
      <c r="A63" s="130" t="s">
        <v>46</v>
      </c>
      <c r="B63" s="366"/>
      <c r="C63" s="367"/>
      <c r="D63" s="36">
        <v>9450</v>
      </c>
      <c r="E63" s="37"/>
      <c r="F63" s="37"/>
      <c r="G63" s="37"/>
      <c r="H63" s="38"/>
    </row>
    <row r="64" spans="1:8" s="16" customFormat="1" ht="37.5" customHeight="1" outlineLevel="1" x14ac:dyDescent="0.2">
      <c r="A64" s="130" t="s">
        <v>47</v>
      </c>
      <c r="B64" s="366"/>
      <c r="C64" s="367"/>
      <c r="D64" s="36">
        <v>10080</v>
      </c>
      <c r="E64" s="37"/>
      <c r="F64" s="37"/>
      <c r="G64" s="37"/>
      <c r="H64" s="38"/>
    </row>
    <row r="65" spans="1:8" s="16" customFormat="1" ht="37.5" customHeight="1" outlineLevel="1" x14ac:dyDescent="0.2">
      <c r="A65" s="130" t="s">
        <v>48</v>
      </c>
      <c r="B65" s="366"/>
      <c r="C65" s="367"/>
      <c r="D65" s="36">
        <v>10710</v>
      </c>
      <c r="E65" s="37"/>
      <c r="F65" s="37"/>
      <c r="G65" s="37"/>
      <c r="H65" s="38"/>
    </row>
    <row r="66" spans="1:8" s="16" customFormat="1" ht="37.5" customHeight="1" outlineLevel="1" x14ac:dyDescent="0.2">
      <c r="A66" s="130" t="s">
        <v>49</v>
      </c>
      <c r="B66" s="366"/>
      <c r="C66" s="367"/>
      <c r="D66" s="36">
        <v>11340</v>
      </c>
      <c r="E66" s="37"/>
      <c r="F66" s="37"/>
      <c r="G66" s="37"/>
      <c r="H66" s="38"/>
    </row>
    <row r="67" spans="1:8" s="16" customFormat="1" ht="37.5" customHeight="1" outlineLevel="1" x14ac:dyDescent="0.2">
      <c r="A67" s="130" t="s">
        <v>50</v>
      </c>
      <c r="B67" s="366"/>
      <c r="C67" s="367"/>
      <c r="D67" s="36">
        <v>11970</v>
      </c>
      <c r="E67" s="37"/>
      <c r="F67" s="37"/>
      <c r="G67" s="37"/>
      <c r="H67" s="38"/>
    </row>
    <row r="68" spans="1:8" s="16" customFormat="1" ht="37.5" customHeight="1" outlineLevel="1" thickBot="1" x14ac:dyDescent="0.25">
      <c r="A68" s="130" t="s">
        <v>51</v>
      </c>
      <c r="B68" s="366"/>
      <c r="C68" s="368"/>
      <c r="D68" s="44">
        <v>12600</v>
      </c>
      <c r="E68" s="45"/>
      <c r="F68" s="45"/>
      <c r="G68" s="45"/>
      <c r="H68" s="46"/>
    </row>
    <row r="69" spans="1:8" s="16" customFormat="1" ht="50.1" customHeight="1" thickBot="1" x14ac:dyDescent="0.25">
      <c r="A69" s="119" t="s">
        <v>52</v>
      </c>
      <c r="B69" s="120"/>
      <c r="C69" s="120"/>
      <c r="D69" s="420" t="str">
        <f>"от "&amp;MIN(D70:D79)&amp;" до "&amp;MAX(D70:D79)</f>
        <v>от 270 до 6840</v>
      </c>
      <c r="E69" s="420"/>
      <c r="F69" s="420"/>
      <c r="G69" s="420"/>
      <c r="H69" s="421"/>
    </row>
    <row r="70" spans="1:8" s="16" customFormat="1" ht="165.75" customHeight="1" x14ac:dyDescent="0.2">
      <c r="A70" s="422" t="s">
        <v>271</v>
      </c>
      <c r="B70" s="133" t="s">
        <v>272</v>
      </c>
      <c r="C70" s="42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70" s="31">
        <v>774</v>
      </c>
      <c r="E70" s="32"/>
      <c r="F70" s="32"/>
      <c r="G70" s="32"/>
      <c r="H70" s="33"/>
    </row>
    <row r="71" spans="1:8" s="16" customFormat="1" ht="33.75" customHeight="1" x14ac:dyDescent="0.2">
      <c r="A71" s="143" t="s">
        <v>54</v>
      </c>
      <c r="B71" s="144"/>
      <c r="C71" s="42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71" s="36">
        <v>456</v>
      </c>
      <c r="E71" s="37"/>
      <c r="F71" s="37"/>
      <c r="G71" s="37"/>
      <c r="H71" s="38"/>
    </row>
    <row r="72" spans="1:8" s="16" customFormat="1" ht="37.5" customHeight="1" x14ac:dyDescent="0.2">
      <c r="A72" s="143" t="s">
        <v>55</v>
      </c>
      <c r="B72" s="144"/>
      <c r="C72" s="425"/>
      <c r="D72" s="36">
        <v>6840</v>
      </c>
      <c r="E72" s="37"/>
      <c r="F72" s="37"/>
      <c r="G72" s="37"/>
      <c r="H72" s="38"/>
    </row>
    <row r="73" spans="1:8" s="16" customFormat="1" ht="37.5" customHeight="1" x14ac:dyDescent="0.2">
      <c r="A73" s="351" t="s">
        <v>56</v>
      </c>
      <c r="B73" s="179"/>
      <c r="C73" s="425"/>
      <c r="D73" s="36">
        <v>1752</v>
      </c>
      <c r="E73" s="37"/>
      <c r="F73" s="37"/>
      <c r="G73" s="37"/>
      <c r="H73" s="38"/>
    </row>
    <row r="74" spans="1:8" s="16" customFormat="1" ht="37.5" customHeight="1" x14ac:dyDescent="0.2">
      <c r="A74" s="143" t="s">
        <v>57</v>
      </c>
      <c r="B74" s="144"/>
      <c r="C74" s="425"/>
      <c r="D74" s="36">
        <v>4620</v>
      </c>
      <c r="E74" s="37"/>
      <c r="F74" s="37"/>
      <c r="G74" s="37"/>
      <c r="H74" s="38"/>
    </row>
    <row r="75" spans="1:8" s="16" customFormat="1" ht="37.5" customHeight="1" x14ac:dyDescent="0.2">
      <c r="A75" s="351" t="s">
        <v>58</v>
      </c>
      <c r="B75" s="179"/>
      <c r="C75" s="425"/>
      <c r="D75" s="36">
        <v>270</v>
      </c>
      <c r="E75" s="37"/>
      <c r="F75" s="37"/>
      <c r="G75" s="37"/>
      <c r="H75" s="38"/>
    </row>
    <row r="76" spans="1:8" s="16" customFormat="1" ht="37.5" customHeight="1" x14ac:dyDescent="0.2">
      <c r="A76" s="351" t="s">
        <v>59</v>
      </c>
      <c r="B76" s="179"/>
      <c r="C76" s="425"/>
      <c r="D76" s="36">
        <v>270</v>
      </c>
      <c r="E76" s="37"/>
      <c r="F76" s="37"/>
      <c r="G76" s="37"/>
      <c r="H76" s="38"/>
    </row>
    <row r="77" spans="1:8" s="16" customFormat="1" ht="37.5" customHeight="1" x14ac:dyDescent="0.2">
      <c r="A77" s="351" t="s">
        <v>60</v>
      </c>
      <c r="B77" s="179"/>
      <c r="C77" s="425"/>
      <c r="D77" s="36">
        <v>540</v>
      </c>
      <c r="E77" s="37"/>
      <c r="F77" s="37"/>
      <c r="G77" s="37"/>
      <c r="H77" s="38"/>
    </row>
    <row r="78" spans="1:8" s="16" customFormat="1" ht="37.5" customHeight="1" x14ac:dyDescent="0.2">
      <c r="A78" s="351" t="s">
        <v>61</v>
      </c>
      <c r="B78" s="179"/>
      <c r="C78" s="425"/>
      <c r="D78" s="36">
        <v>810</v>
      </c>
      <c r="E78" s="37"/>
      <c r="F78" s="37"/>
      <c r="G78" s="37"/>
      <c r="H78" s="38"/>
    </row>
    <row r="79" spans="1:8" s="16" customFormat="1" ht="37.5" customHeight="1" thickBot="1" x14ac:dyDescent="0.25">
      <c r="A79" s="322" t="s">
        <v>62</v>
      </c>
      <c r="B79" s="426"/>
      <c r="C79" s="427"/>
      <c r="D79" s="44">
        <v>4800</v>
      </c>
      <c r="E79" s="45"/>
      <c r="F79" s="45"/>
      <c r="G79" s="45"/>
      <c r="H79" s="46"/>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80" s="45">
        <v>30</v>
      </c>
      <c r="E80" s="45"/>
      <c r="F80" s="45"/>
      <c r="G80" s="45"/>
      <c r="H80" s="46"/>
    </row>
    <row r="81" spans="1:8" s="28" customFormat="1" ht="49.5" customHeight="1" thickBot="1" x14ac:dyDescent="0.25">
      <c r="A81" s="24" t="s">
        <v>65</v>
      </c>
      <c r="B81" s="25"/>
      <c r="C81" s="26"/>
      <c r="D81" s="156" t="str">
        <f>"от "&amp;MIN(D83,D103:D119)&amp;" до "&amp;MAX(D83,D103:D119)</f>
        <v>от 1332 до 7590</v>
      </c>
      <c r="E81" s="156"/>
      <c r="F81" s="156"/>
      <c r="G81" s="156"/>
      <c r="H81" s="157"/>
    </row>
    <row r="82" spans="1:8" s="16" customFormat="1" ht="24.95" customHeight="1" thickBot="1" x14ac:dyDescent="0.25">
      <c r="A82" s="417"/>
      <c r="B82" s="428"/>
      <c r="C82" s="182"/>
      <c r="D82" s="325"/>
      <c r="E82" s="325"/>
      <c r="F82" s="325"/>
      <c r="G82" s="325"/>
      <c r="H82" s="326"/>
    </row>
    <row r="83" spans="1:8" s="28" customFormat="1" ht="54.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83" s="165">
        <v>6120</v>
      </c>
      <c r="E83" s="165"/>
      <c r="F83" s="165"/>
      <c r="G83" s="165"/>
      <c r="H83" s="166"/>
    </row>
    <row r="84" spans="1:8" s="28" customFormat="1" ht="54.75" customHeight="1" thickBot="1" x14ac:dyDescent="0.25">
      <c r="A84" s="167" t="s">
        <v>67</v>
      </c>
      <c r="B84" s="168"/>
      <c r="C84" s="169"/>
      <c r="D84" s="170" t="s">
        <v>68</v>
      </c>
      <c r="E84" s="171"/>
      <c r="F84" s="171"/>
      <c r="G84" s="171"/>
      <c r="H84" s="172"/>
    </row>
    <row r="85" spans="1:8" s="28" customFormat="1" ht="54.75" customHeight="1" x14ac:dyDescent="0.2">
      <c r="A85" s="173" t="s">
        <v>69</v>
      </c>
      <c r="B85" s="174"/>
      <c r="C85" s="169"/>
      <c r="D85" s="140">
        <f>D83/4</f>
        <v>1530</v>
      </c>
      <c r="E85" s="140"/>
      <c r="F85" s="140"/>
      <c r="G85" s="140"/>
      <c r="H85" s="141"/>
    </row>
    <row r="86" spans="1:8" s="28" customFormat="1" ht="54.75" customHeight="1" x14ac:dyDescent="0.2">
      <c r="A86" s="173" t="s">
        <v>70</v>
      </c>
      <c r="B86" s="174"/>
      <c r="C86" s="169"/>
      <c r="D86" s="140">
        <f>D83/5</f>
        <v>1224</v>
      </c>
      <c r="E86" s="140"/>
      <c r="F86" s="140"/>
      <c r="G86" s="140"/>
      <c r="H86" s="141"/>
    </row>
    <row r="87" spans="1:8" s="28" customFormat="1" ht="54.75" customHeight="1" x14ac:dyDescent="0.2">
      <c r="A87" s="173" t="s">
        <v>71</v>
      </c>
      <c r="B87" s="174"/>
      <c r="C87" s="169"/>
      <c r="D87" s="140">
        <f>D83/6</f>
        <v>1020</v>
      </c>
      <c r="E87" s="140"/>
      <c r="F87" s="140"/>
      <c r="G87" s="140"/>
      <c r="H87" s="141"/>
    </row>
    <row r="88" spans="1:8" s="28" customFormat="1" ht="54.75" customHeight="1" x14ac:dyDescent="0.2">
      <c r="A88" s="173" t="s">
        <v>72</v>
      </c>
      <c r="B88" s="174"/>
      <c r="C88" s="169"/>
      <c r="D88" s="140">
        <f>D83/7</f>
        <v>874.28571428571433</v>
      </c>
      <c r="E88" s="140"/>
      <c r="F88" s="140"/>
      <c r="G88" s="140"/>
      <c r="H88" s="141"/>
    </row>
    <row r="89" spans="1:8" s="28" customFormat="1" ht="54.75" customHeight="1" x14ac:dyDescent="0.2">
      <c r="A89" s="173" t="s">
        <v>73</v>
      </c>
      <c r="B89" s="174"/>
      <c r="C89" s="169"/>
      <c r="D89" s="140">
        <f>D83/8</f>
        <v>765</v>
      </c>
      <c r="E89" s="140"/>
      <c r="F89" s="140"/>
      <c r="G89" s="140"/>
      <c r="H89" s="141"/>
    </row>
    <row r="90" spans="1:8" s="28" customFormat="1" ht="54.75" customHeight="1" x14ac:dyDescent="0.2">
      <c r="A90" s="173" t="s">
        <v>74</v>
      </c>
      <c r="B90" s="174"/>
      <c r="C90" s="169"/>
      <c r="D90" s="140">
        <f>D83/9</f>
        <v>680</v>
      </c>
      <c r="E90" s="140"/>
      <c r="F90" s="140"/>
      <c r="G90" s="140"/>
      <c r="H90" s="141"/>
    </row>
    <row r="91" spans="1:8" s="28" customFormat="1" ht="54.75" customHeight="1" x14ac:dyDescent="0.2">
      <c r="A91" s="173" t="s">
        <v>75</v>
      </c>
      <c r="B91" s="174"/>
      <c r="C91" s="169"/>
      <c r="D91" s="140">
        <f>D83/10</f>
        <v>612</v>
      </c>
      <c r="E91" s="140"/>
      <c r="F91" s="140"/>
      <c r="G91" s="140"/>
      <c r="H91" s="141"/>
    </row>
    <row r="92" spans="1:8" s="28" customFormat="1" ht="54.75" customHeight="1" thickBot="1" x14ac:dyDescent="0.25">
      <c r="A92" s="162" t="s">
        <v>76</v>
      </c>
      <c r="B92" s="163"/>
      <c r="C92" s="169"/>
      <c r="D92" s="165">
        <v>9168</v>
      </c>
      <c r="E92" s="165"/>
      <c r="F92" s="165"/>
      <c r="G92" s="165"/>
      <c r="H92" s="166"/>
    </row>
    <row r="93" spans="1:8" s="28" customFormat="1" ht="54.75" customHeight="1" thickBot="1" x14ac:dyDescent="0.25">
      <c r="A93" s="167" t="s">
        <v>67</v>
      </c>
      <c r="B93" s="168"/>
      <c r="C93" s="169"/>
      <c r="D93" s="170" t="s">
        <v>68</v>
      </c>
      <c r="E93" s="171"/>
      <c r="F93" s="171"/>
      <c r="G93" s="171"/>
      <c r="H93" s="172"/>
    </row>
    <row r="94" spans="1:8" s="28" customFormat="1" ht="54.75" customHeight="1" x14ac:dyDescent="0.2">
      <c r="A94" s="173" t="s">
        <v>69</v>
      </c>
      <c r="B94" s="174"/>
      <c r="C94" s="169"/>
      <c r="D94" s="140">
        <v>2292</v>
      </c>
      <c r="E94" s="140"/>
      <c r="F94" s="140"/>
      <c r="G94" s="140"/>
      <c r="H94" s="141"/>
    </row>
    <row r="95" spans="1:8" s="28" customFormat="1" ht="54.75" customHeight="1" x14ac:dyDescent="0.2">
      <c r="A95" s="173" t="s">
        <v>70</v>
      </c>
      <c r="B95" s="174"/>
      <c r="C95" s="169"/>
      <c r="D95" s="140">
        <v>1833.6</v>
      </c>
      <c r="E95" s="140"/>
      <c r="F95" s="140"/>
      <c r="G95" s="140"/>
      <c r="H95" s="141"/>
    </row>
    <row r="96" spans="1:8" s="28" customFormat="1" ht="54.75" customHeight="1" x14ac:dyDescent="0.2">
      <c r="A96" s="173" t="s">
        <v>71</v>
      </c>
      <c r="B96" s="174"/>
      <c r="C96" s="169"/>
      <c r="D96" s="140">
        <v>1527.9999999999998</v>
      </c>
      <c r="E96" s="140"/>
      <c r="F96" s="140"/>
      <c r="G96" s="140"/>
      <c r="H96" s="141"/>
    </row>
    <row r="97" spans="1:8" s="28" customFormat="1" ht="54.75" customHeight="1" x14ac:dyDescent="0.2">
      <c r="A97" s="173" t="s">
        <v>72</v>
      </c>
      <c r="B97" s="174"/>
      <c r="C97" s="169"/>
      <c r="D97" s="140">
        <v>1309.7142857142856</v>
      </c>
      <c r="E97" s="140"/>
      <c r="F97" s="140"/>
      <c r="G97" s="140"/>
      <c r="H97" s="141"/>
    </row>
    <row r="98" spans="1:8" s="28" customFormat="1" ht="54.75" customHeight="1" x14ac:dyDescent="0.2">
      <c r="A98" s="173" t="s">
        <v>73</v>
      </c>
      <c r="B98" s="174"/>
      <c r="C98" s="169"/>
      <c r="D98" s="140">
        <v>1146</v>
      </c>
      <c r="E98" s="140"/>
      <c r="F98" s="140"/>
      <c r="G98" s="140"/>
      <c r="H98" s="141"/>
    </row>
    <row r="99" spans="1:8" s="28" customFormat="1" ht="54.75" customHeight="1" x14ac:dyDescent="0.2">
      <c r="A99" s="173" t="s">
        <v>74</v>
      </c>
      <c r="B99" s="174"/>
      <c r="C99" s="169"/>
      <c r="D99" s="140">
        <v>1018.6666666666666</v>
      </c>
      <c r="E99" s="140"/>
      <c r="F99" s="140"/>
      <c r="G99" s="140"/>
      <c r="H99" s="141"/>
    </row>
    <row r="100" spans="1:8" s="28" customFormat="1" ht="54.75" customHeight="1" thickBot="1" x14ac:dyDescent="0.25">
      <c r="A100" s="173" t="s">
        <v>75</v>
      </c>
      <c r="B100" s="174"/>
      <c r="C100" s="177"/>
      <c r="D100" s="140">
        <v>916.8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1" s="44">
        <v>5004</v>
      </c>
      <c r="E101" s="45"/>
      <c r="F101" s="45"/>
      <c r="G101" s="45"/>
      <c r="H101" s="46"/>
    </row>
    <row r="102" spans="1:8" s="16" customFormat="1" ht="24.95" customHeight="1" thickBot="1" x14ac:dyDescent="0.25">
      <c r="A102" s="417"/>
      <c r="B102" s="428"/>
      <c r="C102" s="302"/>
      <c r="D102" s="302"/>
      <c r="E102" s="302"/>
      <c r="F102" s="302"/>
      <c r="G102" s="302"/>
      <c r="H102" s="429"/>
    </row>
    <row r="103" spans="1:8" s="16" customFormat="1"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"2ГИС.ВОЛОГДА"</v>
      </c>
      <c r="D103" s="31">
        <v>5352</v>
      </c>
      <c r="E103" s="32"/>
      <c r="F103" s="32"/>
      <c r="G103" s="32"/>
      <c r="H103" s="33"/>
    </row>
    <row r="104" spans="1:8" s="16" customFormat="1"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4" s="36">
        <v>3390</v>
      </c>
      <c r="E104" s="37"/>
      <c r="F104" s="37"/>
      <c r="G104" s="37"/>
      <c r="H104" s="38"/>
    </row>
    <row r="105" spans="1:8" s="16" customFormat="1"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5" s="36">
        <v>2964</v>
      </c>
      <c r="E105" s="37"/>
      <c r="F105" s="37"/>
      <c r="G105" s="37"/>
      <c r="H105" s="38"/>
    </row>
    <row r="106" spans="1:8" s="16" customFormat="1"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"2ГИС.ВОЛОГДА"</v>
      </c>
      <c r="D106" s="36">
        <v>4932</v>
      </c>
      <c r="E106" s="37"/>
      <c r="F106" s="37"/>
      <c r="G106" s="37"/>
      <c r="H106" s="38"/>
    </row>
    <row r="107" spans="1:8" s="16" customFormat="1"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"2ГИС.ВОЛОГДА"</v>
      </c>
      <c r="D107" s="36">
        <v>7590</v>
      </c>
      <c r="E107" s="37"/>
      <c r="F107" s="37"/>
      <c r="G107" s="37"/>
      <c r="H107" s="38"/>
    </row>
    <row r="108" spans="1:8" s="16" customFormat="1"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8" s="36">
        <v>4932</v>
      </c>
      <c r="E108" s="37"/>
      <c r="F108" s="37"/>
      <c r="G108" s="37"/>
      <c r="H108" s="38"/>
    </row>
    <row r="109" spans="1:8" s="16" customFormat="1"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9" s="36">
        <v>5918.4</v>
      </c>
      <c r="E109" s="37"/>
      <c r="F109" s="37"/>
      <c r="G109" s="37"/>
      <c r="H109" s="38"/>
    </row>
    <row r="110" spans="1:8" s="16" customFormat="1" ht="50.1" customHeight="1" x14ac:dyDescent="0.2">
      <c r="A110" s="137" t="s">
        <v>85</v>
      </c>
      <c r="B110" s="191"/>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0" s="36">
        <v>3090</v>
      </c>
      <c r="E110" s="37"/>
      <c r="F110" s="37"/>
      <c r="G110" s="37"/>
      <c r="H110" s="38"/>
    </row>
    <row r="111" spans="1:8" s="16" customFormat="1" ht="50.1" customHeight="1" x14ac:dyDescent="0.2">
      <c r="A111" s="143" t="s">
        <v>86</v>
      </c>
      <c r="B111" s="144"/>
      <c r="C11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11" s="36">
        <v>3690</v>
      </c>
      <c r="E111" s="37"/>
      <c r="F111" s="37"/>
      <c r="G111" s="37"/>
      <c r="H111" s="38"/>
    </row>
    <row r="112" spans="1:8" s="16" customFormat="1" ht="50.1" customHeight="1" x14ac:dyDescent="0.2">
      <c r="A112" s="143" t="s">
        <v>87</v>
      </c>
      <c r="B112" s="144"/>
      <c r="C112" s="186" t="s">
        <v>88</v>
      </c>
      <c r="D112" s="36">
        <v>3690</v>
      </c>
      <c r="E112" s="37"/>
      <c r="F112" s="37"/>
      <c r="G112" s="37"/>
      <c r="H112" s="38"/>
    </row>
    <row r="113" spans="1:8" s="16" customFormat="1" ht="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3" s="36">
        <v>3342</v>
      </c>
      <c r="E113" s="37"/>
      <c r="F113" s="37"/>
      <c r="G113" s="37"/>
      <c r="H113" s="38"/>
    </row>
    <row r="114" spans="1:8" s="16" customFormat="1" ht="7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4" s="36">
        <v>2670</v>
      </c>
      <c r="E114" s="37"/>
      <c r="F114" s="37"/>
      <c r="G114" s="37"/>
      <c r="H114" s="38"/>
    </row>
    <row r="115" spans="1:8" s="16" customFormat="1" ht="75" customHeight="1" x14ac:dyDescent="0.2">
      <c r="A115" s="143" t="s">
        <v>91</v>
      </c>
      <c r="B115" s="144"/>
      <c r="C115"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5" s="36">
        <v>2706</v>
      </c>
      <c r="E115" s="37"/>
      <c r="F115" s="37"/>
      <c r="G115" s="37"/>
      <c r="H115" s="38"/>
    </row>
    <row r="116" spans="1:8" s="16" customFormat="1" ht="75" customHeight="1" x14ac:dyDescent="0.2">
      <c r="A116" s="143" t="s">
        <v>92</v>
      </c>
      <c r="B116" s="144"/>
      <c r="C116" s="186"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6" s="36">
        <v>1332</v>
      </c>
      <c r="E116" s="37"/>
      <c r="F116" s="37"/>
      <c r="G116" s="37"/>
      <c r="H116" s="38"/>
    </row>
    <row r="117" spans="1:8" s="16" customFormat="1" ht="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7" s="36">
        <v>3342</v>
      </c>
      <c r="E117" s="37"/>
      <c r="F117" s="37"/>
      <c r="G117" s="37"/>
      <c r="H117" s="38"/>
    </row>
    <row r="118" spans="1:8" s="16" customFormat="1" ht="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18" s="36">
        <v>2670</v>
      </c>
      <c r="E118" s="37"/>
      <c r="F118" s="37"/>
      <c r="G118" s="37"/>
      <c r="H118" s="38"/>
    </row>
    <row r="119" spans="1:8" s="16" customFormat="1" ht="50.1" customHeight="1" x14ac:dyDescent="0.2">
      <c r="A119" s="137" t="s">
        <v>95</v>
      </c>
      <c r="B119" s="191"/>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9" s="36">
        <v>2706</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20" s="36">
        <v>774</v>
      </c>
      <c r="E120" s="37"/>
      <c r="F120" s="37"/>
      <c r="G120" s="37"/>
      <c r="H120" s="38"/>
    </row>
    <row r="121" spans="1:8" s="16" customFormat="1" ht="126" customHeight="1" x14ac:dyDescent="0.2">
      <c r="A121" s="143" t="s">
        <v>96</v>
      </c>
      <c r="B121" s="144"/>
      <c r="C12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1" s="36">
        <v>3015</v>
      </c>
      <c r="E121" s="37"/>
      <c r="F121" s="37"/>
      <c r="G121" s="37"/>
      <c r="H121" s="38"/>
    </row>
    <row r="122" spans="1:8" s="16" customFormat="1" ht="96" customHeight="1" x14ac:dyDescent="0.2">
      <c r="A122" s="143" t="s">
        <v>97</v>
      </c>
      <c r="B122" s="144"/>
      <c r="C122" s="43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3" s="36">
        <v>3000</v>
      </c>
      <c r="E123" s="37"/>
      <c r="F123" s="37"/>
      <c r="G123" s="37"/>
      <c r="H123" s="38"/>
    </row>
    <row r="124" spans="1:8" s="16" customFormat="1" ht="50.1" customHeight="1" x14ac:dyDescent="0.2">
      <c r="A124" s="137" t="s">
        <v>99</v>
      </c>
      <c r="B124" s="191"/>
      <c r="C124" s="186" t="str">
        <f>"Интернет-площадка 2gis.ru на основе Cправочника организаций "&amp;$C$2&amp;""</f>
        <v>Интернет-площадка 2gis.ru на основе Cправочника организаций "2ГИС.ВОЛОГДА"</v>
      </c>
      <c r="D124" s="36">
        <v>10020</v>
      </c>
      <c r="E124" s="37"/>
      <c r="F124" s="37"/>
      <c r="G124" s="37"/>
      <c r="H124" s="38"/>
    </row>
    <row r="125" spans="1:8" s="16" customFormat="1"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1290</v>
      </c>
      <c r="E125" s="37"/>
      <c r="F125" s="37"/>
      <c r="G125" s="37"/>
      <c r="H125" s="38"/>
    </row>
    <row r="126" spans="1:8" s="16" customFormat="1" ht="50.1" customHeight="1" x14ac:dyDescent="0.2">
      <c r="A126" s="143" t="s">
        <v>101</v>
      </c>
      <c r="B126" s="144"/>
      <c r="C126" s="186" t="str">
        <f t="shared" si="1"/>
        <v>электронный справочник на основе Справочника организаций "2ГИС.ВОЛОГДА" (версия для ПК)</v>
      </c>
      <c r="D126" s="36">
        <v>5280</v>
      </c>
      <c r="E126" s="37"/>
      <c r="F126" s="37"/>
      <c r="G126" s="37"/>
      <c r="H126" s="38"/>
    </row>
    <row r="127" spans="1:8" s="16" customFormat="1"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"2ГИС.ВОЛОГДА"</v>
      </c>
      <c r="D127" s="36">
        <v>12324</v>
      </c>
      <c r="E127" s="37"/>
      <c r="F127" s="37"/>
      <c r="G127" s="37"/>
      <c r="H127" s="38"/>
    </row>
    <row r="128" spans="1:8" s="16" customFormat="1"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"2ГИС.ВОЛОГДА"</v>
      </c>
      <c r="D128" s="36">
        <v>5280</v>
      </c>
      <c r="E128" s="37"/>
      <c r="F128" s="37"/>
      <c r="G128" s="37"/>
      <c r="H128" s="38"/>
    </row>
    <row r="129" spans="1:8" s="16" customFormat="1" ht="50.1" customHeight="1" x14ac:dyDescent="0.2">
      <c r="A129" s="143" t="s">
        <v>104</v>
      </c>
      <c r="B129" s="144"/>
      <c r="C129" s="186" t="str">
        <f t="shared" si="1"/>
        <v>электронный справочник на основе Справочника организаций "2ГИС.ВОЛОГДА" (версия для ПК)</v>
      </c>
      <c r="D129" s="36">
        <v>12324</v>
      </c>
      <c r="E129" s="37"/>
      <c r="F129" s="37"/>
      <c r="G129" s="37"/>
      <c r="H129" s="38"/>
    </row>
    <row r="130" spans="1:8" s="16" customFormat="1" ht="50.1" customHeight="1" x14ac:dyDescent="0.2">
      <c r="A130" s="143" t="s">
        <v>105</v>
      </c>
      <c r="B130" s="144"/>
      <c r="C130" s="186" t="str">
        <f t="shared" si="1"/>
        <v>электронный справочник на основе Справочника организаций "2ГИС.ВОЛОГДА" (версия для ПК)</v>
      </c>
      <c r="D130" s="36" t="e">
        <v>#REF!</v>
      </c>
      <c r="E130" s="37"/>
      <c r="F130" s="37"/>
      <c r="G130" s="37"/>
      <c r="H130" s="38"/>
    </row>
    <row r="131" spans="1:8" s="16" customFormat="1" ht="50.1" customHeight="1" x14ac:dyDescent="0.2">
      <c r="A131" s="137" t="s">
        <v>106</v>
      </c>
      <c r="B131" s="191"/>
      <c r="C131" s="186" t="str">
        <f t="shared" si="1"/>
        <v>электронный справочник на основе Справочника организаций "2ГИС.ВОЛОГДА" (версия для ПК)</v>
      </c>
      <c r="D131" s="36" t="e">
        <v>#REF!</v>
      </c>
      <c r="E131" s="37"/>
      <c r="F131" s="37"/>
      <c r="G131" s="37"/>
      <c r="H131" s="38"/>
    </row>
    <row r="132" spans="1:8" s="16" customFormat="1" ht="50.1" customHeight="1" x14ac:dyDescent="0.2">
      <c r="A132" s="143" t="s">
        <v>273</v>
      </c>
      <c r="B132" s="144"/>
      <c r="C132" s="186" t="s">
        <v>88</v>
      </c>
      <c r="D132" s="36">
        <v>960</v>
      </c>
      <c r="E132" s="37"/>
      <c r="F132" s="37"/>
      <c r="G132" s="37"/>
      <c r="H132" s="38"/>
    </row>
    <row r="133" spans="1:8" s="16" customFormat="1" ht="66.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6">
        <v>14040</v>
      </c>
      <c r="E133" s="37"/>
      <c r="F133" s="37"/>
      <c r="G133" s="37"/>
      <c r="H133" s="38"/>
    </row>
    <row r="134" spans="1:8" s="16" customFormat="1" ht="50.1" customHeight="1" thickBot="1" x14ac:dyDescent="0.25">
      <c r="A134" s="137" t="s">
        <v>109</v>
      </c>
      <c r="B134" s="191"/>
      <c r="C134" s="186" t="str">
        <f t="shared" si="1"/>
        <v>электронный справочник на основе Справочника организаций "2ГИС.ВОЛОГДА" (версия для ПК)</v>
      </c>
      <c r="D134" s="44">
        <v>1920</v>
      </c>
      <c r="E134" s="45"/>
      <c r="F134" s="45"/>
      <c r="G134" s="45"/>
      <c r="H134" s="46"/>
    </row>
    <row r="135" spans="1:8" s="16" customFormat="1" ht="50.1" customHeight="1" thickBot="1" x14ac:dyDescent="0.25">
      <c r="A135" s="24" t="s">
        <v>110</v>
      </c>
      <c r="B135" s="25"/>
      <c r="C135" s="431"/>
      <c r="D135" s="355"/>
      <c r="E135" s="355"/>
      <c r="F135" s="355"/>
      <c r="G135" s="355"/>
      <c r="H135" s="356"/>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36" s="31">
        <v>2004</v>
      </c>
      <c r="E136" s="32"/>
      <c r="F136" s="32"/>
      <c r="G136" s="32"/>
      <c r="H136" s="33"/>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3000</v>
      </c>
      <c r="E138" s="140"/>
      <c r="F138" s="140"/>
      <c r="G138" s="140"/>
      <c r="H138" s="141"/>
    </row>
    <row r="139" spans="1:8" s="16" customFormat="1" ht="50.1" customHeight="1" x14ac:dyDescent="0.2">
      <c r="A139" s="194" t="s">
        <v>114</v>
      </c>
      <c r="B139" s="195"/>
      <c r="C139" s="196"/>
      <c r="D139" s="329">
        <v>300</v>
      </c>
      <c r="E139" s="140"/>
      <c r="F139" s="140"/>
      <c r="G139" s="140"/>
      <c r="H139" s="141"/>
    </row>
    <row r="140" spans="1:8" s="16" customFormat="1" ht="50.1" customHeight="1" thickBot="1" x14ac:dyDescent="0.25">
      <c r="A140" s="194" t="s">
        <v>115</v>
      </c>
      <c r="B140" s="195"/>
      <c r="C140" s="198"/>
      <c r="D140" s="78">
        <v>1050</v>
      </c>
      <c r="E140" s="79"/>
      <c r="F140" s="79"/>
      <c r="G140" s="79"/>
      <c r="H140" s="80"/>
    </row>
    <row r="141" spans="1:8" s="16" customFormat="1" ht="50.1" customHeight="1" thickBot="1" x14ac:dyDescent="0.25">
      <c r="A141" s="24" t="s">
        <v>116</v>
      </c>
      <c r="B141" s="25"/>
      <c r="C141" s="26"/>
      <c r="D141" s="432"/>
      <c r="E141" s="432"/>
      <c r="F141" s="432"/>
      <c r="G141" s="432"/>
      <c r="H141" s="433"/>
    </row>
    <row r="142" spans="1:8" s="16" customFormat="1" ht="50.1" customHeight="1" x14ac:dyDescent="0.2">
      <c r="A142" s="143" t="s">
        <v>163</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2" s="434">
        <f>F142*1.2</f>
        <v>2520</v>
      </c>
      <c r="E142" s="435">
        <f>F142*1.1</f>
        <v>2310</v>
      </c>
      <c r="F142" s="435">
        <v>2100</v>
      </c>
      <c r="G142" s="435">
        <f>F142*0.75</f>
        <v>1575</v>
      </c>
      <c r="H142" s="436">
        <f>F142*0.5</f>
        <v>1050</v>
      </c>
    </row>
    <row r="143" spans="1:8" s="16" customFormat="1"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"2ГИС.ВОЛОГДА"</v>
      </c>
      <c r="D143" s="36">
        <v>2100</v>
      </c>
      <c r="E143" s="37"/>
      <c r="F143" s="37"/>
      <c r="G143" s="37"/>
      <c r="H143" s="38"/>
    </row>
    <row r="144" spans="1:8" s="16" customFormat="1" ht="50.1" customHeight="1" x14ac:dyDescent="0.2">
      <c r="A144" s="143" t="s">
        <v>119</v>
      </c>
      <c r="B144" s="144"/>
      <c r="C144" s="43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4" s="36">
        <v>3342</v>
      </c>
      <c r="E144" s="37"/>
      <c r="F144" s="37"/>
      <c r="G144" s="37"/>
      <c r="H144" s="38"/>
    </row>
    <row r="145" spans="1:8" s="16" customFormat="1" ht="50.1" customHeight="1" x14ac:dyDescent="0.2">
      <c r="A145" s="143" t="s">
        <v>164</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5" s="200">
        <f>F145*1.2</f>
        <v>3600</v>
      </c>
      <c r="E145" s="201">
        <f>F145*1.1</f>
        <v>3300.0000000000005</v>
      </c>
      <c r="F145" s="201">
        <v>3000</v>
      </c>
      <c r="G145" s="201">
        <f>F145*0.75</f>
        <v>2250</v>
      </c>
      <c r="H145" s="202">
        <f>F145*0.5</f>
        <v>1500</v>
      </c>
    </row>
    <row r="146" spans="1:8" s="16" customFormat="1"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"2ГИС.ВОЛОГДА"</v>
      </c>
      <c r="D146" s="36" t="e">
        <v>#REF!</v>
      </c>
      <c r="E146" s="37"/>
      <c r="F146" s="37"/>
      <c r="G146" s="37"/>
      <c r="H146" s="38"/>
    </row>
    <row r="147" spans="1:8" s="16" customFormat="1" ht="50.1" customHeight="1" x14ac:dyDescent="0.2">
      <c r="A147" s="143" t="s">
        <v>122</v>
      </c>
      <c r="B147" s="144"/>
      <c r="C147" s="43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7" s="36">
        <v>1.2</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"2ГИС.ВОЛОГДА"</v>
      </c>
      <c r="D148" s="44">
        <v>2100</v>
      </c>
      <c r="E148" s="45"/>
      <c r="F148" s="45"/>
      <c r="G148" s="45"/>
      <c r="H148" s="46"/>
    </row>
    <row r="149" spans="1:8" s="28" customFormat="1" ht="50.1" customHeight="1" thickBot="1" x14ac:dyDescent="0.25">
      <c r="A149" s="24" t="s">
        <v>184</v>
      </c>
      <c r="B149" s="25"/>
      <c r="C149" s="26"/>
      <c r="D149" s="355"/>
      <c r="E149" s="355"/>
      <c r="F149" s="355"/>
      <c r="G149" s="355"/>
      <c r="H149" s="356"/>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1" s="31">
        <v>5280</v>
      </c>
      <c r="E151" s="32"/>
      <c r="F151" s="32"/>
      <c r="G151" s="32"/>
      <c r="H151" s="33"/>
    </row>
    <row r="152" spans="1:8" s="16" customFormat="1" ht="83.25" customHeight="1" thickBot="1" x14ac:dyDescent="0.25">
      <c r="A152" s="143" t="s">
        <v>186</v>
      </c>
      <c r="B152" s="144"/>
      <c r="C152" s="196"/>
      <c r="D152" s="36">
        <v>5280</v>
      </c>
      <c r="E152" s="37"/>
      <c r="F152" s="37"/>
      <c r="G152" s="37"/>
      <c r="H152" s="38"/>
    </row>
    <row r="153" spans="1:8" s="16" customFormat="1" ht="24.95" customHeight="1" thickBot="1" x14ac:dyDescent="0.25">
      <c r="A153" s="301"/>
      <c r="B153" s="302"/>
      <c r="C153" s="302"/>
      <c r="D153" s="302"/>
      <c r="E153" s="302"/>
      <c r="F153" s="302"/>
      <c r="G153" s="302"/>
      <c r="H153" s="429"/>
    </row>
    <row r="154" spans="1:8" ht="12.6" customHeight="1" x14ac:dyDescent="0.2"/>
    <row r="155" spans="1:8" s="211" customFormat="1" ht="24.95" customHeight="1" x14ac:dyDescent="0.2">
      <c r="A155" s="208"/>
      <c r="B155" s="209" t="s">
        <v>125</v>
      </c>
      <c r="C155" s="210" t="s">
        <v>274</v>
      </c>
      <c r="D155" s="210"/>
    </row>
    <row r="156" spans="1:8" s="211" customFormat="1" ht="24.95" customHeight="1" x14ac:dyDescent="0.2">
      <c r="A156" s="208"/>
      <c r="C156" s="212" t="s">
        <v>275</v>
      </c>
      <c r="D156" s="212"/>
    </row>
    <row r="157" spans="1:8" s="211" customFormat="1" ht="24.95" customHeight="1" x14ac:dyDescent="0.2">
      <c r="A157" s="208"/>
      <c r="C157" s="210" t="s">
        <v>276</v>
      </c>
      <c r="D157" s="212"/>
    </row>
    <row r="158" spans="1:8" s="205" customFormat="1" ht="12" customHeight="1" x14ac:dyDescent="0.2">
      <c r="A158" s="204"/>
      <c r="C158" s="212"/>
      <c r="D158" s="212"/>
    </row>
    <row r="159" spans="1:8" s="219" customFormat="1" ht="24.95" customHeight="1" x14ac:dyDescent="0.2">
      <c r="A159" s="215"/>
      <c r="B159" s="215"/>
      <c r="C159" s="215"/>
      <c r="D159" s="216"/>
      <c r="E159" s="216"/>
      <c r="F159" s="216"/>
      <c r="G159" s="216"/>
      <c r="H159" s="216"/>
    </row>
    <row r="160" spans="1:8" s="219" customFormat="1" ht="24.95" customHeight="1" x14ac:dyDescent="0.2">
      <c r="A160" s="215" t="str">
        <f>Абакан_юр!A157</f>
        <v>По соглашению сторон в качестве валюты платежа могут выступать украинские гривны, в этом случае курс следующий: 1 руб. = 0,4294 гривен</v>
      </c>
      <c r="B160" s="215"/>
      <c r="C160" s="215"/>
      <c r="D160" s="216"/>
      <c r="E160" s="216"/>
      <c r="F160" s="216"/>
      <c r="G160" s="216"/>
      <c r="H160" s="216"/>
    </row>
    <row r="161" spans="1:8" s="219" customFormat="1" ht="24.95" customHeight="1" x14ac:dyDescent="0.2">
      <c r="A161" s="215" t="str">
        <f>Абакан_юр!A158</f>
        <v>По соглашению сторон в качестве валюты платежа могут выступать дирхамы ОАЭ, в этом случае курс следующий: 1 руб. = 0,0422 дирхам</v>
      </c>
      <c r="B161" s="215"/>
      <c r="C161" s="215"/>
      <c r="D161" s="216"/>
      <c r="E161" s="216"/>
      <c r="F161" s="216"/>
      <c r="G161" s="216"/>
      <c r="H161" s="216"/>
    </row>
    <row r="162" spans="1:8" s="219" customFormat="1" ht="24.95" customHeight="1" x14ac:dyDescent="0.2">
      <c r="A162" s="215" t="str">
        <f>Абакан_юр!A159</f>
        <v>По соглашению сторон в качестве валюты платежа могут выступать доллары США, в этом случае курс следующий: 1 руб. = 0,0115 доллара</v>
      </c>
      <c r="B162" s="215"/>
      <c r="C162" s="215"/>
      <c r="D162" s="216"/>
      <c r="E162" s="216"/>
      <c r="F162" s="216"/>
      <c r="G162" s="216"/>
      <c r="H162" s="216"/>
    </row>
    <row r="163" spans="1:8" s="219" customFormat="1" ht="24.95" customHeight="1" x14ac:dyDescent="0.2">
      <c r="A163" s="215" t="str">
        <f>Абакан_юр!A160</f>
        <v>По соглашению сторон в качестве валюты платежа могут выступать евро, в этом случае курс следующий: 1 руб. = 0,0106 евро</v>
      </c>
      <c r="B163" s="215"/>
      <c r="C163" s="215"/>
      <c r="D163" s="216"/>
      <c r="E163" s="216"/>
      <c r="F163" s="216"/>
      <c r="G163" s="216"/>
      <c r="H163" s="216"/>
    </row>
    <row r="164" spans="1:8" s="219" customFormat="1" ht="24.95" customHeight="1" x14ac:dyDescent="0.2">
      <c r="A164" s="215" t="str">
        <f>Абакан_юр!A161</f>
        <v>По соглашению сторон в качестве валюты платежа могут выступать чешские кроны, в этом случае курс следующий: 1 руб. = 0,2596 крона</v>
      </c>
      <c r="B164" s="215"/>
      <c r="C164" s="215"/>
      <c r="D164" s="216"/>
      <c r="E164" s="216"/>
      <c r="F164" s="216"/>
      <c r="G164" s="216"/>
      <c r="H164" s="216"/>
    </row>
    <row r="165" spans="1:8" s="219" customFormat="1" ht="26.25" customHeight="1" x14ac:dyDescent="0.2">
      <c r="A165" s="215" t="str">
        <f>Абакан_юр!A162</f>
        <v>По соглашению сторон в качестве валюты платежа могут выступать киргизские сомы, в этом случае курс следующий: 1 руб. = 1,0276 сом</v>
      </c>
      <c r="B165" s="215"/>
      <c r="C165" s="215"/>
      <c r="D165" s="216"/>
      <c r="E165" s="216"/>
      <c r="F165" s="216"/>
      <c r="G165" s="216"/>
      <c r="H165" s="216"/>
    </row>
    <row r="166" spans="1:8" s="226" customFormat="1" ht="12.6" customHeight="1" x14ac:dyDescent="0.2">
      <c r="A166"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6" s="215"/>
      <c r="C166" s="215"/>
      <c r="D166" s="223"/>
      <c r="E166" s="223"/>
      <c r="F166" s="223"/>
      <c r="G166" s="223"/>
      <c r="H166" s="223"/>
    </row>
    <row r="167" spans="1:8" ht="24.95" customHeight="1" x14ac:dyDescent="0.2">
      <c r="A167" s="227" t="s">
        <v>137</v>
      </c>
      <c r="B167" s="227"/>
      <c r="C167" s="227"/>
      <c r="D167" s="227"/>
      <c r="E167" s="207"/>
      <c r="F167" s="207"/>
      <c r="G167" s="207"/>
      <c r="H167" s="207"/>
    </row>
    <row r="168" spans="1:8" s="226" customFormat="1" ht="12" customHeight="1" x14ac:dyDescent="0.2">
      <c r="A168" s="221"/>
      <c r="B168" s="221"/>
      <c r="C168" s="222"/>
      <c r="D168" s="223"/>
      <c r="E168" s="223"/>
      <c r="F168" s="223"/>
      <c r="G168" s="223"/>
      <c r="H168" s="223"/>
    </row>
    <row r="169" spans="1:8" s="230" customFormat="1" ht="50.1" customHeight="1" thickBot="1" x14ac:dyDescent="0.25">
      <c r="A169" s="228" t="s">
        <v>138</v>
      </c>
      <c r="B169" s="228"/>
      <c r="C169" s="228"/>
      <c r="D169" s="228"/>
    </row>
    <row r="170" spans="1:8" s="235" customFormat="1" ht="50.1" customHeight="1" thickBot="1" x14ac:dyDescent="0.25">
      <c r="A170" s="231" t="s">
        <v>139</v>
      </c>
      <c r="B170" s="232"/>
      <c r="C170" s="232"/>
      <c r="D170" s="233"/>
    </row>
    <row r="171" spans="1:8" ht="60" customHeight="1" thickBot="1" x14ac:dyDescent="0.25">
      <c r="A171" s="236" t="s">
        <v>140</v>
      </c>
      <c r="B171" s="237"/>
      <c r="C171" s="238" t="s">
        <v>141</v>
      </c>
      <c r="D171" s="438" t="s">
        <v>142</v>
      </c>
      <c r="E171" s="207"/>
      <c r="F171" s="207"/>
      <c r="G171" s="207"/>
      <c r="H171" s="207"/>
    </row>
    <row r="172" spans="1:8" ht="99.95" customHeight="1" x14ac:dyDescent="0.2">
      <c r="A172" s="241" t="s">
        <v>143</v>
      </c>
      <c r="B172" s="242"/>
      <c r="C172" s="243" t="s">
        <v>144</v>
      </c>
      <c r="D172" s="309" t="s">
        <v>145</v>
      </c>
      <c r="E172" s="207"/>
      <c r="F172" s="207"/>
      <c r="G172" s="207"/>
      <c r="H172" s="207"/>
    </row>
    <row r="173" spans="1:8" ht="75" customHeight="1" x14ac:dyDescent="0.2">
      <c r="A173" s="246" t="s">
        <v>146</v>
      </c>
      <c r="B173" s="247"/>
      <c r="C173" s="248" t="s">
        <v>147</v>
      </c>
      <c r="D173" s="310" t="s">
        <v>148</v>
      </c>
      <c r="E173" s="207"/>
      <c r="F173" s="207"/>
      <c r="G173" s="207"/>
      <c r="H173" s="207"/>
    </row>
    <row r="174" spans="1:8" ht="147.75" customHeight="1" x14ac:dyDescent="0.2">
      <c r="A174" s="246" t="s">
        <v>149</v>
      </c>
      <c r="B174" s="247"/>
      <c r="C174" s="248" t="s">
        <v>150</v>
      </c>
      <c r="D174" s="310" t="s">
        <v>148</v>
      </c>
      <c r="E174" s="207"/>
      <c r="F174" s="207"/>
      <c r="G174" s="207"/>
      <c r="H174" s="207"/>
    </row>
    <row r="175" spans="1:8" s="205" customFormat="1" ht="125.25" customHeight="1" x14ac:dyDescent="0.2">
      <c r="A175" s="246" t="s">
        <v>152</v>
      </c>
      <c r="B175" s="247"/>
      <c r="C175" s="337" t="s">
        <v>153</v>
      </c>
      <c r="D175" s="439" t="s">
        <v>148</v>
      </c>
      <c r="E175" s="207"/>
      <c r="F175" s="207"/>
      <c r="G175" s="207"/>
      <c r="H175" s="207"/>
    </row>
    <row r="176" spans="1:8" s="226" customFormat="1" ht="222.75" customHeight="1" thickBot="1" x14ac:dyDescent="0.25">
      <c r="A176" s="339" t="s">
        <v>154</v>
      </c>
      <c r="B176" s="340"/>
      <c r="C176" s="334" t="s">
        <v>155</v>
      </c>
      <c r="D176" s="440" t="s">
        <v>148</v>
      </c>
      <c r="E176" s="207"/>
      <c r="F176" s="207"/>
      <c r="G176" s="207"/>
      <c r="H176" s="207"/>
    </row>
    <row r="177" spans="1:8" ht="24.95" customHeight="1" x14ac:dyDescent="0.2">
      <c r="A177" s="252" t="s">
        <v>156</v>
      </c>
      <c r="B177" s="252"/>
      <c r="C177" s="252"/>
      <c r="D177" s="252"/>
      <c r="E177" s="207"/>
      <c r="F177" s="207"/>
      <c r="G177" s="207"/>
      <c r="H177" s="207"/>
    </row>
    <row r="178" spans="1:8" ht="24.95" customHeight="1" x14ac:dyDescent="0.2">
      <c r="A178" s="252" t="s">
        <v>157</v>
      </c>
      <c r="B178" s="252"/>
      <c r="C178" s="252"/>
      <c r="D178" s="252"/>
      <c r="E178" s="207"/>
      <c r="F178" s="207"/>
      <c r="G178" s="207"/>
      <c r="H178" s="207"/>
    </row>
    <row r="179" spans="1:8" ht="210.7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c r="E179" s="207"/>
      <c r="F179" s="207"/>
      <c r="G179" s="207"/>
      <c r="H179" s="207"/>
    </row>
    <row r="180" spans="1:8" s="16" customFormat="1" ht="99.75" customHeight="1" x14ac:dyDescent="0.2">
      <c r="A180" s="227" t="s">
        <v>159</v>
      </c>
      <c r="B180" s="227"/>
      <c r="C180" s="227"/>
      <c r="D180" s="227"/>
    </row>
    <row r="181" spans="1:8" ht="50.1" customHeight="1" x14ac:dyDescent="0.2">
      <c r="A181" s="252" t="s">
        <v>160</v>
      </c>
      <c r="B181" s="252"/>
      <c r="C181" s="252"/>
      <c r="D181" s="252"/>
      <c r="E181" s="207"/>
      <c r="F181" s="207"/>
      <c r="G181" s="207"/>
      <c r="H181" s="207"/>
    </row>
    <row r="182" spans="1:8" s="254" customFormat="1" ht="132" customHeight="1" x14ac:dyDescent="0.2">
      <c r="A182" s="227" t="s">
        <v>161</v>
      </c>
      <c r="B182" s="227"/>
      <c r="C182" s="227"/>
      <c r="D182" s="227"/>
      <c r="E182" s="227"/>
      <c r="F182" s="227"/>
      <c r="G182" s="227"/>
      <c r="H182" s="227"/>
    </row>
  </sheetData>
  <sheetProtection selectLockedCells="1" selectUnlockedCells="1"/>
  <mergeCells count="286">
    <mergeCell ref="A179:D179"/>
    <mergeCell ref="A180:D180"/>
    <mergeCell ref="A181:D181"/>
    <mergeCell ref="A182:E182"/>
    <mergeCell ref="F182:H182"/>
    <mergeCell ref="A173:B173"/>
    <mergeCell ref="A174:B174"/>
    <mergeCell ref="A175:B175"/>
    <mergeCell ref="A176:B176"/>
    <mergeCell ref="A177:D177"/>
    <mergeCell ref="A178:D178"/>
    <mergeCell ref="A166:C166"/>
    <mergeCell ref="A167:D167"/>
    <mergeCell ref="A169:D169"/>
    <mergeCell ref="A170:D170"/>
    <mergeCell ref="A171:B171"/>
    <mergeCell ref="A172:B172"/>
    <mergeCell ref="A160:C160"/>
    <mergeCell ref="A161:C161"/>
    <mergeCell ref="A162:C162"/>
    <mergeCell ref="A163:C163"/>
    <mergeCell ref="A164:C164"/>
    <mergeCell ref="A165:C165"/>
    <mergeCell ref="A153:H153"/>
    <mergeCell ref="C155:D155"/>
    <mergeCell ref="C156:D156"/>
    <mergeCell ref="C157:D157"/>
    <mergeCell ref="C158:D158"/>
    <mergeCell ref="A159:C159"/>
    <mergeCell ref="A149:B149"/>
    <mergeCell ref="D149:H149"/>
    <mergeCell ref="A150:C150"/>
    <mergeCell ref="D150:H150"/>
    <mergeCell ref="A151:B151"/>
    <mergeCell ref="C151:C152"/>
    <mergeCell ref="D151:H151"/>
    <mergeCell ref="A152:B152"/>
    <mergeCell ref="D152:H152"/>
    <mergeCell ref="A145:B145"/>
    <mergeCell ref="A146:B146"/>
    <mergeCell ref="D146:H146"/>
    <mergeCell ref="A147:B147"/>
    <mergeCell ref="D147:H147"/>
    <mergeCell ref="A148:B148"/>
    <mergeCell ref="D148:H148"/>
    <mergeCell ref="D140:H140"/>
    <mergeCell ref="A141:B141"/>
    <mergeCell ref="A142:B142"/>
    <mergeCell ref="A143:B143"/>
    <mergeCell ref="D143:H143"/>
    <mergeCell ref="A144:B144"/>
    <mergeCell ref="D144:H144"/>
    <mergeCell ref="A136:B136"/>
    <mergeCell ref="C136:C140"/>
    <mergeCell ref="D136:H136"/>
    <mergeCell ref="A137:B137"/>
    <mergeCell ref="D137:H137"/>
    <mergeCell ref="A138:B138"/>
    <mergeCell ref="D138:H138"/>
    <mergeCell ref="A139:B139"/>
    <mergeCell ref="D139:H139"/>
    <mergeCell ref="A140:B140"/>
    <mergeCell ref="A133:B133"/>
    <mergeCell ref="D133:H133"/>
    <mergeCell ref="A134:B134"/>
    <mergeCell ref="D134:H134"/>
    <mergeCell ref="A135:B135"/>
    <mergeCell ref="C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C102:H102"/>
    <mergeCell ref="A103:B103"/>
    <mergeCell ref="D103:H103"/>
    <mergeCell ref="A104:B104"/>
    <mergeCell ref="D104:H104"/>
    <mergeCell ref="A105:B105"/>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D82:H82"/>
    <mergeCell ref="A83:B83"/>
    <mergeCell ref="C83:C100"/>
    <mergeCell ref="D83:H83"/>
    <mergeCell ref="A84:B84"/>
    <mergeCell ref="D84:H84"/>
    <mergeCell ref="A85:B85"/>
    <mergeCell ref="D85:H85"/>
    <mergeCell ref="A86:B86"/>
    <mergeCell ref="D86:H86"/>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68:B68"/>
    <mergeCell ref="D68:H68"/>
    <mergeCell ref="A69:C69"/>
    <mergeCell ref="D69:H69"/>
    <mergeCell ref="D70:H70"/>
    <mergeCell ref="A71:B71"/>
    <mergeCell ref="C71:C79"/>
    <mergeCell ref="D71:H71"/>
    <mergeCell ref="A72:B72"/>
    <mergeCell ref="D72:H72"/>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D52:H52"/>
    <mergeCell ref="A53:B53"/>
    <mergeCell ref="D53:H53"/>
    <mergeCell ref="A54:B54"/>
    <mergeCell ref="D54:H54"/>
    <mergeCell ref="A55:B55"/>
    <mergeCell ref="D55:H55"/>
    <mergeCell ref="A48:C48"/>
    <mergeCell ref="D48:H48"/>
    <mergeCell ref="A49:B49"/>
    <mergeCell ref="C49:C68"/>
    <mergeCell ref="D49:H49"/>
    <mergeCell ref="A50:B50"/>
    <mergeCell ref="D50:H50"/>
    <mergeCell ref="A51:B51"/>
    <mergeCell ref="D51:H51"/>
    <mergeCell ref="A52:B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4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4">
        <v>420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1749 до 34980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49" s="127">
        <v>1749</v>
      </c>
      <c r="E49" s="128"/>
      <c r="F49" s="128"/>
      <c r="G49" s="128"/>
      <c r="H49" s="129"/>
    </row>
    <row r="50" spans="1:8" ht="37.5" customHeight="1" outlineLevel="1" x14ac:dyDescent="0.2">
      <c r="A50" s="130" t="s">
        <v>33</v>
      </c>
      <c r="B50" s="131"/>
      <c r="C50" s="126"/>
      <c r="D50" s="36">
        <v>3498</v>
      </c>
      <c r="E50" s="37"/>
      <c r="F50" s="37"/>
      <c r="G50" s="37"/>
      <c r="H50" s="38"/>
    </row>
    <row r="51" spans="1:8" ht="37.5" customHeight="1" outlineLevel="1" x14ac:dyDescent="0.2">
      <c r="A51" s="130" t="s">
        <v>34</v>
      </c>
      <c r="B51" s="131"/>
      <c r="C51" s="126"/>
      <c r="D51" s="36">
        <v>5247</v>
      </c>
      <c r="E51" s="37"/>
      <c r="F51" s="37"/>
      <c r="G51" s="37"/>
      <c r="H51" s="38"/>
    </row>
    <row r="52" spans="1:8" ht="37.5" customHeight="1" outlineLevel="1" x14ac:dyDescent="0.2">
      <c r="A52" s="130" t="s">
        <v>35</v>
      </c>
      <c r="B52" s="131"/>
      <c r="C52" s="126"/>
      <c r="D52" s="36">
        <v>6996</v>
      </c>
      <c r="E52" s="37"/>
      <c r="F52" s="37"/>
      <c r="G52" s="37"/>
      <c r="H52" s="38"/>
    </row>
    <row r="53" spans="1:8" ht="37.5" customHeight="1" outlineLevel="1" x14ac:dyDescent="0.2">
      <c r="A53" s="130" t="s">
        <v>36</v>
      </c>
      <c r="B53" s="131"/>
      <c r="C53" s="126"/>
      <c r="D53" s="36">
        <v>8745</v>
      </c>
      <c r="E53" s="37"/>
      <c r="F53" s="37"/>
      <c r="G53" s="37"/>
      <c r="H53" s="38"/>
    </row>
    <row r="54" spans="1:8" ht="37.5" customHeight="1" outlineLevel="1" x14ac:dyDescent="0.2">
      <c r="A54" s="130" t="s">
        <v>37</v>
      </c>
      <c r="B54" s="131"/>
      <c r="C54" s="126"/>
      <c r="D54" s="36">
        <v>10494</v>
      </c>
      <c r="E54" s="37"/>
      <c r="F54" s="37"/>
      <c r="G54" s="37"/>
      <c r="H54" s="38"/>
    </row>
    <row r="55" spans="1:8" ht="37.5" customHeight="1" outlineLevel="1" x14ac:dyDescent="0.2">
      <c r="A55" s="130" t="s">
        <v>38</v>
      </c>
      <c r="B55" s="131"/>
      <c r="C55" s="126"/>
      <c r="D55" s="36">
        <v>12243</v>
      </c>
      <c r="E55" s="37"/>
      <c r="F55" s="37"/>
      <c r="G55" s="37"/>
      <c r="H55" s="38"/>
    </row>
    <row r="56" spans="1:8" ht="37.5" customHeight="1" outlineLevel="1" x14ac:dyDescent="0.2">
      <c r="A56" s="130" t="s">
        <v>39</v>
      </c>
      <c r="B56" s="131"/>
      <c r="C56" s="126"/>
      <c r="D56" s="36">
        <v>13992</v>
      </c>
      <c r="E56" s="37"/>
      <c r="F56" s="37"/>
      <c r="G56" s="37"/>
      <c r="H56" s="38"/>
    </row>
    <row r="57" spans="1:8" ht="37.5" customHeight="1" outlineLevel="1" x14ac:dyDescent="0.2">
      <c r="A57" s="130" t="s">
        <v>40</v>
      </c>
      <c r="B57" s="131"/>
      <c r="C57" s="126"/>
      <c r="D57" s="36">
        <v>15741</v>
      </c>
      <c r="E57" s="37"/>
      <c r="F57" s="37"/>
      <c r="G57" s="37"/>
      <c r="H57" s="38"/>
    </row>
    <row r="58" spans="1:8" ht="37.5" customHeight="1" outlineLevel="1" x14ac:dyDescent="0.2">
      <c r="A58" s="130" t="s">
        <v>41</v>
      </c>
      <c r="B58" s="131"/>
      <c r="C58" s="126"/>
      <c r="D58" s="36">
        <v>17490</v>
      </c>
      <c r="E58" s="37"/>
      <c r="F58" s="37"/>
      <c r="G58" s="37"/>
      <c r="H58" s="38"/>
    </row>
    <row r="59" spans="1:8" ht="37.5" customHeight="1" outlineLevel="1" x14ac:dyDescent="0.2">
      <c r="A59" s="130" t="s">
        <v>42</v>
      </c>
      <c r="B59" s="131"/>
      <c r="C59" s="126"/>
      <c r="D59" s="36">
        <v>19239</v>
      </c>
      <c r="E59" s="37"/>
      <c r="F59" s="37"/>
      <c r="G59" s="37"/>
      <c r="H59" s="38"/>
    </row>
    <row r="60" spans="1:8" ht="37.5" customHeight="1" outlineLevel="1" x14ac:dyDescent="0.2">
      <c r="A60" s="130" t="s">
        <v>43</v>
      </c>
      <c r="B60" s="131"/>
      <c r="C60" s="126"/>
      <c r="D60" s="36">
        <v>20988</v>
      </c>
      <c r="E60" s="37"/>
      <c r="F60" s="37"/>
      <c r="G60" s="37"/>
      <c r="H60" s="38"/>
    </row>
    <row r="61" spans="1:8" ht="37.5" customHeight="1" outlineLevel="1" x14ac:dyDescent="0.2">
      <c r="A61" s="130" t="s">
        <v>44</v>
      </c>
      <c r="B61" s="131"/>
      <c r="C61" s="126"/>
      <c r="D61" s="36">
        <v>22737</v>
      </c>
      <c r="E61" s="37"/>
      <c r="F61" s="37"/>
      <c r="G61" s="37"/>
      <c r="H61" s="38"/>
    </row>
    <row r="62" spans="1:8" ht="37.5" customHeight="1" outlineLevel="1" x14ac:dyDescent="0.2">
      <c r="A62" s="130" t="s">
        <v>45</v>
      </c>
      <c r="B62" s="131"/>
      <c r="C62" s="126"/>
      <c r="D62" s="36">
        <v>24486</v>
      </c>
      <c r="E62" s="37"/>
      <c r="F62" s="37"/>
      <c r="G62" s="37"/>
      <c r="H62" s="38"/>
    </row>
    <row r="63" spans="1:8" ht="37.5" customHeight="1" outlineLevel="1" x14ac:dyDescent="0.2">
      <c r="A63" s="130" t="s">
        <v>46</v>
      </c>
      <c r="B63" s="131"/>
      <c r="C63" s="126"/>
      <c r="D63" s="36">
        <v>26235</v>
      </c>
      <c r="E63" s="37"/>
      <c r="F63" s="37"/>
      <c r="G63" s="37"/>
      <c r="H63" s="38"/>
    </row>
    <row r="64" spans="1:8" ht="37.5" customHeight="1" outlineLevel="1" x14ac:dyDescent="0.2">
      <c r="A64" s="130" t="s">
        <v>47</v>
      </c>
      <c r="B64" s="131"/>
      <c r="C64" s="126"/>
      <c r="D64" s="36">
        <v>27984</v>
      </c>
      <c r="E64" s="37"/>
      <c r="F64" s="37"/>
      <c r="G64" s="37"/>
      <c r="H64" s="38"/>
    </row>
    <row r="65" spans="1:8" ht="37.5" customHeight="1" outlineLevel="1" x14ac:dyDescent="0.2">
      <c r="A65" s="130" t="s">
        <v>48</v>
      </c>
      <c r="B65" s="131"/>
      <c r="C65" s="126"/>
      <c r="D65" s="36">
        <v>29733</v>
      </c>
      <c r="E65" s="37"/>
      <c r="F65" s="37"/>
      <c r="G65" s="37"/>
      <c r="H65" s="38"/>
    </row>
    <row r="66" spans="1:8" ht="37.5" customHeight="1" outlineLevel="1" x14ac:dyDescent="0.2">
      <c r="A66" s="130" t="s">
        <v>49</v>
      </c>
      <c r="B66" s="131"/>
      <c r="C66" s="126"/>
      <c r="D66" s="36">
        <v>31482</v>
      </c>
      <c r="E66" s="37"/>
      <c r="F66" s="37"/>
      <c r="G66" s="37"/>
      <c r="H66" s="38"/>
    </row>
    <row r="67" spans="1:8" ht="37.5" customHeight="1" outlineLevel="1" x14ac:dyDescent="0.2">
      <c r="A67" s="130" t="s">
        <v>50</v>
      </c>
      <c r="B67" s="131"/>
      <c r="C67" s="126"/>
      <c r="D67" s="36">
        <v>33231</v>
      </c>
      <c r="E67" s="37"/>
      <c r="F67" s="37"/>
      <c r="G67" s="37"/>
      <c r="H67" s="38"/>
    </row>
    <row r="68" spans="1:8" ht="37.5" customHeight="1" outlineLevel="1" thickBot="1" x14ac:dyDescent="0.25">
      <c r="A68" s="130" t="s">
        <v>51</v>
      </c>
      <c r="B68" s="131"/>
      <c r="C68" s="126"/>
      <c r="D68" s="36">
        <v>34980</v>
      </c>
      <c r="E68" s="37"/>
      <c r="F68" s="37"/>
      <c r="G68" s="37"/>
      <c r="H68" s="38"/>
    </row>
    <row r="69" spans="1:8" ht="50.1" customHeight="1" thickBot="1" x14ac:dyDescent="0.25">
      <c r="A69" s="119" t="s">
        <v>52</v>
      </c>
      <c r="B69" s="120"/>
      <c r="C69" s="120"/>
      <c r="D69" s="121" t="str">
        <f>"от "&amp;MIN(D70:D79)&amp;" до "&amp;MAX(D70:D79)</f>
        <v>от 264 до 8244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70" s="135">
        <v>912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71" s="140">
        <v>522</v>
      </c>
      <c r="E71" s="140"/>
      <c r="F71" s="140"/>
      <c r="G71" s="140"/>
      <c r="H71" s="141"/>
    </row>
    <row r="72" spans="1:8" ht="37.5" customHeight="1" x14ac:dyDescent="0.2">
      <c r="A72" s="137" t="s">
        <v>55</v>
      </c>
      <c r="B72" s="138"/>
      <c r="C72" s="142"/>
      <c r="D72" s="140">
        <v>8244</v>
      </c>
      <c r="E72" s="140"/>
      <c r="F72" s="140"/>
      <c r="G72" s="140"/>
      <c r="H72" s="141"/>
    </row>
    <row r="73" spans="1:8" ht="37.5" customHeight="1" x14ac:dyDescent="0.2">
      <c r="A73" s="137" t="s">
        <v>56</v>
      </c>
      <c r="B73" s="138"/>
      <c r="C73" s="142"/>
      <c r="D73" s="140">
        <v>1626</v>
      </c>
      <c r="E73" s="140"/>
      <c r="F73" s="140"/>
      <c r="G73" s="140"/>
      <c r="H73" s="141"/>
    </row>
    <row r="74" spans="1:8" ht="37.5" customHeight="1" x14ac:dyDescent="0.2">
      <c r="A74" s="143" t="s">
        <v>57</v>
      </c>
      <c r="B74" s="144"/>
      <c r="C74" s="142"/>
      <c r="D74" s="140">
        <v>4938</v>
      </c>
      <c r="E74" s="140"/>
      <c r="F74" s="140"/>
      <c r="G74" s="140"/>
      <c r="H74" s="141"/>
    </row>
    <row r="75" spans="1:8" ht="37.5" customHeight="1" x14ac:dyDescent="0.2">
      <c r="A75" s="137" t="s">
        <v>58</v>
      </c>
      <c r="B75" s="138"/>
      <c r="C75" s="142"/>
      <c r="D75" s="140">
        <v>264</v>
      </c>
      <c r="E75" s="140"/>
      <c r="F75" s="140"/>
      <c r="G75" s="140"/>
      <c r="H75" s="141"/>
    </row>
    <row r="76" spans="1:8" ht="37.5" customHeight="1" x14ac:dyDescent="0.2">
      <c r="A76" s="137" t="s">
        <v>59</v>
      </c>
      <c r="B76" s="138"/>
      <c r="C76" s="142"/>
      <c r="D76" s="140">
        <v>264</v>
      </c>
      <c r="E76" s="140"/>
      <c r="F76" s="140"/>
      <c r="G76" s="140"/>
      <c r="H76" s="141"/>
    </row>
    <row r="77" spans="1:8" ht="37.5" customHeight="1" x14ac:dyDescent="0.2">
      <c r="A77" s="137" t="s">
        <v>60</v>
      </c>
      <c r="B77" s="138"/>
      <c r="C77" s="142"/>
      <c r="D77" s="140">
        <v>528</v>
      </c>
      <c r="E77" s="140"/>
      <c r="F77" s="140"/>
      <c r="G77" s="140"/>
      <c r="H77" s="141"/>
    </row>
    <row r="78" spans="1:8" ht="37.5" customHeight="1" x14ac:dyDescent="0.2">
      <c r="A78" s="137" t="s">
        <v>61</v>
      </c>
      <c r="B78" s="138"/>
      <c r="C78" s="142"/>
      <c r="D78" s="140">
        <v>792</v>
      </c>
      <c r="E78" s="140"/>
      <c r="F78" s="140"/>
      <c r="G78" s="140"/>
      <c r="H78" s="141"/>
    </row>
    <row r="79" spans="1:8" ht="37.5" customHeight="1" thickBot="1" x14ac:dyDescent="0.25">
      <c r="A79" s="145" t="s">
        <v>62</v>
      </c>
      <c r="B79" s="146"/>
      <c r="C79" s="147"/>
      <c r="D79" s="148">
        <v>5388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555 до 14151</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83" s="165">
        <v>4080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1020</v>
      </c>
      <c r="E85" s="140"/>
      <c r="F85" s="140"/>
      <c r="G85" s="140"/>
      <c r="H85" s="141"/>
    </row>
    <row r="86" spans="1:8" ht="57" customHeight="1" x14ac:dyDescent="0.2">
      <c r="A86" s="173" t="s">
        <v>70</v>
      </c>
      <c r="B86" s="174"/>
      <c r="C86" s="169"/>
      <c r="D86" s="140">
        <f>D83/5</f>
        <v>816</v>
      </c>
      <c r="E86" s="140"/>
      <c r="F86" s="140"/>
      <c r="G86" s="140"/>
      <c r="H86" s="141"/>
    </row>
    <row r="87" spans="1:8" ht="57" customHeight="1" x14ac:dyDescent="0.2">
      <c r="A87" s="173" t="s">
        <v>71</v>
      </c>
      <c r="B87" s="174"/>
      <c r="C87" s="169"/>
      <c r="D87" s="140">
        <f>D83/6</f>
        <v>680</v>
      </c>
      <c r="E87" s="140"/>
      <c r="F87" s="140"/>
      <c r="G87" s="140"/>
      <c r="H87" s="141"/>
    </row>
    <row r="88" spans="1:8" ht="57" customHeight="1" x14ac:dyDescent="0.2">
      <c r="A88" s="173" t="s">
        <v>72</v>
      </c>
      <c r="B88" s="174"/>
      <c r="C88" s="169"/>
      <c r="D88" s="140">
        <f>D83/7</f>
        <v>582.85714285714289</v>
      </c>
      <c r="E88" s="140"/>
      <c r="F88" s="140"/>
      <c r="G88" s="140"/>
      <c r="H88" s="141"/>
    </row>
    <row r="89" spans="1:8" ht="57" customHeight="1" x14ac:dyDescent="0.2">
      <c r="A89" s="173" t="s">
        <v>73</v>
      </c>
      <c r="B89" s="174"/>
      <c r="C89" s="169"/>
      <c r="D89" s="140">
        <f>D83/8</f>
        <v>510</v>
      </c>
      <c r="E89" s="140"/>
      <c r="F89" s="140"/>
      <c r="G89" s="140"/>
      <c r="H89" s="141"/>
    </row>
    <row r="90" spans="1:8" ht="57" customHeight="1" x14ac:dyDescent="0.2">
      <c r="A90" s="173" t="s">
        <v>74</v>
      </c>
      <c r="B90" s="174"/>
      <c r="C90" s="169"/>
      <c r="D90" s="140">
        <f>D83/9</f>
        <v>453.33333333333331</v>
      </c>
      <c r="E90" s="140"/>
      <c r="F90" s="140"/>
      <c r="G90" s="140"/>
      <c r="H90" s="141"/>
    </row>
    <row r="91" spans="1:8" ht="57" customHeight="1" x14ac:dyDescent="0.2">
      <c r="A91" s="173" t="s">
        <v>75</v>
      </c>
      <c r="B91" s="174"/>
      <c r="C91" s="169"/>
      <c r="D91" s="140">
        <f>D83/10</f>
        <v>408</v>
      </c>
      <c r="E91" s="140"/>
      <c r="F91" s="140"/>
      <c r="G91" s="140"/>
      <c r="H91" s="141"/>
    </row>
    <row r="92" spans="1:8" ht="57" customHeight="1" thickBot="1" x14ac:dyDescent="0.25">
      <c r="A92" s="162" t="s">
        <v>76</v>
      </c>
      <c r="B92" s="163"/>
      <c r="C92" s="169"/>
      <c r="D92" s="165">
        <v>6120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1530</v>
      </c>
      <c r="E94" s="140"/>
      <c r="F94" s="140"/>
      <c r="G94" s="140"/>
      <c r="H94" s="141"/>
    </row>
    <row r="95" spans="1:8" ht="57" customHeight="1" x14ac:dyDescent="0.2">
      <c r="A95" s="173" t="s">
        <v>70</v>
      </c>
      <c r="B95" s="174"/>
      <c r="C95" s="169"/>
      <c r="D95" s="140">
        <v>1224</v>
      </c>
      <c r="E95" s="140"/>
      <c r="F95" s="140"/>
      <c r="G95" s="140"/>
      <c r="H95" s="141"/>
    </row>
    <row r="96" spans="1:8" ht="57" customHeight="1" x14ac:dyDescent="0.2">
      <c r="A96" s="173" t="s">
        <v>71</v>
      </c>
      <c r="B96" s="174"/>
      <c r="C96" s="169"/>
      <c r="D96" s="140">
        <v>1020</v>
      </c>
      <c r="E96" s="140"/>
      <c r="F96" s="140"/>
      <c r="G96" s="140"/>
      <c r="H96" s="141"/>
    </row>
    <row r="97" spans="1:8" ht="57" customHeight="1" x14ac:dyDescent="0.2">
      <c r="A97" s="173" t="s">
        <v>72</v>
      </c>
      <c r="B97" s="174"/>
      <c r="C97" s="169"/>
      <c r="D97" s="140">
        <v>874.28571428571422</v>
      </c>
      <c r="E97" s="140"/>
      <c r="F97" s="140"/>
      <c r="G97" s="140"/>
      <c r="H97" s="141"/>
    </row>
    <row r="98" spans="1:8" ht="57" customHeight="1" x14ac:dyDescent="0.2">
      <c r="A98" s="173" t="s">
        <v>73</v>
      </c>
      <c r="B98" s="174"/>
      <c r="C98" s="169"/>
      <c r="D98" s="140">
        <v>765</v>
      </c>
      <c r="E98" s="140"/>
      <c r="F98" s="140"/>
      <c r="G98" s="140"/>
      <c r="H98" s="141"/>
    </row>
    <row r="99" spans="1:8" ht="57" customHeight="1" x14ac:dyDescent="0.2">
      <c r="A99" s="173" t="s">
        <v>74</v>
      </c>
      <c r="B99" s="174"/>
      <c r="C99" s="169"/>
      <c r="D99" s="140">
        <v>679.99999999999989</v>
      </c>
      <c r="E99" s="140"/>
      <c r="F99" s="140"/>
      <c r="G99" s="140"/>
      <c r="H99" s="141"/>
    </row>
    <row r="100" spans="1:8" ht="57" customHeight="1" thickBot="1" x14ac:dyDescent="0.25">
      <c r="A100" s="173" t="s">
        <v>75</v>
      </c>
      <c r="B100" s="174"/>
      <c r="C100" s="177"/>
      <c r="D100" s="140">
        <v>612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1" s="44">
        <v>15000</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"2ГИС.ВОРОНЕЖ"</v>
      </c>
      <c r="D103" s="31">
        <v>10128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4" s="187">
        <v>7986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5" s="36">
        <v>10971</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"2ГИС.ВОРОНЕЖ"</v>
      </c>
      <c r="D106" s="36">
        <v>9612</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"2ГИС.ВОРОНЕЖ"</v>
      </c>
      <c r="D107" s="36">
        <v>11534.4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8" s="36">
        <v>7986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9" s="36">
        <v>8244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0" s="36">
        <v>13761</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11" s="36">
        <v>11595</v>
      </c>
      <c r="E111" s="37"/>
      <c r="F111" s="37"/>
      <c r="G111" s="37"/>
      <c r="H111" s="38"/>
    </row>
    <row r="112" spans="1:8" ht="50.1" customHeight="1" x14ac:dyDescent="0.2">
      <c r="A112" s="143" t="s">
        <v>87</v>
      </c>
      <c r="B112" s="144"/>
      <c r="C112" s="186" t="s">
        <v>88</v>
      </c>
      <c r="D112" s="36">
        <v>555</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3" s="36">
        <v>2859</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4" s="36">
        <v>2286</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5" s="36">
        <v>2469</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6" s="36">
        <v>1140</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7" s="36">
        <v>14151</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18" s="36">
        <v>7500</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9" s="36">
        <v>7143</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0" s="36">
        <v>912</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1" s="36">
        <v>8268</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2" s="36">
        <v>4950</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23" s="36">
        <v>8700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"2ГИС.ВОРОНЕЖ"</v>
      </c>
      <c r="D124" s="36">
        <v>14280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5" s="36">
        <v>11280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"2ГИС.ВОРОНЕЖ" (версия для ПК)</v>
      </c>
      <c r="D126" s="36">
        <v>15360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"2ГИС.ВОРОНЕЖ"</v>
      </c>
      <c r="D127" s="36">
        <v>13560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"2ГИС.ВОРОНЕЖ"</v>
      </c>
      <c r="D128" s="36">
        <v>16272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"2ГИС.ВОРОНЕЖ" (версия для ПК)</v>
      </c>
      <c r="D129" s="36">
        <v>11280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"2ГИС.ВОРОНЕЖ" (версия для ПК)</v>
      </c>
      <c r="D130" s="36">
        <v>11640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"2ГИС.ВОРОНЕЖ" (версия для ПК)</v>
      </c>
      <c r="D131" s="36">
        <v>19320</v>
      </c>
      <c r="E131" s="37"/>
      <c r="F131" s="37"/>
      <c r="G131" s="37"/>
      <c r="H131" s="38"/>
    </row>
    <row r="132" spans="1:8" ht="50.1" customHeight="1" x14ac:dyDescent="0.2">
      <c r="A132" s="143" t="s">
        <v>107</v>
      </c>
      <c r="B132" s="144"/>
      <c r="C132" s="186" t="s">
        <v>88</v>
      </c>
      <c r="D132" s="36">
        <v>840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3" s="36">
        <v>19920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"2ГИС.ВОРОНЕЖ" (версия для ПК)</v>
      </c>
      <c r="D134" s="44">
        <v>10080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36" s="31">
        <v>5256</v>
      </c>
      <c r="E136" s="32"/>
      <c r="F136" s="32"/>
      <c r="G136" s="32"/>
      <c r="H136" s="33"/>
    </row>
    <row r="137" spans="1:8" s="16" customFormat="1" ht="50.1" customHeight="1" x14ac:dyDescent="0.2">
      <c r="A137" s="143" t="s">
        <v>112</v>
      </c>
      <c r="B137" s="144"/>
      <c r="C137" s="196"/>
      <c r="D137" s="36">
        <v>3504</v>
      </c>
      <c r="E137" s="37"/>
      <c r="F137" s="37"/>
      <c r="G137" s="37"/>
      <c r="H137" s="38"/>
    </row>
    <row r="138" spans="1:8" s="16" customFormat="1" ht="50.1" customHeight="1" x14ac:dyDescent="0.2">
      <c r="A138" s="194" t="s">
        <v>113</v>
      </c>
      <c r="B138" s="195"/>
      <c r="C138" s="196"/>
      <c r="D138" s="329">
        <v>1500</v>
      </c>
      <c r="E138" s="140"/>
      <c r="F138" s="140"/>
      <c r="G138" s="140"/>
      <c r="H138" s="141"/>
    </row>
    <row r="139" spans="1:8" s="16" customFormat="1" ht="50.1" customHeight="1" x14ac:dyDescent="0.2">
      <c r="A139" s="194" t="s">
        <v>114</v>
      </c>
      <c r="B139" s="195"/>
      <c r="C139" s="196"/>
      <c r="D139" s="329">
        <v>150</v>
      </c>
      <c r="E139" s="140"/>
      <c r="F139" s="140"/>
      <c r="G139" s="140"/>
      <c r="H139" s="141"/>
    </row>
    <row r="140" spans="1:8" s="16" customFormat="1" ht="50.1" customHeight="1" thickBot="1" x14ac:dyDescent="0.25">
      <c r="A140" s="194" t="s">
        <v>115</v>
      </c>
      <c r="B140" s="195"/>
      <c r="C140" s="198"/>
      <c r="D140" s="78">
        <v>510</v>
      </c>
      <c r="E140" s="79"/>
      <c r="F140" s="79"/>
      <c r="G140" s="79"/>
      <c r="H140" s="80"/>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2" s="200">
        <f>F142*1.2</f>
        <v>4910.3999999999996</v>
      </c>
      <c r="E142" s="201">
        <f>F142*1.1</f>
        <v>4501.2000000000007</v>
      </c>
      <c r="F142" s="201">
        <v>4092</v>
      </c>
      <c r="G142" s="201">
        <f>F142*0.75</f>
        <v>3069</v>
      </c>
      <c r="H142" s="202">
        <f>F142*0.5</f>
        <v>2046</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"2ГИС.ВОРОНЕЖ"</v>
      </c>
      <c r="D143" s="36">
        <v>2079</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4" s="36">
        <v>4158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5" s="200">
        <f>F145*1.2</f>
        <v>6912</v>
      </c>
      <c r="E145" s="201">
        <f>F145*1.1</f>
        <v>6336.0000000000009</v>
      </c>
      <c r="F145" s="201">
        <v>5760</v>
      </c>
      <c r="G145" s="201">
        <f>F145*0.75</f>
        <v>4320</v>
      </c>
      <c r="H145" s="202">
        <f>F145*0.5</f>
        <v>2880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"2ГИС.ВОРОНЕЖ"</v>
      </c>
      <c r="D146" s="36">
        <v>3000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7" s="36">
        <v>5880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"2ГИС.ВОРОНЕЖ"</v>
      </c>
      <c r="D148" s="36">
        <v>2079</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1" s="31">
        <v>8550</v>
      </c>
      <c r="E151" s="32"/>
      <c r="F151" s="32"/>
      <c r="G151" s="32"/>
      <c r="H151" s="33"/>
    </row>
    <row r="152" spans="1:8" s="16" customFormat="1" ht="83.25" customHeight="1" thickBot="1" x14ac:dyDescent="0.25">
      <c r="A152" s="143" t="s">
        <v>186</v>
      </c>
      <c r="B152" s="144"/>
      <c r="C152" s="196"/>
      <c r="D152" s="36">
        <v>8550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278</v>
      </c>
      <c r="D155" s="210"/>
      <c r="E155" s="211"/>
      <c r="F155" s="211"/>
      <c r="G155" s="211"/>
      <c r="H155" s="211"/>
    </row>
    <row r="156" spans="1:8" ht="21" x14ac:dyDescent="0.2">
      <c r="A156" s="208"/>
      <c r="B156" s="211"/>
      <c r="C156" s="304" t="s">
        <v>279</v>
      </c>
      <c r="D156" s="212"/>
      <c r="E156" s="211"/>
      <c r="F156" s="211"/>
      <c r="G156" s="211"/>
      <c r="H156" s="211"/>
    </row>
    <row r="157" spans="1:8" ht="21" x14ac:dyDescent="0.2">
      <c r="A157" s="208"/>
      <c r="B157" s="211"/>
      <c r="C157" s="304" t="s">
        <v>280</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4"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3.75" customHeight="1" thickBot="1" x14ac:dyDescent="0.25">
      <c r="A172" s="236" t="s">
        <v>140</v>
      </c>
      <c r="B172" s="237"/>
      <c r="C172" s="238" t="s">
        <v>141</v>
      </c>
      <c r="D172" s="237" t="s">
        <v>142</v>
      </c>
      <c r="E172" s="239"/>
      <c r="F172" s="240"/>
      <c r="G172" s="240"/>
      <c r="H172" s="240"/>
    </row>
    <row r="173" spans="1:8" ht="84" x14ac:dyDescent="0.2">
      <c r="A173" s="241" t="s">
        <v>143</v>
      </c>
      <c r="B173" s="242"/>
      <c r="C173" s="243" t="s">
        <v>144</v>
      </c>
      <c r="D173" s="244" t="s">
        <v>145</v>
      </c>
      <c r="E173" s="245"/>
      <c r="F173" s="240"/>
      <c r="G173" s="240"/>
      <c r="H173" s="240"/>
    </row>
    <row r="174" spans="1:8" ht="72" customHeight="1" x14ac:dyDescent="0.2">
      <c r="A174" s="246" t="s">
        <v>146</v>
      </c>
      <c r="B174" s="247"/>
      <c r="C174" s="248" t="s">
        <v>147</v>
      </c>
      <c r="D174" s="249" t="s">
        <v>148</v>
      </c>
      <c r="E174" s="250"/>
      <c r="F174" s="240"/>
      <c r="G174" s="240"/>
      <c r="H174" s="240"/>
    </row>
    <row r="175" spans="1:8" ht="176.25"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82.2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66.7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3">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14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4">
        <v>372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528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876 до 17520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49" s="127">
        <v>876</v>
      </c>
      <c r="E49" s="128"/>
      <c r="F49" s="128"/>
      <c r="G49" s="128"/>
      <c r="H49" s="129"/>
    </row>
    <row r="50" spans="1:8" ht="37.5" customHeight="1" outlineLevel="1" x14ac:dyDescent="0.2">
      <c r="A50" s="130" t="s">
        <v>33</v>
      </c>
      <c r="B50" s="131"/>
      <c r="C50" s="126"/>
      <c r="D50" s="36">
        <v>1752</v>
      </c>
      <c r="E50" s="37"/>
      <c r="F50" s="37"/>
      <c r="G50" s="37"/>
      <c r="H50" s="38"/>
    </row>
    <row r="51" spans="1:8" ht="37.5" customHeight="1" outlineLevel="1" x14ac:dyDescent="0.2">
      <c r="A51" s="130" t="s">
        <v>34</v>
      </c>
      <c r="B51" s="131"/>
      <c r="C51" s="126"/>
      <c r="D51" s="36">
        <v>2628</v>
      </c>
      <c r="E51" s="37"/>
      <c r="F51" s="37"/>
      <c r="G51" s="37"/>
      <c r="H51" s="38"/>
    </row>
    <row r="52" spans="1:8" ht="37.5" customHeight="1" outlineLevel="1" x14ac:dyDescent="0.2">
      <c r="A52" s="130" t="s">
        <v>35</v>
      </c>
      <c r="B52" s="131"/>
      <c r="C52" s="126"/>
      <c r="D52" s="36">
        <v>3504</v>
      </c>
      <c r="E52" s="37"/>
      <c r="F52" s="37"/>
      <c r="G52" s="37"/>
      <c r="H52" s="38"/>
    </row>
    <row r="53" spans="1:8" ht="37.5" customHeight="1" outlineLevel="1" x14ac:dyDescent="0.2">
      <c r="A53" s="130" t="s">
        <v>36</v>
      </c>
      <c r="B53" s="131"/>
      <c r="C53" s="126"/>
      <c r="D53" s="36">
        <v>4380</v>
      </c>
      <c r="E53" s="37"/>
      <c r="F53" s="37"/>
      <c r="G53" s="37"/>
      <c r="H53" s="38"/>
    </row>
    <row r="54" spans="1:8" ht="37.5" customHeight="1" outlineLevel="1" x14ac:dyDescent="0.2">
      <c r="A54" s="130" t="s">
        <v>37</v>
      </c>
      <c r="B54" s="131"/>
      <c r="C54" s="126"/>
      <c r="D54" s="36">
        <v>5256</v>
      </c>
      <c r="E54" s="37"/>
      <c r="F54" s="37"/>
      <c r="G54" s="37"/>
      <c r="H54" s="38"/>
    </row>
    <row r="55" spans="1:8" ht="37.5" customHeight="1" outlineLevel="1" x14ac:dyDescent="0.2">
      <c r="A55" s="130" t="s">
        <v>38</v>
      </c>
      <c r="B55" s="131"/>
      <c r="C55" s="126"/>
      <c r="D55" s="36">
        <v>6132</v>
      </c>
      <c r="E55" s="37"/>
      <c r="F55" s="37"/>
      <c r="G55" s="37"/>
      <c r="H55" s="38"/>
    </row>
    <row r="56" spans="1:8" ht="37.5" customHeight="1" outlineLevel="1" x14ac:dyDescent="0.2">
      <c r="A56" s="130" t="s">
        <v>39</v>
      </c>
      <c r="B56" s="131"/>
      <c r="C56" s="126"/>
      <c r="D56" s="36">
        <v>7008</v>
      </c>
      <c r="E56" s="37"/>
      <c r="F56" s="37"/>
      <c r="G56" s="37"/>
      <c r="H56" s="38"/>
    </row>
    <row r="57" spans="1:8" ht="37.5" customHeight="1" outlineLevel="1" x14ac:dyDescent="0.2">
      <c r="A57" s="130" t="s">
        <v>40</v>
      </c>
      <c r="B57" s="131"/>
      <c r="C57" s="126"/>
      <c r="D57" s="36">
        <v>7884</v>
      </c>
      <c r="E57" s="37"/>
      <c r="F57" s="37"/>
      <c r="G57" s="37"/>
      <c r="H57" s="38"/>
    </row>
    <row r="58" spans="1:8" ht="37.5" customHeight="1" outlineLevel="1" x14ac:dyDescent="0.2">
      <c r="A58" s="130" t="s">
        <v>41</v>
      </c>
      <c r="B58" s="131"/>
      <c r="C58" s="126"/>
      <c r="D58" s="36">
        <v>8760</v>
      </c>
      <c r="E58" s="37"/>
      <c r="F58" s="37"/>
      <c r="G58" s="37"/>
      <c r="H58" s="38"/>
    </row>
    <row r="59" spans="1:8" ht="37.5" customHeight="1" outlineLevel="1" x14ac:dyDescent="0.2">
      <c r="A59" s="130" t="s">
        <v>42</v>
      </c>
      <c r="B59" s="131"/>
      <c r="C59" s="126"/>
      <c r="D59" s="36">
        <v>9636</v>
      </c>
      <c r="E59" s="37"/>
      <c r="F59" s="37"/>
      <c r="G59" s="37"/>
      <c r="H59" s="38"/>
    </row>
    <row r="60" spans="1:8" ht="37.5" customHeight="1" outlineLevel="1" x14ac:dyDescent="0.2">
      <c r="A60" s="130" t="s">
        <v>43</v>
      </c>
      <c r="B60" s="131"/>
      <c r="C60" s="126"/>
      <c r="D60" s="36">
        <v>10512</v>
      </c>
      <c r="E60" s="37"/>
      <c r="F60" s="37"/>
      <c r="G60" s="37"/>
      <c r="H60" s="38"/>
    </row>
    <row r="61" spans="1:8" ht="37.5" customHeight="1" outlineLevel="1" x14ac:dyDescent="0.2">
      <c r="A61" s="130" t="s">
        <v>44</v>
      </c>
      <c r="B61" s="131"/>
      <c r="C61" s="126"/>
      <c r="D61" s="36">
        <v>11388</v>
      </c>
      <c r="E61" s="37"/>
      <c r="F61" s="37"/>
      <c r="G61" s="37"/>
      <c r="H61" s="38"/>
    </row>
    <row r="62" spans="1:8" ht="37.5" customHeight="1" outlineLevel="1" x14ac:dyDescent="0.2">
      <c r="A62" s="130" t="s">
        <v>45</v>
      </c>
      <c r="B62" s="131"/>
      <c r="C62" s="126"/>
      <c r="D62" s="36">
        <v>12264</v>
      </c>
      <c r="E62" s="37"/>
      <c r="F62" s="37"/>
      <c r="G62" s="37"/>
      <c r="H62" s="38"/>
    </row>
    <row r="63" spans="1:8" ht="37.5" customHeight="1" outlineLevel="1" x14ac:dyDescent="0.2">
      <c r="A63" s="130" t="s">
        <v>46</v>
      </c>
      <c r="B63" s="131"/>
      <c r="C63" s="126"/>
      <c r="D63" s="36">
        <v>13140</v>
      </c>
      <c r="E63" s="37"/>
      <c r="F63" s="37"/>
      <c r="G63" s="37"/>
      <c r="H63" s="38"/>
    </row>
    <row r="64" spans="1:8" ht="37.5" customHeight="1" outlineLevel="1" x14ac:dyDescent="0.2">
      <c r="A64" s="130" t="s">
        <v>47</v>
      </c>
      <c r="B64" s="131"/>
      <c r="C64" s="126"/>
      <c r="D64" s="36">
        <v>14016</v>
      </c>
      <c r="E64" s="37"/>
      <c r="F64" s="37"/>
      <c r="G64" s="37"/>
      <c r="H64" s="38"/>
    </row>
    <row r="65" spans="1:8" ht="37.5" customHeight="1" outlineLevel="1" x14ac:dyDescent="0.2">
      <c r="A65" s="130" t="s">
        <v>48</v>
      </c>
      <c r="B65" s="131"/>
      <c r="C65" s="126"/>
      <c r="D65" s="36">
        <v>14892</v>
      </c>
      <c r="E65" s="37"/>
      <c r="F65" s="37"/>
      <c r="G65" s="37"/>
      <c r="H65" s="38"/>
    </row>
    <row r="66" spans="1:8" ht="37.5" customHeight="1" outlineLevel="1" x14ac:dyDescent="0.2">
      <c r="A66" s="130" t="s">
        <v>49</v>
      </c>
      <c r="B66" s="131"/>
      <c r="C66" s="126"/>
      <c r="D66" s="36">
        <v>15768</v>
      </c>
      <c r="E66" s="37"/>
      <c r="F66" s="37"/>
      <c r="G66" s="37"/>
      <c r="H66" s="38"/>
    </row>
    <row r="67" spans="1:8" ht="37.5" customHeight="1" outlineLevel="1" x14ac:dyDescent="0.2">
      <c r="A67" s="130" t="s">
        <v>50</v>
      </c>
      <c r="B67" s="131"/>
      <c r="C67" s="126"/>
      <c r="D67" s="36">
        <v>16644</v>
      </c>
      <c r="E67" s="37"/>
      <c r="F67" s="37"/>
      <c r="G67" s="37"/>
      <c r="H67" s="38"/>
    </row>
    <row r="68" spans="1:8" ht="37.5" customHeight="1" outlineLevel="1" thickBot="1" x14ac:dyDescent="0.25">
      <c r="A68" s="130" t="s">
        <v>51</v>
      </c>
      <c r="B68" s="131"/>
      <c r="C68" s="126"/>
      <c r="D68" s="36">
        <v>17520</v>
      </c>
      <c r="E68" s="37"/>
      <c r="F68" s="37"/>
      <c r="G68" s="37"/>
      <c r="H68" s="38"/>
    </row>
    <row r="69" spans="1:8" ht="50.1" customHeight="1" thickBot="1" x14ac:dyDescent="0.25">
      <c r="A69" s="119" t="s">
        <v>52</v>
      </c>
      <c r="B69" s="120"/>
      <c r="C69" s="120"/>
      <c r="D69" s="121" t="str">
        <f>"от "&amp;MIN(D70:D79)&amp;" до "&amp;MAX(D70:D79)</f>
        <v>от 240 до 7500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70" s="135">
        <v>612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71" s="140">
        <v>480</v>
      </c>
      <c r="E71" s="140"/>
      <c r="F71" s="140"/>
      <c r="G71" s="140"/>
      <c r="H71" s="141"/>
    </row>
    <row r="72" spans="1:8" ht="37.5" customHeight="1" x14ac:dyDescent="0.2">
      <c r="A72" s="137" t="s">
        <v>55</v>
      </c>
      <c r="B72" s="138"/>
      <c r="C72" s="142"/>
      <c r="D72" s="140">
        <v>7500</v>
      </c>
      <c r="E72" s="140"/>
      <c r="F72" s="140"/>
      <c r="G72" s="140"/>
      <c r="H72" s="141"/>
    </row>
    <row r="73" spans="1:8" ht="37.5" customHeight="1" x14ac:dyDescent="0.2">
      <c r="A73" s="137" t="s">
        <v>56</v>
      </c>
      <c r="B73" s="138"/>
      <c r="C73" s="142"/>
      <c r="D73" s="140">
        <v>1476</v>
      </c>
      <c r="E73" s="140"/>
      <c r="F73" s="140"/>
      <c r="G73" s="140"/>
      <c r="H73" s="141"/>
    </row>
    <row r="74" spans="1:8" ht="37.5" customHeight="1" x14ac:dyDescent="0.2">
      <c r="A74" s="143" t="s">
        <v>57</v>
      </c>
      <c r="B74" s="144"/>
      <c r="C74" s="142"/>
      <c r="D74" s="140">
        <v>4488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4896</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12516</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83" s="165">
        <v>2460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615</v>
      </c>
      <c r="E85" s="140"/>
      <c r="F85" s="140"/>
      <c r="G85" s="140"/>
      <c r="H85" s="141"/>
    </row>
    <row r="86" spans="1:8" ht="57" customHeight="1" x14ac:dyDescent="0.2">
      <c r="A86" s="173" t="s">
        <v>70</v>
      </c>
      <c r="B86" s="174"/>
      <c r="C86" s="169"/>
      <c r="D86" s="140">
        <f>D83/5</f>
        <v>492</v>
      </c>
      <c r="E86" s="140"/>
      <c r="F86" s="140"/>
      <c r="G86" s="140"/>
      <c r="H86" s="141"/>
    </row>
    <row r="87" spans="1:8" ht="57" customHeight="1" x14ac:dyDescent="0.2">
      <c r="A87" s="173" t="s">
        <v>71</v>
      </c>
      <c r="B87" s="174"/>
      <c r="C87" s="169"/>
      <c r="D87" s="140">
        <f>D83/6</f>
        <v>410</v>
      </c>
      <c r="E87" s="140"/>
      <c r="F87" s="140"/>
      <c r="G87" s="140"/>
      <c r="H87" s="141"/>
    </row>
    <row r="88" spans="1:8" ht="57" customHeight="1" x14ac:dyDescent="0.2">
      <c r="A88" s="173" t="s">
        <v>72</v>
      </c>
      <c r="B88" s="174"/>
      <c r="C88" s="169"/>
      <c r="D88" s="140">
        <f>D83/7</f>
        <v>351.42857142857144</v>
      </c>
      <c r="E88" s="140"/>
      <c r="F88" s="140"/>
      <c r="G88" s="140"/>
      <c r="H88" s="141"/>
    </row>
    <row r="89" spans="1:8" ht="57" customHeight="1" x14ac:dyDescent="0.2">
      <c r="A89" s="173" t="s">
        <v>73</v>
      </c>
      <c r="B89" s="174"/>
      <c r="C89" s="169"/>
      <c r="D89" s="140">
        <f>D83/8</f>
        <v>307.5</v>
      </c>
      <c r="E89" s="140"/>
      <c r="F89" s="140"/>
      <c r="G89" s="140"/>
      <c r="H89" s="141"/>
    </row>
    <row r="90" spans="1:8" ht="57" customHeight="1" x14ac:dyDescent="0.2">
      <c r="A90" s="173" t="s">
        <v>74</v>
      </c>
      <c r="B90" s="174"/>
      <c r="C90" s="169"/>
      <c r="D90" s="140">
        <f>D83/9</f>
        <v>273.33333333333331</v>
      </c>
      <c r="E90" s="140"/>
      <c r="F90" s="140"/>
      <c r="G90" s="140"/>
      <c r="H90" s="141"/>
    </row>
    <row r="91" spans="1:8" ht="57" customHeight="1" x14ac:dyDescent="0.2">
      <c r="A91" s="173" t="s">
        <v>75</v>
      </c>
      <c r="B91" s="174"/>
      <c r="C91" s="169"/>
      <c r="D91" s="140">
        <f>D83/10</f>
        <v>246</v>
      </c>
      <c r="E91" s="140"/>
      <c r="F91" s="140"/>
      <c r="G91" s="140"/>
      <c r="H91" s="141"/>
    </row>
    <row r="92" spans="1:8" ht="57" customHeight="1" thickBot="1" x14ac:dyDescent="0.25">
      <c r="A92" s="162" t="s">
        <v>76</v>
      </c>
      <c r="B92" s="163"/>
      <c r="C92" s="169"/>
      <c r="D92" s="165">
        <v>3696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924</v>
      </c>
      <c r="E94" s="140"/>
      <c r="F94" s="140"/>
      <c r="G94" s="140"/>
      <c r="H94" s="141"/>
    </row>
    <row r="95" spans="1:8" ht="57" customHeight="1" x14ac:dyDescent="0.2">
      <c r="A95" s="173" t="s">
        <v>70</v>
      </c>
      <c r="B95" s="174"/>
      <c r="C95" s="169"/>
      <c r="D95" s="140">
        <v>739.19999999999993</v>
      </c>
      <c r="E95" s="140"/>
      <c r="F95" s="140"/>
      <c r="G95" s="140"/>
      <c r="H95" s="141"/>
    </row>
    <row r="96" spans="1:8" ht="57" customHeight="1" x14ac:dyDescent="0.2">
      <c r="A96" s="173" t="s">
        <v>71</v>
      </c>
      <c r="B96" s="174"/>
      <c r="C96" s="169"/>
      <c r="D96" s="140">
        <v>616</v>
      </c>
      <c r="E96" s="140"/>
      <c r="F96" s="140"/>
      <c r="G96" s="140"/>
      <c r="H96" s="141"/>
    </row>
    <row r="97" spans="1:8" ht="57" customHeight="1" x14ac:dyDescent="0.2">
      <c r="A97" s="173" t="s">
        <v>72</v>
      </c>
      <c r="B97" s="174"/>
      <c r="C97" s="169"/>
      <c r="D97" s="140">
        <v>528</v>
      </c>
      <c r="E97" s="140"/>
      <c r="F97" s="140"/>
      <c r="G97" s="140"/>
      <c r="H97" s="141"/>
    </row>
    <row r="98" spans="1:8" ht="57" customHeight="1" x14ac:dyDescent="0.2">
      <c r="A98" s="173" t="s">
        <v>73</v>
      </c>
      <c r="B98" s="174"/>
      <c r="C98" s="169"/>
      <c r="D98" s="140">
        <v>462</v>
      </c>
      <c r="E98" s="140"/>
      <c r="F98" s="140"/>
      <c r="G98" s="140"/>
      <c r="H98" s="141"/>
    </row>
    <row r="99" spans="1:8" ht="57" customHeight="1" x14ac:dyDescent="0.2">
      <c r="A99" s="173" t="s">
        <v>74</v>
      </c>
      <c r="B99" s="174"/>
      <c r="C99" s="169"/>
      <c r="D99" s="140">
        <v>410.66666666666669</v>
      </c>
      <c r="E99" s="140"/>
      <c r="F99" s="140"/>
      <c r="G99" s="140"/>
      <c r="H99" s="141"/>
    </row>
    <row r="100" spans="1:8" ht="57" customHeight="1" thickBot="1" x14ac:dyDescent="0.25">
      <c r="A100" s="173" t="s">
        <v>75</v>
      </c>
      <c r="B100" s="174"/>
      <c r="C100" s="177"/>
      <c r="D100" s="140">
        <v>369.59999999999997</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1" s="37">
        <v>5004</v>
      </c>
      <c r="E101" s="37"/>
      <c r="F101" s="37"/>
      <c r="G101" s="37"/>
      <c r="H101" s="37"/>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"2ГИС.ГРОЗНЫЙ"</v>
      </c>
      <c r="D103" s="31">
        <v>4644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4" s="187">
        <v>7260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"2ГИС.ГРОЗНЫЙ"</v>
      </c>
      <c r="D106" s="36">
        <v>5820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"2ГИС.ГРОЗНЫЙ"</v>
      </c>
      <c r="D107" s="36">
        <v>6984</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8" s="36">
        <v>7260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9" s="36">
        <v>7500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0" s="36">
        <v>12516</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11" s="36">
        <v>2250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3" s="36">
        <v>2604</v>
      </c>
      <c r="E113" s="37"/>
      <c r="F113" s="37"/>
      <c r="G113" s="37"/>
      <c r="H113" s="38"/>
    </row>
    <row r="114" spans="1:8" ht="72"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4" s="36">
        <v>2082</v>
      </c>
      <c r="E114" s="37"/>
      <c r="F114" s="37"/>
      <c r="G114" s="37"/>
      <c r="H114" s="38"/>
    </row>
    <row r="115" spans="1:8" ht="72" customHeight="1" x14ac:dyDescent="0.2">
      <c r="A115" s="143" t="s">
        <v>91</v>
      </c>
      <c r="B115" s="144"/>
      <c r="C115"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5" s="36">
        <v>2244</v>
      </c>
      <c r="E115" s="37"/>
      <c r="F115" s="37"/>
      <c r="G115" s="37"/>
      <c r="H115" s="38"/>
    </row>
    <row r="116" spans="1:8" ht="72" customHeight="1" x14ac:dyDescent="0.2">
      <c r="A116" s="143" t="s">
        <v>92</v>
      </c>
      <c r="B116" s="144"/>
      <c r="C116" s="186"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6" s="36">
        <v>1044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7" s="36">
        <v>5520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18" s="36">
        <v>2004</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9" s="36">
        <v>6492</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20" s="36">
        <v>612</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1" s="36">
        <v>525</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2" s="36">
        <v>1005</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"2ГИС.ГРОЗНЫЙ"</v>
      </c>
      <c r="D124" s="36">
        <v>6600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10200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"2ГИС.ГРОЗНЫЙ" (версия для ПК)</v>
      </c>
      <c r="D126" s="36">
        <v>14040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"2ГИС.ГРОЗНЫЙ"</v>
      </c>
      <c r="D127" s="36">
        <v>8160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"2ГИС.ГРОЗНЫЙ"</v>
      </c>
      <c r="D128" s="36">
        <v>9792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"2ГИС.ГРОЗНЫЙ" (версия для ПК)</v>
      </c>
      <c r="D129" s="36">
        <v>10200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"2ГИС.ГРОЗНЫЙ" (версия для ПК)</v>
      </c>
      <c r="D130" s="36">
        <v>10560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"2ГИС.ГРОЗНЫЙ" (версия для ПК)</v>
      </c>
      <c r="D131" s="36">
        <v>17640</v>
      </c>
      <c r="E131" s="37"/>
      <c r="F131" s="37"/>
      <c r="G131" s="37"/>
      <c r="H131" s="38"/>
    </row>
    <row r="132" spans="1:8" ht="50.1" customHeight="1" x14ac:dyDescent="0.2">
      <c r="A132" s="143" t="s">
        <v>107</v>
      </c>
      <c r="B132" s="144"/>
      <c r="C132" s="186" t="s">
        <v>88</v>
      </c>
      <c r="D132" s="36">
        <v>720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6">
        <v>7800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"2ГИС.ГРОЗНЫЙ" (версия для ПК)</v>
      </c>
      <c r="D134" s="44">
        <v>9120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36" s="36">
        <v>3000</v>
      </c>
      <c r="E136" s="37"/>
      <c r="F136" s="37"/>
      <c r="G136" s="37"/>
      <c r="H136" s="38"/>
    </row>
    <row r="137" spans="1:8" s="16" customFormat="1" ht="50.1" customHeight="1" x14ac:dyDescent="0.2">
      <c r="A137" s="143" t="s">
        <v>112</v>
      </c>
      <c r="B137" s="144"/>
      <c r="C137" s="196"/>
      <c r="D137" s="36">
        <v>3000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2" s="200">
        <f>F142*1.2</f>
        <v>2980.7999999999997</v>
      </c>
      <c r="E142" s="201">
        <f>F142*1.1</f>
        <v>2732.4</v>
      </c>
      <c r="F142" s="201">
        <v>2484</v>
      </c>
      <c r="G142" s="201">
        <f>F142*0.75</f>
        <v>1863</v>
      </c>
      <c r="H142" s="202">
        <f>F142*0.5</f>
        <v>1242</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"2ГИС.ГРОЗНЫЙ"</v>
      </c>
      <c r="D143" s="36">
        <v>1896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5" s="200">
        <f>F145*1.2</f>
        <v>4176</v>
      </c>
      <c r="E145" s="201">
        <f>F145*1.1</f>
        <v>3828.0000000000005</v>
      </c>
      <c r="F145" s="201">
        <v>3480</v>
      </c>
      <c r="G145" s="201">
        <f>F145*0.75</f>
        <v>2610</v>
      </c>
      <c r="H145" s="202">
        <f>F145*0.5</f>
        <v>1740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"2ГИС.ГРОЗНЫЙ"</v>
      </c>
      <c r="D146" s="36">
        <v>2760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"2ГИС.ГРОЗНЫЙ"</v>
      </c>
      <c r="D148" s="36">
        <v>945</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1" s="31">
        <v>4350</v>
      </c>
      <c r="E151" s="32"/>
      <c r="F151" s="32"/>
      <c r="G151" s="32"/>
      <c r="H151" s="33"/>
    </row>
    <row r="152" spans="1:8" s="16" customFormat="1" ht="83.25" customHeight="1" thickBot="1" x14ac:dyDescent="0.25">
      <c r="A152" s="143" t="s">
        <v>186</v>
      </c>
      <c r="B152" s="144"/>
      <c r="C152" s="196"/>
      <c r="D152" s="36">
        <v>4350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282</v>
      </c>
      <c r="D155" s="210"/>
      <c r="E155" s="211"/>
      <c r="F155" s="211"/>
      <c r="G155" s="211"/>
      <c r="H155" s="211"/>
    </row>
    <row r="156" spans="1:8" ht="21" x14ac:dyDescent="0.2">
      <c r="A156" s="208"/>
      <c r="B156" s="211"/>
      <c r="C156" s="441" t="s">
        <v>283</v>
      </c>
      <c r="D156" s="442"/>
      <c r="E156" s="211"/>
      <c r="F156" s="211"/>
      <c r="G156" s="211"/>
      <c r="H156" s="211"/>
    </row>
    <row r="157" spans="1:8" ht="21" x14ac:dyDescent="0.2">
      <c r="A157" s="208"/>
      <c r="B157" s="211"/>
      <c r="C157" s="441" t="s">
        <v>284</v>
      </c>
      <c r="D157" s="44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4"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236" t="s">
        <v>140</v>
      </c>
      <c r="B172" s="237"/>
      <c r="C172" s="238" t="s">
        <v>141</v>
      </c>
      <c r="D172" s="237" t="s">
        <v>142</v>
      </c>
      <c r="E172" s="239"/>
      <c r="F172" s="240"/>
      <c r="G172" s="240"/>
      <c r="H172" s="240"/>
    </row>
    <row r="173" spans="1:8" ht="84" x14ac:dyDescent="0.2">
      <c r="A173" s="241" t="s">
        <v>143</v>
      </c>
      <c r="B173" s="242"/>
      <c r="C173" s="243" t="s">
        <v>144</v>
      </c>
      <c r="D173" s="244" t="s">
        <v>145</v>
      </c>
      <c r="E173" s="245"/>
      <c r="F173" s="240"/>
      <c r="G173" s="240"/>
      <c r="H173" s="240"/>
    </row>
    <row r="174" spans="1:8" ht="72" customHeight="1" x14ac:dyDescent="0.2">
      <c r="A174" s="246" t="s">
        <v>146</v>
      </c>
      <c r="B174" s="247"/>
      <c r="C174" s="248" t="s">
        <v>147</v>
      </c>
      <c r="D174" s="249" t="s">
        <v>148</v>
      </c>
      <c r="E174" s="250"/>
      <c r="F174" s="240"/>
      <c r="G174" s="240"/>
      <c r="H174" s="240"/>
    </row>
    <row r="175" spans="1:8" ht="90" customHeight="1" thickBot="1" x14ac:dyDescent="0.25">
      <c r="A175" s="332" t="s">
        <v>149</v>
      </c>
      <c r="B175" s="333"/>
      <c r="C175" s="334" t="s">
        <v>150</v>
      </c>
      <c r="D175" s="335" t="s">
        <v>148</v>
      </c>
      <c r="E175" s="336"/>
      <c r="F175" s="224"/>
      <c r="G175" s="225"/>
      <c r="H175" s="225"/>
    </row>
    <row r="176" spans="1:8" s="205" customFormat="1" ht="125.25" customHeight="1" x14ac:dyDescent="0.2">
      <c r="A176" s="246" t="s">
        <v>152</v>
      </c>
      <c r="B176" s="247"/>
      <c r="C176" s="337" t="s">
        <v>153</v>
      </c>
      <c r="D176" s="247" t="s">
        <v>148</v>
      </c>
      <c r="E176" s="338"/>
      <c r="F176" s="234"/>
      <c r="G176" s="234"/>
      <c r="H176" s="234"/>
    </row>
    <row r="177" spans="1:8" s="226" customFormat="1" ht="224.25" customHeight="1" thickBot="1" x14ac:dyDescent="0.25">
      <c r="A177" s="339" t="s">
        <v>154</v>
      </c>
      <c r="B177" s="340"/>
      <c r="C177" s="334" t="s">
        <v>155</v>
      </c>
      <c r="D177" s="341" t="s">
        <v>148</v>
      </c>
      <c r="E177" s="342"/>
      <c r="F177" s="224"/>
      <c r="G177" s="225"/>
      <c r="H177" s="225"/>
    </row>
    <row r="178" spans="1:8" ht="182.25" customHeight="1" x14ac:dyDescent="0.2">
      <c r="A17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7"/>
      <c r="C178" s="227"/>
      <c r="D178" s="227"/>
      <c r="E178" s="227"/>
      <c r="F178" s="227"/>
      <c r="G178" s="227"/>
      <c r="H178" s="227"/>
    </row>
    <row r="179" spans="1:8" ht="66.75" customHeight="1" x14ac:dyDescent="0.2">
      <c r="A179" s="227" t="s">
        <v>159</v>
      </c>
      <c r="B179" s="227"/>
      <c r="C179" s="227"/>
      <c r="D179" s="227"/>
      <c r="E179" s="227"/>
      <c r="F179" s="227"/>
      <c r="G179" s="227"/>
      <c r="H179" s="227"/>
    </row>
    <row r="180" spans="1:8" ht="23.25" x14ac:dyDescent="0.2">
      <c r="A180" s="252" t="s">
        <v>160</v>
      </c>
      <c r="B180" s="252"/>
      <c r="C180" s="252"/>
      <c r="D180" s="252"/>
      <c r="E180" s="252"/>
      <c r="F180" s="252"/>
      <c r="G180" s="252"/>
      <c r="H180" s="252"/>
    </row>
    <row r="182" spans="1:8" s="254" customFormat="1" ht="114.75" customHeight="1" x14ac:dyDescent="0.2">
      <c r="A182" s="227" t="s">
        <v>161</v>
      </c>
      <c r="B182" s="227"/>
      <c r="C182" s="227"/>
      <c r="D182" s="227"/>
      <c r="E182" s="227"/>
      <c r="F182" s="227"/>
      <c r="G182" s="227"/>
      <c r="H182" s="227"/>
    </row>
  </sheetData>
  <sheetProtection selectLockedCells="1" selectUnlockedCells="1"/>
  <mergeCells count="301">
    <mergeCell ref="A178:H178"/>
    <mergeCell ref="A179:H179"/>
    <mergeCell ref="A180:H180"/>
    <mergeCell ref="A182:E182"/>
    <mergeCell ref="F182:H182"/>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193"/>
  <sheetViews>
    <sheetView view="pageBreakPreview" zoomScale="40" zoomScaleNormal="60" zoomScaleSheetLayoutView="40" workbookViewId="0">
      <pane ySplit="4" topLeftCell="A13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3" t="s">
        <v>6</v>
      </c>
      <c r="C4" s="444"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403">
        <f>F7*1.2</f>
        <v>6480</v>
      </c>
      <c r="E7" s="404">
        <f>F7*1.1</f>
        <v>5940.0000000000009</v>
      </c>
      <c r="F7" s="404">
        <v>5400</v>
      </c>
      <c r="G7" s="404">
        <f>F7*0.75</f>
        <v>4050</v>
      </c>
      <c r="H7" s="405">
        <f>F7*0.5</f>
        <v>2700</v>
      </c>
    </row>
    <row r="8" spans="1:8" s="16" customFormat="1" ht="132" customHeight="1" x14ac:dyDescent="0.2">
      <c r="A8" s="34"/>
      <c r="B8" s="35"/>
      <c r="C8" s="35"/>
      <c r="D8" s="406"/>
      <c r="E8" s="407"/>
      <c r="F8" s="407"/>
      <c r="G8" s="407"/>
      <c r="H8" s="40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406"/>
      <c r="E9" s="407"/>
      <c r="F9" s="407"/>
      <c r="G9" s="407"/>
      <c r="H9" s="40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409"/>
      <c r="E10" s="410"/>
      <c r="F10" s="410"/>
      <c r="G10" s="410"/>
      <c r="H10" s="411"/>
    </row>
    <row r="11" spans="1:8" s="16" customFormat="1" ht="24.95" customHeight="1" thickBot="1" x14ac:dyDescent="0.25">
      <c r="A11" s="47"/>
      <c r="B11" s="48"/>
      <c r="C11" s="49"/>
      <c r="D11" s="325"/>
      <c r="E11" s="325"/>
      <c r="F11" s="325"/>
      <c r="G11" s="325"/>
      <c r="H11" s="326"/>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403">
        <f>F12*1.2</f>
        <v>7200</v>
      </c>
      <c r="E12" s="404">
        <f>F12*1.1</f>
        <v>6600.0000000000009</v>
      </c>
      <c r="F12" s="404">
        <v>6000</v>
      </c>
      <c r="G12" s="404">
        <f>F12*0.75</f>
        <v>4500</v>
      </c>
      <c r="H12" s="405">
        <f>F12*0.5</f>
        <v>3000</v>
      </c>
    </row>
    <row r="13" spans="1:8" s="16" customFormat="1" ht="132" customHeight="1" x14ac:dyDescent="0.2">
      <c r="A13" s="55"/>
      <c r="B13" s="35"/>
      <c r="C13" s="35"/>
      <c r="D13" s="406"/>
      <c r="E13" s="407"/>
      <c r="F13" s="407"/>
      <c r="G13" s="407"/>
      <c r="H13" s="40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406"/>
      <c r="E14" s="407"/>
      <c r="F14" s="407"/>
      <c r="G14" s="407"/>
      <c r="H14" s="40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406"/>
      <c r="E15" s="407"/>
      <c r="F15" s="407"/>
      <c r="G15" s="407"/>
      <c r="H15" s="40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409"/>
      <c r="E16" s="410"/>
      <c r="F16" s="410"/>
      <c r="G16" s="410"/>
      <c r="H16" s="411"/>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448"/>
      <c r="E22" s="448"/>
      <c r="F22" s="448"/>
      <c r="G22" s="448"/>
      <c r="H22" s="449"/>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4">
        <v>108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65"/>
      <c r="E25" s="319"/>
      <c r="F25" s="319"/>
      <c r="G25" s="319"/>
      <c r="H25" s="320"/>
    </row>
    <row r="26" spans="1:8" s="16" customFormat="1" ht="24.95" customHeight="1" thickBot="1" x14ac:dyDescent="0.25">
      <c r="A26" s="81"/>
      <c r="B26" s="48"/>
      <c r="C26" s="49"/>
      <c r="D26" s="450"/>
      <c r="E26" s="450"/>
      <c r="F26" s="450"/>
      <c r="G26" s="450"/>
      <c r="H26" s="451"/>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403">
        <f>F27*1.2</f>
        <v>9072</v>
      </c>
      <c r="E27" s="404">
        <f>F27*1.1</f>
        <v>8316</v>
      </c>
      <c r="F27" s="404">
        <v>7560</v>
      </c>
      <c r="G27" s="404">
        <f>F27*0.75</f>
        <v>5670</v>
      </c>
      <c r="H27" s="405">
        <f>F27*0.5</f>
        <v>3780</v>
      </c>
    </row>
    <row r="28" spans="1:8" s="16" customFormat="1" ht="99.95" customHeight="1" x14ac:dyDescent="0.2">
      <c r="A28" s="71"/>
      <c r="B28" s="35"/>
      <c r="C28" s="35"/>
      <c r="D28" s="406"/>
      <c r="E28" s="407"/>
      <c r="F28" s="407"/>
      <c r="G28" s="407"/>
      <c r="H28" s="40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406"/>
      <c r="E29" s="407"/>
      <c r="F29" s="407"/>
      <c r="G29" s="407"/>
      <c r="H29" s="40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409"/>
      <c r="E30" s="410"/>
      <c r="F30" s="410"/>
      <c r="G30" s="410"/>
      <c r="H30" s="411"/>
    </row>
    <row r="31" spans="1:8" s="16" customFormat="1" ht="24.95" customHeight="1" thickBot="1" x14ac:dyDescent="0.25">
      <c r="A31" s="81"/>
      <c r="B31" s="48"/>
      <c r="C31" s="49"/>
      <c r="D31" s="325"/>
      <c r="E31" s="325"/>
      <c r="F31" s="325"/>
      <c r="G31" s="325"/>
      <c r="H31" s="326"/>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403">
        <f>F32*1.2</f>
        <v>10080</v>
      </c>
      <c r="E32" s="404">
        <f>F32*1.1</f>
        <v>9240</v>
      </c>
      <c r="F32" s="404">
        <v>8400</v>
      </c>
      <c r="G32" s="404">
        <f>F32*0.75</f>
        <v>6300</v>
      </c>
      <c r="H32" s="405">
        <f>F32*0.5</f>
        <v>4200</v>
      </c>
    </row>
    <row r="33" spans="1:8" s="16" customFormat="1" ht="99.95" customHeight="1" x14ac:dyDescent="0.2">
      <c r="A33" s="71"/>
      <c r="B33" s="35"/>
      <c r="C33" s="35"/>
      <c r="D33" s="406"/>
      <c r="E33" s="407"/>
      <c r="F33" s="407"/>
      <c r="G33" s="407"/>
      <c r="H33" s="40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406"/>
      <c r="E34" s="407"/>
      <c r="F34" s="407"/>
      <c r="G34" s="407"/>
      <c r="H34" s="40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406"/>
      <c r="E35" s="407"/>
      <c r="F35" s="407"/>
      <c r="G35" s="407"/>
      <c r="H35" s="40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409"/>
      <c r="E36" s="410"/>
      <c r="F36" s="410"/>
      <c r="G36" s="410"/>
      <c r="H36" s="411"/>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325"/>
      <c r="E42" s="325"/>
      <c r="F42" s="325"/>
      <c r="G42" s="325"/>
      <c r="H42" s="326"/>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452" t="str">
        <f>"от "&amp;MIN(D49:D83)&amp;" до "&amp;MAX(D49:D83)</f>
        <v>от 30 до 10080</v>
      </c>
      <c r="E48" s="453"/>
      <c r="F48" s="453"/>
      <c r="G48" s="453"/>
      <c r="H48" s="454"/>
    </row>
    <row r="49" spans="1:8" s="16" customFormat="1" ht="37.5" customHeight="1" outlineLevel="1" x14ac:dyDescent="0.2">
      <c r="A49" s="124" t="s">
        <v>32</v>
      </c>
      <c r="B49" s="125"/>
      <c r="C49" s="455"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49" s="127">
        <v>504</v>
      </c>
      <c r="E49" s="128"/>
      <c r="F49" s="128"/>
      <c r="G49" s="128"/>
      <c r="H49" s="129"/>
    </row>
    <row r="50" spans="1:8" s="16" customFormat="1" ht="37.5" customHeight="1" outlineLevel="1" x14ac:dyDescent="0.2">
      <c r="A50" s="130" t="s">
        <v>33</v>
      </c>
      <c r="B50" s="131"/>
      <c r="C50" s="456"/>
      <c r="D50" s="36">
        <v>1008</v>
      </c>
      <c r="E50" s="37"/>
      <c r="F50" s="37"/>
      <c r="G50" s="37"/>
      <c r="H50" s="38"/>
    </row>
    <row r="51" spans="1:8" s="16" customFormat="1" ht="37.5" customHeight="1" outlineLevel="1" x14ac:dyDescent="0.2">
      <c r="A51" s="130" t="s">
        <v>34</v>
      </c>
      <c r="B51" s="131"/>
      <c r="C51" s="456"/>
      <c r="D51" s="36">
        <v>1512</v>
      </c>
      <c r="E51" s="37"/>
      <c r="F51" s="37"/>
      <c r="G51" s="37"/>
      <c r="H51" s="38"/>
    </row>
    <row r="52" spans="1:8" s="16" customFormat="1" ht="37.5" customHeight="1" outlineLevel="1" x14ac:dyDescent="0.2">
      <c r="A52" s="130" t="s">
        <v>35</v>
      </c>
      <c r="B52" s="131"/>
      <c r="C52" s="456"/>
      <c r="D52" s="36">
        <v>2016</v>
      </c>
      <c r="E52" s="37"/>
      <c r="F52" s="37"/>
      <c r="G52" s="37"/>
      <c r="H52" s="38"/>
    </row>
    <row r="53" spans="1:8" s="16" customFormat="1" ht="37.5" customHeight="1" outlineLevel="1" x14ac:dyDescent="0.2">
      <c r="A53" s="130" t="s">
        <v>36</v>
      </c>
      <c r="B53" s="131"/>
      <c r="C53" s="456"/>
      <c r="D53" s="36">
        <v>2520</v>
      </c>
      <c r="E53" s="37"/>
      <c r="F53" s="37"/>
      <c r="G53" s="37"/>
      <c r="H53" s="38"/>
    </row>
    <row r="54" spans="1:8" s="16" customFormat="1" ht="37.5" customHeight="1" outlineLevel="1" x14ac:dyDescent="0.2">
      <c r="A54" s="130" t="s">
        <v>37</v>
      </c>
      <c r="B54" s="131"/>
      <c r="C54" s="456"/>
      <c r="D54" s="36">
        <v>3024</v>
      </c>
      <c r="E54" s="37"/>
      <c r="F54" s="37"/>
      <c r="G54" s="37"/>
      <c r="H54" s="38"/>
    </row>
    <row r="55" spans="1:8" s="16" customFormat="1" ht="37.5" customHeight="1" outlineLevel="1" x14ac:dyDescent="0.2">
      <c r="A55" s="130" t="s">
        <v>38</v>
      </c>
      <c r="B55" s="131"/>
      <c r="C55" s="456"/>
      <c r="D55" s="36">
        <v>3528</v>
      </c>
      <c r="E55" s="37"/>
      <c r="F55" s="37"/>
      <c r="G55" s="37"/>
      <c r="H55" s="38"/>
    </row>
    <row r="56" spans="1:8" s="16" customFormat="1" ht="37.5" customHeight="1" outlineLevel="1" x14ac:dyDescent="0.2">
      <c r="A56" s="130" t="s">
        <v>39</v>
      </c>
      <c r="B56" s="131"/>
      <c r="C56" s="456"/>
      <c r="D56" s="36">
        <v>4032</v>
      </c>
      <c r="E56" s="37"/>
      <c r="F56" s="37"/>
      <c r="G56" s="37"/>
      <c r="H56" s="38"/>
    </row>
    <row r="57" spans="1:8" s="16" customFormat="1" ht="37.5" customHeight="1" outlineLevel="1" x14ac:dyDescent="0.2">
      <c r="A57" s="130" t="s">
        <v>40</v>
      </c>
      <c r="B57" s="131"/>
      <c r="C57" s="456"/>
      <c r="D57" s="36">
        <v>4536</v>
      </c>
      <c r="E57" s="37"/>
      <c r="F57" s="37"/>
      <c r="G57" s="37"/>
      <c r="H57" s="38"/>
    </row>
    <row r="58" spans="1:8" s="16" customFormat="1" ht="37.5" customHeight="1" outlineLevel="1" x14ac:dyDescent="0.2">
      <c r="A58" s="130" t="s">
        <v>41</v>
      </c>
      <c r="B58" s="131"/>
      <c r="C58" s="456"/>
      <c r="D58" s="36">
        <v>5040</v>
      </c>
      <c r="E58" s="37"/>
      <c r="F58" s="37"/>
      <c r="G58" s="37"/>
      <c r="H58" s="38"/>
    </row>
    <row r="59" spans="1:8" s="16" customFormat="1" ht="37.5" customHeight="1" outlineLevel="1" x14ac:dyDescent="0.2">
      <c r="A59" s="130" t="s">
        <v>42</v>
      </c>
      <c r="B59" s="131"/>
      <c r="C59" s="456"/>
      <c r="D59" s="36">
        <v>5544</v>
      </c>
      <c r="E59" s="37"/>
      <c r="F59" s="37"/>
      <c r="G59" s="37"/>
      <c r="H59" s="38"/>
    </row>
    <row r="60" spans="1:8" s="16" customFormat="1" ht="37.5" customHeight="1" outlineLevel="1" x14ac:dyDescent="0.2">
      <c r="A60" s="130" t="s">
        <v>43</v>
      </c>
      <c r="B60" s="131"/>
      <c r="C60" s="456"/>
      <c r="D60" s="36">
        <v>6048</v>
      </c>
      <c r="E60" s="37"/>
      <c r="F60" s="37"/>
      <c r="G60" s="37"/>
      <c r="H60" s="38"/>
    </row>
    <row r="61" spans="1:8" s="16" customFormat="1" ht="37.5" customHeight="1" outlineLevel="1" x14ac:dyDescent="0.2">
      <c r="A61" s="130" t="s">
        <v>44</v>
      </c>
      <c r="B61" s="131"/>
      <c r="C61" s="456"/>
      <c r="D61" s="36">
        <v>6552</v>
      </c>
      <c r="E61" s="37"/>
      <c r="F61" s="37"/>
      <c r="G61" s="37"/>
      <c r="H61" s="38"/>
    </row>
    <row r="62" spans="1:8" s="16" customFormat="1" ht="37.5" customHeight="1" outlineLevel="1" x14ac:dyDescent="0.2">
      <c r="A62" s="130" t="s">
        <v>45</v>
      </c>
      <c r="B62" s="131"/>
      <c r="C62" s="456"/>
      <c r="D62" s="36">
        <v>7056</v>
      </c>
      <c r="E62" s="37"/>
      <c r="F62" s="37"/>
      <c r="G62" s="37"/>
      <c r="H62" s="38"/>
    </row>
    <row r="63" spans="1:8" s="16" customFormat="1" ht="37.5" customHeight="1" outlineLevel="1" x14ac:dyDescent="0.2">
      <c r="A63" s="130" t="s">
        <v>46</v>
      </c>
      <c r="B63" s="131"/>
      <c r="C63" s="456"/>
      <c r="D63" s="36">
        <v>7560</v>
      </c>
      <c r="E63" s="37"/>
      <c r="F63" s="37"/>
      <c r="G63" s="37"/>
      <c r="H63" s="38"/>
    </row>
    <row r="64" spans="1:8" s="16" customFormat="1" ht="37.5" customHeight="1" outlineLevel="1" x14ac:dyDescent="0.2">
      <c r="A64" s="130" t="s">
        <v>47</v>
      </c>
      <c r="B64" s="131"/>
      <c r="C64" s="456"/>
      <c r="D64" s="36">
        <v>8064</v>
      </c>
      <c r="E64" s="37"/>
      <c r="F64" s="37"/>
      <c r="G64" s="37"/>
      <c r="H64" s="38"/>
    </row>
    <row r="65" spans="1:8" s="16" customFormat="1" ht="37.5" customHeight="1" outlineLevel="1" x14ac:dyDescent="0.2">
      <c r="A65" s="130" t="s">
        <v>48</v>
      </c>
      <c r="B65" s="131"/>
      <c r="C65" s="456"/>
      <c r="D65" s="36">
        <v>8568</v>
      </c>
      <c r="E65" s="37"/>
      <c r="F65" s="37"/>
      <c r="G65" s="37"/>
      <c r="H65" s="38"/>
    </row>
    <row r="66" spans="1:8" s="16" customFormat="1" ht="37.5" customHeight="1" outlineLevel="1" x14ac:dyDescent="0.2">
      <c r="A66" s="130" t="s">
        <v>49</v>
      </c>
      <c r="B66" s="131"/>
      <c r="C66" s="456"/>
      <c r="D66" s="36">
        <v>9072</v>
      </c>
      <c r="E66" s="37"/>
      <c r="F66" s="37"/>
      <c r="G66" s="37"/>
      <c r="H66" s="38"/>
    </row>
    <row r="67" spans="1:8" s="16" customFormat="1" ht="37.5" customHeight="1" outlineLevel="1" x14ac:dyDescent="0.2">
      <c r="A67" s="130" t="s">
        <v>50</v>
      </c>
      <c r="B67" s="131"/>
      <c r="C67" s="456"/>
      <c r="D67" s="36">
        <v>9576</v>
      </c>
      <c r="E67" s="37"/>
      <c r="F67" s="37"/>
      <c r="G67" s="37"/>
      <c r="H67" s="38"/>
    </row>
    <row r="68" spans="1:8" s="16" customFormat="1" ht="37.5" customHeight="1" outlineLevel="1" thickBot="1" x14ac:dyDescent="0.25">
      <c r="A68" s="130" t="s">
        <v>51</v>
      </c>
      <c r="B68" s="131"/>
      <c r="C68" s="457"/>
      <c r="D68" s="36">
        <v>10080</v>
      </c>
      <c r="E68" s="37"/>
      <c r="F68" s="37"/>
      <c r="G68" s="37"/>
      <c r="H68" s="38"/>
    </row>
    <row r="69" spans="1:8" s="16" customFormat="1" ht="50.1" customHeight="1" thickBot="1" x14ac:dyDescent="0.25">
      <c r="A69" s="119" t="s">
        <v>52</v>
      </c>
      <c r="B69" s="120"/>
      <c r="C69" s="120"/>
      <c r="D69" s="121" t="str">
        <f>"от "&amp;MIN(D70:D79)&amp;" до "&amp;MAX(D70:D79)</f>
        <v>от 240 до 1800</v>
      </c>
      <c r="E69" s="122"/>
      <c r="F69" s="122"/>
      <c r="G69" s="122"/>
      <c r="H69" s="123"/>
    </row>
    <row r="70" spans="1:8" s="16" customFormat="1" ht="160.5"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70" s="127">
        <v>540</v>
      </c>
      <c r="E70" s="128"/>
      <c r="F70" s="128"/>
      <c r="G70" s="128"/>
      <c r="H70" s="129"/>
    </row>
    <row r="71" spans="1:8" s="16" customFormat="1" ht="37.5" customHeight="1" x14ac:dyDescent="0.2">
      <c r="A71" s="143" t="s">
        <v>54</v>
      </c>
      <c r="B71" s="45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71" s="36">
        <v>240</v>
      </c>
      <c r="E71" s="37"/>
      <c r="F71" s="37"/>
      <c r="G71" s="37"/>
      <c r="H71" s="38"/>
    </row>
    <row r="72" spans="1:8" s="16" customFormat="1" ht="37.5" customHeight="1" x14ac:dyDescent="0.2">
      <c r="A72" s="143" t="s">
        <v>55</v>
      </c>
      <c r="B72" s="458"/>
      <c r="C72" s="142"/>
      <c r="D72" s="36">
        <v>1800</v>
      </c>
      <c r="E72" s="37"/>
      <c r="F72" s="37"/>
      <c r="G72" s="37"/>
      <c r="H72" s="38"/>
    </row>
    <row r="73" spans="1:8" s="16" customFormat="1" ht="37.5" customHeight="1" x14ac:dyDescent="0.2">
      <c r="A73" s="143" t="s">
        <v>56</v>
      </c>
      <c r="B73" s="458"/>
      <c r="C73" s="142"/>
      <c r="D73" s="36">
        <v>1080</v>
      </c>
      <c r="E73" s="37"/>
      <c r="F73" s="37"/>
      <c r="G73" s="37"/>
      <c r="H73" s="38"/>
    </row>
    <row r="74" spans="1:8" s="16" customFormat="1" ht="37.5" customHeight="1" x14ac:dyDescent="0.2">
      <c r="A74" s="143" t="s">
        <v>57</v>
      </c>
      <c r="B74" s="144"/>
      <c r="C74" s="142"/>
      <c r="D74" s="36">
        <v>1200</v>
      </c>
      <c r="E74" s="37"/>
      <c r="F74" s="37"/>
      <c r="G74" s="37"/>
      <c r="H74" s="38"/>
    </row>
    <row r="75" spans="1:8" s="16" customFormat="1" ht="37.5" customHeight="1" x14ac:dyDescent="0.2">
      <c r="A75" s="143" t="s">
        <v>58</v>
      </c>
      <c r="B75" s="458"/>
      <c r="C75" s="142"/>
      <c r="D75" s="36">
        <v>240</v>
      </c>
      <c r="E75" s="37"/>
      <c r="F75" s="37"/>
      <c r="G75" s="37"/>
      <c r="H75" s="38"/>
    </row>
    <row r="76" spans="1:8" s="16" customFormat="1" ht="37.5" customHeight="1" x14ac:dyDescent="0.2">
      <c r="A76" s="143" t="s">
        <v>59</v>
      </c>
      <c r="B76" s="458"/>
      <c r="C76" s="142"/>
      <c r="D76" s="36">
        <v>240</v>
      </c>
      <c r="E76" s="37"/>
      <c r="F76" s="37"/>
      <c r="G76" s="37"/>
      <c r="H76" s="38"/>
    </row>
    <row r="77" spans="1:8" s="16" customFormat="1" ht="37.5" customHeight="1" x14ac:dyDescent="0.2">
      <c r="A77" s="143" t="s">
        <v>60</v>
      </c>
      <c r="B77" s="458"/>
      <c r="C77" s="142"/>
      <c r="D77" s="36">
        <v>480</v>
      </c>
      <c r="E77" s="37"/>
      <c r="F77" s="37"/>
      <c r="G77" s="37"/>
      <c r="H77" s="38"/>
    </row>
    <row r="78" spans="1:8" s="16" customFormat="1" ht="37.5" customHeight="1" x14ac:dyDescent="0.2">
      <c r="A78" s="143" t="s">
        <v>61</v>
      </c>
      <c r="B78" s="458"/>
      <c r="C78" s="142"/>
      <c r="D78" s="36">
        <v>720</v>
      </c>
      <c r="E78" s="37"/>
      <c r="F78" s="37"/>
      <c r="G78" s="37"/>
      <c r="H78" s="38"/>
    </row>
    <row r="79" spans="1:8" s="16" customFormat="1" ht="37.5" customHeight="1" thickBot="1" x14ac:dyDescent="0.25">
      <c r="A79" s="194" t="s">
        <v>62</v>
      </c>
      <c r="B79" s="459"/>
      <c r="C79" s="147"/>
      <c r="D79" s="187">
        <v>600</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80" s="45">
        <v>30</v>
      </c>
      <c r="E80" s="45"/>
      <c r="F80" s="45"/>
      <c r="G80" s="45"/>
      <c r="H80" s="46"/>
    </row>
    <row r="81" spans="1:8" s="28" customFormat="1" ht="50.1" customHeight="1" thickBot="1" x14ac:dyDescent="0.25">
      <c r="A81" s="24" t="s">
        <v>65</v>
      </c>
      <c r="B81" s="25"/>
      <c r="C81" s="26"/>
      <c r="D81" s="156" t="str">
        <f>"от "&amp;MIN(D83,D103:H104,F142,D105:H119)&amp;" до "&amp;MAX(D83,D103:H104,F142,D105:H119)</f>
        <v>от 480 до 7200</v>
      </c>
      <c r="E81" s="156"/>
      <c r="F81" s="156"/>
      <c r="G81" s="156"/>
      <c r="H81" s="157"/>
    </row>
    <row r="82" spans="1:8" s="16" customFormat="1" ht="24.95" customHeight="1" thickBot="1" x14ac:dyDescent="0.25">
      <c r="A82" s="301"/>
      <c r="B82" s="302"/>
      <c r="C82" s="118"/>
      <c r="D82" s="325"/>
      <c r="E82" s="325"/>
      <c r="F82" s="325"/>
      <c r="G82" s="325"/>
      <c r="H82" s="326"/>
    </row>
    <row r="83" spans="1:8"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83" s="165">
        <v>2040</v>
      </c>
      <c r="E83" s="165"/>
      <c r="F83" s="165"/>
      <c r="G83" s="165"/>
      <c r="H83" s="166"/>
    </row>
    <row r="84" spans="1:8" s="16" customFormat="1" ht="64.5" customHeight="1" thickBot="1" x14ac:dyDescent="0.25">
      <c r="A84" s="167" t="s">
        <v>67</v>
      </c>
      <c r="B84" s="168"/>
      <c r="C84" s="169"/>
      <c r="D84" s="170" t="s">
        <v>68</v>
      </c>
      <c r="E84" s="171"/>
      <c r="F84" s="171"/>
      <c r="G84" s="171"/>
      <c r="H84" s="172"/>
    </row>
    <row r="85" spans="1:8" s="16" customFormat="1" ht="64.5" customHeight="1" x14ac:dyDescent="0.2">
      <c r="A85" s="173" t="s">
        <v>69</v>
      </c>
      <c r="B85" s="174"/>
      <c r="C85" s="169"/>
      <c r="D85" s="140">
        <f>D83/4</f>
        <v>510</v>
      </c>
      <c r="E85" s="140"/>
      <c r="F85" s="140"/>
      <c r="G85" s="140"/>
      <c r="H85" s="141"/>
    </row>
    <row r="86" spans="1:8" s="16" customFormat="1" ht="64.5" customHeight="1" x14ac:dyDescent="0.2">
      <c r="A86" s="173" t="s">
        <v>70</v>
      </c>
      <c r="B86" s="174"/>
      <c r="C86" s="169"/>
      <c r="D86" s="140">
        <f>D83/5</f>
        <v>408</v>
      </c>
      <c r="E86" s="140"/>
      <c r="F86" s="140"/>
      <c r="G86" s="140"/>
      <c r="H86" s="141"/>
    </row>
    <row r="87" spans="1:8" s="16" customFormat="1" ht="64.5" customHeight="1" x14ac:dyDescent="0.2">
      <c r="A87" s="173" t="s">
        <v>71</v>
      </c>
      <c r="B87" s="174"/>
      <c r="C87" s="169"/>
      <c r="D87" s="140">
        <f>D83/6</f>
        <v>340</v>
      </c>
      <c r="E87" s="140"/>
      <c r="F87" s="140"/>
      <c r="G87" s="140"/>
      <c r="H87" s="141"/>
    </row>
    <row r="88" spans="1:8" s="16" customFormat="1" ht="64.5" customHeight="1" x14ac:dyDescent="0.2">
      <c r="A88" s="173" t="s">
        <v>72</v>
      </c>
      <c r="B88" s="174"/>
      <c r="C88" s="169"/>
      <c r="D88" s="140">
        <f>D83/7</f>
        <v>291.42857142857144</v>
      </c>
      <c r="E88" s="140"/>
      <c r="F88" s="140"/>
      <c r="G88" s="140"/>
      <c r="H88" s="141"/>
    </row>
    <row r="89" spans="1:8" s="16" customFormat="1" ht="64.5" customHeight="1" x14ac:dyDescent="0.2">
      <c r="A89" s="173" t="s">
        <v>73</v>
      </c>
      <c r="B89" s="174"/>
      <c r="C89" s="169"/>
      <c r="D89" s="140">
        <f>D83/8</f>
        <v>255</v>
      </c>
      <c r="E89" s="140"/>
      <c r="F89" s="140"/>
      <c r="G89" s="140"/>
      <c r="H89" s="141"/>
    </row>
    <row r="90" spans="1:8" s="16" customFormat="1" ht="64.5" customHeight="1" x14ac:dyDescent="0.2">
      <c r="A90" s="173" t="s">
        <v>74</v>
      </c>
      <c r="B90" s="174"/>
      <c r="C90" s="169"/>
      <c r="D90" s="140">
        <f>D83/9</f>
        <v>226.66666666666666</v>
      </c>
      <c r="E90" s="140"/>
      <c r="F90" s="140"/>
      <c r="G90" s="140"/>
      <c r="H90" s="141"/>
    </row>
    <row r="91" spans="1:8" s="16" customFormat="1" ht="64.5" customHeight="1" x14ac:dyDescent="0.2">
      <c r="A91" s="173" t="s">
        <v>75</v>
      </c>
      <c r="B91" s="174"/>
      <c r="C91" s="169"/>
      <c r="D91" s="140">
        <f>D83/10</f>
        <v>204</v>
      </c>
      <c r="E91" s="140"/>
      <c r="F91" s="140"/>
      <c r="G91" s="140"/>
      <c r="H91" s="141"/>
    </row>
    <row r="92" spans="1:8" s="16" customFormat="1" ht="64.5" customHeight="1" thickBot="1" x14ac:dyDescent="0.25">
      <c r="A92" s="162" t="s">
        <v>76</v>
      </c>
      <c r="B92" s="163"/>
      <c r="C92" s="169"/>
      <c r="D92" s="165">
        <v>3072</v>
      </c>
      <c r="E92" s="165"/>
      <c r="F92" s="165"/>
      <c r="G92" s="165"/>
      <c r="H92" s="166"/>
    </row>
    <row r="93" spans="1:8" s="16" customFormat="1" ht="64.5" customHeight="1" thickBot="1" x14ac:dyDescent="0.25">
      <c r="A93" s="167" t="s">
        <v>67</v>
      </c>
      <c r="B93" s="168"/>
      <c r="C93" s="169"/>
      <c r="D93" s="170" t="s">
        <v>68</v>
      </c>
      <c r="E93" s="171"/>
      <c r="F93" s="171"/>
      <c r="G93" s="171"/>
      <c r="H93" s="172"/>
    </row>
    <row r="94" spans="1:8" s="16" customFormat="1" ht="64.5" customHeight="1" x14ac:dyDescent="0.2">
      <c r="A94" s="173" t="s">
        <v>69</v>
      </c>
      <c r="B94" s="174"/>
      <c r="C94" s="169"/>
      <c r="D94" s="140">
        <v>768</v>
      </c>
      <c r="E94" s="140"/>
      <c r="F94" s="140"/>
      <c r="G94" s="140"/>
      <c r="H94" s="141"/>
    </row>
    <row r="95" spans="1:8" s="16" customFormat="1" ht="64.5" customHeight="1" x14ac:dyDescent="0.2">
      <c r="A95" s="173" t="s">
        <v>70</v>
      </c>
      <c r="B95" s="174"/>
      <c r="C95" s="169"/>
      <c r="D95" s="140">
        <v>614.4</v>
      </c>
      <c r="E95" s="140"/>
      <c r="F95" s="140"/>
      <c r="G95" s="140"/>
      <c r="H95" s="141"/>
    </row>
    <row r="96" spans="1:8" s="16" customFormat="1" ht="64.5" customHeight="1" x14ac:dyDescent="0.2">
      <c r="A96" s="173" t="s">
        <v>71</v>
      </c>
      <c r="B96" s="174"/>
      <c r="C96" s="169"/>
      <c r="D96" s="140">
        <v>512</v>
      </c>
      <c r="E96" s="140"/>
      <c r="F96" s="140"/>
      <c r="G96" s="140"/>
      <c r="H96" s="141"/>
    </row>
    <row r="97" spans="1:8" s="16" customFormat="1" ht="64.5" customHeight="1" x14ac:dyDescent="0.2">
      <c r="A97" s="173" t="s">
        <v>72</v>
      </c>
      <c r="B97" s="174"/>
      <c r="C97" s="169"/>
      <c r="D97" s="140">
        <v>438.85714285714283</v>
      </c>
      <c r="E97" s="140"/>
      <c r="F97" s="140"/>
      <c r="G97" s="140"/>
      <c r="H97" s="141"/>
    </row>
    <row r="98" spans="1:8" s="16" customFormat="1" ht="64.5" customHeight="1" x14ac:dyDescent="0.2">
      <c r="A98" s="173" t="s">
        <v>73</v>
      </c>
      <c r="B98" s="174"/>
      <c r="C98" s="169"/>
      <c r="D98" s="140">
        <v>384</v>
      </c>
      <c r="E98" s="140"/>
      <c r="F98" s="140"/>
      <c r="G98" s="140"/>
      <c r="H98" s="141"/>
    </row>
    <row r="99" spans="1:8" s="16" customFormat="1" ht="64.5" customHeight="1" x14ac:dyDescent="0.2">
      <c r="A99" s="173" t="s">
        <v>74</v>
      </c>
      <c r="B99" s="174"/>
      <c r="C99" s="169"/>
      <c r="D99" s="140">
        <v>341.33333333333331</v>
      </c>
      <c r="E99" s="140"/>
      <c r="F99" s="140"/>
      <c r="G99" s="140"/>
      <c r="H99" s="141"/>
    </row>
    <row r="100" spans="1:8" s="16" customFormat="1" ht="64.5" customHeight="1" thickBot="1" x14ac:dyDescent="0.25">
      <c r="A100" s="173" t="s">
        <v>75</v>
      </c>
      <c r="B100" s="174"/>
      <c r="C100" s="177"/>
      <c r="D100" s="140">
        <v>307.2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1" s="44">
        <v>5004</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"2ГИС.ДИМИТРОВГРАД"</v>
      </c>
      <c r="D103" s="56">
        <v>6000</v>
      </c>
      <c r="E103" s="37"/>
      <c r="F103" s="37"/>
      <c r="G103" s="37"/>
      <c r="H103" s="38"/>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4" s="56">
        <v>600</v>
      </c>
      <c r="E104" s="37"/>
      <c r="F104" s="37"/>
      <c r="G104" s="37"/>
      <c r="H104" s="38"/>
    </row>
    <row r="105" spans="1:8" s="16" customFormat="1"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5" s="56">
        <v>1800</v>
      </c>
      <c r="E105" s="37"/>
      <c r="F105" s="37"/>
      <c r="G105" s="37"/>
      <c r="H105" s="38"/>
    </row>
    <row r="106" spans="1:8"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"2ГИС.ДИМИТРОВГРАД"</v>
      </c>
      <c r="D106" s="56">
        <v>6000</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"2ГИС.ДИМИТРОВГРАД"</v>
      </c>
      <c r="D107" s="56">
        <v>7200</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8" s="56">
        <v>480</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9" s="56">
        <v>480</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0" s="56">
        <v>600</v>
      </c>
      <c r="E110" s="37"/>
      <c r="F110" s="37"/>
      <c r="G110" s="37"/>
      <c r="H110" s="38"/>
    </row>
    <row r="111" spans="1:8" s="16" customFormat="1" ht="50.1" customHeight="1" x14ac:dyDescent="0.2">
      <c r="A111" s="143" t="s">
        <v>86</v>
      </c>
      <c r="B111" s="144"/>
      <c r="C111" s="190" t="str">
        <f>C104</f>
        <v>электронный справочник на основе Справочника организаций "2ГИС.ДИМИТРОВГРАД" (версия для ПК)</v>
      </c>
      <c r="D111" s="56">
        <v>6000</v>
      </c>
      <c r="E111" s="37"/>
      <c r="F111" s="37"/>
      <c r="G111" s="37"/>
      <c r="H111" s="38"/>
    </row>
    <row r="112" spans="1:8" s="16" customFormat="1" ht="50.1" customHeight="1" x14ac:dyDescent="0.2">
      <c r="A112" s="143" t="s">
        <v>87</v>
      </c>
      <c r="B112" s="144"/>
      <c r="C112" s="190" t="s">
        <v>88</v>
      </c>
      <c r="D112" s="56">
        <v>480</v>
      </c>
      <c r="E112" s="37"/>
      <c r="F112" s="37"/>
      <c r="G112" s="37"/>
      <c r="H112" s="38"/>
    </row>
    <row r="113" spans="1:8" s="16" customFormat="1" ht="60.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3" s="56">
        <v>1200</v>
      </c>
      <c r="E113" s="37"/>
      <c r="F113" s="37"/>
      <c r="G113" s="37"/>
      <c r="H113" s="38"/>
    </row>
    <row r="114" spans="1:8" s="16" customFormat="1" ht="60.75" customHeight="1" x14ac:dyDescent="0.2">
      <c r="A114" s="143" t="s">
        <v>90</v>
      </c>
      <c r="B114" s="144"/>
      <c r="C114" s="190"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4" s="56">
        <v>960</v>
      </c>
      <c r="E114" s="37"/>
      <c r="F114" s="37"/>
      <c r="G114" s="37"/>
      <c r="H114" s="38"/>
    </row>
    <row r="115" spans="1:8" s="16" customFormat="1" ht="60.75" customHeight="1" x14ac:dyDescent="0.2">
      <c r="A115" s="143" t="s">
        <v>91</v>
      </c>
      <c r="B115" s="144"/>
      <c r="C115"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5" s="56">
        <v>900</v>
      </c>
      <c r="E115" s="37"/>
      <c r="F115" s="37"/>
      <c r="G115" s="37"/>
      <c r="H115" s="38"/>
    </row>
    <row r="116" spans="1:8" s="16" customFormat="1" ht="60.75" customHeight="1" x14ac:dyDescent="0.2">
      <c r="A116" s="143" t="s">
        <v>92</v>
      </c>
      <c r="B116" s="144"/>
      <c r="C116"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6" s="56">
        <v>480</v>
      </c>
      <c r="E116" s="37"/>
      <c r="F116" s="37"/>
      <c r="G116" s="37"/>
      <c r="H116" s="38"/>
    </row>
    <row r="117" spans="1:8" s="16" customFormat="1" ht="60.75" customHeight="1" x14ac:dyDescent="0.2">
      <c r="A117" s="143" t="s">
        <v>93</v>
      </c>
      <c r="B117" s="144" t="s">
        <v>93</v>
      </c>
      <c r="C117"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7" s="56">
        <v>6000</v>
      </c>
      <c r="E117" s="37"/>
      <c r="F117" s="37"/>
      <c r="G117" s="37"/>
      <c r="H117" s="38"/>
    </row>
    <row r="118" spans="1:8" s="16" customFormat="1" ht="60.75" customHeight="1" x14ac:dyDescent="0.2">
      <c r="A118" s="143" t="s">
        <v>94</v>
      </c>
      <c r="B118" s="144" t="s">
        <v>94</v>
      </c>
      <c r="C118" s="190"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18" s="56">
        <v>3000</v>
      </c>
      <c r="E118" s="37"/>
      <c r="F118" s="37"/>
      <c r="G118" s="37"/>
      <c r="H118" s="38"/>
    </row>
    <row r="119" spans="1:8" s="16" customFormat="1" ht="50.1" customHeight="1" x14ac:dyDescent="0.2">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9" s="56">
        <v>480</v>
      </c>
      <c r="E119" s="37"/>
      <c r="F119" s="37"/>
      <c r="G119" s="37"/>
      <c r="H119" s="38"/>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20" s="56">
        <v>360</v>
      </c>
      <c r="E120" s="37"/>
      <c r="F120" s="37"/>
      <c r="G120" s="37"/>
      <c r="H120" s="38"/>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1" s="56">
        <v>6000</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2" s="56">
        <v>1005</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23" s="56">
        <v>2004</v>
      </c>
      <c r="E123" s="37"/>
      <c r="F123" s="37"/>
      <c r="G123" s="37"/>
      <c r="H123" s="38"/>
    </row>
    <row r="124" spans="1:8" s="16" customFormat="1"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"2ГИС.ДИМИТРОВГРАД"</v>
      </c>
      <c r="D124" s="56">
        <v>8400</v>
      </c>
      <c r="E124" s="37"/>
      <c r="F124" s="37"/>
      <c r="G124" s="37"/>
      <c r="H124" s="38"/>
    </row>
    <row r="125" spans="1:8" s="16" customFormat="1" ht="50.1" customHeight="1" x14ac:dyDescent="0.2">
      <c r="A125" s="143" t="s">
        <v>100</v>
      </c>
      <c r="B125" s="144"/>
      <c r="C125" s="190"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840</v>
      </c>
      <c r="E125" s="37"/>
      <c r="F125" s="37"/>
      <c r="G125" s="37"/>
      <c r="H125" s="38"/>
    </row>
    <row r="126" spans="1:8" s="16" customFormat="1" ht="50.1" customHeight="1" x14ac:dyDescent="0.2">
      <c r="A126" s="143" t="s">
        <v>101</v>
      </c>
      <c r="B126" s="144"/>
      <c r="C126" s="190" t="str">
        <f t="shared" si="2"/>
        <v>электронный справочник на основе Справочника организаций "2ГИС.ДИМИТРОВГРАД" (версия для ПК)</v>
      </c>
      <c r="D126" s="56">
        <v>2520</v>
      </c>
      <c r="E126" s="37"/>
      <c r="F126" s="37"/>
      <c r="G126" s="37"/>
      <c r="H126" s="38"/>
    </row>
    <row r="127" spans="1:8"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"2ГИС.ДИМИТРОВГРАД"</v>
      </c>
      <c r="D127" s="56">
        <v>8400</v>
      </c>
      <c r="E127" s="37"/>
      <c r="F127" s="37"/>
      <c r="G127" s="37"/>
      <c r="H127" s="38"/>
    </row>
    <row r="128" spans="1:8"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"2ГИС.ДИМИТРОВГРАД"</v>
      </c>
      <c r="D128" s="56">
        <v>10080</v>
      </c>
      <c r="E128" s="37"/>
      <c r="F128" s="37"/>
      <c r="G128" s="37"/>
      <c r="H128" s="38"/>
    </row>
    <row r="129" spans="1:8" s="16" customFormat="1" ht="50.1" customHeight="1" x14ac:dyDescent="0.2">
      <c r="A129" s="143" t="s">
        <v>104</v>
      </c>
      <c r="B129" s="144"/>
      <c r="C129" s="190" t="str">
        <f t="shared" si="2"/>
        <v>электронный справочник на основе Справочника организаций "2ГИС.ДИМИТРОВГРАД" (версия для ПК)</v>
      </c>
      <c r="D129" s="56">
        <v>720</v>
      </c>
      <c r="E129" s="37"/>
      <c r="F129" s="37"/>
      <c r="G129" s="37"/>
      <c r="H129" s="38"/>
    </row>
    <row r="130" spans="1:8" s="16" customFormat="1" ht="50.1" customHeight="1" x14ac:dyDescent="0.2">
      <c r="A130" s="143" t="s">
        <v>105</v>
      </c>
      <c r="B130" s="144"/>
      <c r="C130" s="190" t="str">
        <f t="shared" si="2"/>
        <v>электронный справочник на основе Справочника организаций "2ГИС.ДИМИТРОВГРАД" (версия для ПК)</v>
      </c>
      <c r="D130" s="56">
        <v>720</v>
      </c>
      <c r="E130" s="37"/>
      <c r="F130" s="37"/>
      <c r="G130" s="37"/>
      <c r="H130" s="38"/>
    </row>
    <row r="131" spans="1:8" s="16" customFormat="1" ht="50.1" customHeight="1" x14ac:dyDescent="0.2">
      <c r="A131" s="143" t="s">
        <v>106</v>
      </c>
      <c r="B131" s="144"/>
      <c r="C131" s="190" t="str">
        <f t="shared" si="2"/>
        <v>электронный справочник на основе Справочника организаций "2ГИС.ДИМИТРОВГРАД" (версия для ПК)</v>
      </c>
      <c r="D131" s="56">
        <v>840</v>
      </c>
      <c r="E131" s="37"/>
      <c r="F131" s="37"/>
      <c r="G131" s="37"/>
      <c r="H131" s="38"/>
    </row>
    <row r="132" spans="1:8" s="16" customFormat="1" ht="50.1" customHeight="1" x14ac:dyDescent="0.2">
      <c r="A132" s="143" t="s">
        <v>107</v>
      </c>
      <c r="B132" s="144"/>
      <c r="C132" s="190" t="s">
        <v>88</v>
      </c>
      <c r="D132" s="56">
        <v>720</v>
      </c>
      <c r="E132" s="37"/>
      <c r="F132" s="37"/>
      <c r="G132" s="37"/>
      <c r="H132" s="38"/>
    </row>
    <row r="133" spans="1:8" s="16" customFormat="1" ht="69"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56">
        <v>8400</v>
      </c>
      <c r="E133" s="37"/>
      <c r="F133" s="37"/>
      <c r="G133" s="37"/>
      <c r="H133" s="38"/>
    </row>
    <row r="134" spans="1:8" s="16" customFormat="1" ht="50.1" customHeight="1" thickBot="1" x14ac:dyDescent="0.25">
      <c r="A134" s="143" t="s">
        <v>109</v>
      </c>
      <c r="B134" s="144"/>
      <c r="C134" s="190" t="str">
        <f t="shared" si="2"/>
        <v>электронный справочник на основе Справочника организаций "2ГИС.ДИМИТРОВГРАД" (версия для ПК)</v>
      </c>
      <c r="D134" s="56">
        <v>720</v>
      </c>
      <c r="E134" s="37"/>
      <c r="F134" s="37"/>
      <c r="G134" s="37"/>
      <c r="H134" s="38"/>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s="16" customFormat="1" ht="50.1" customHeight="1" x14ac:dyDescent="0.2">
      <c r="A142" s="143" t="s">
        <v>117</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2" s="200">
        <f>F142*1.2</f>
        <v>3009.6</v>
      </c>
      <c r="E142" s="201">
        <f>F142*1.1</f>
        <v>2758.8</v>
      </c>
      <c r="F142" s="201">
        <v>2508</v>
      </c>
      <c r="G142" s="201">
        <f>F142*0.75</f>
        <v>1881</v>
      </c>
      <c r="H142" s="202">
        <f>F142*0.5</f>
        <v>1254</v>
      </c>
    </row>
    <row r="143" spans="1:8"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"2ГИС.ДИМИТРОВГРАД"</v>
      </c>
      <c r="D143" s="36">
        <v>2004</v>
      </c>
      <c r="E143" s="37"/>
      <c r="F143" s="37"/>
      <c r="G143" s="37"/>
      <c r="H143" s="38"/>
    </row>
    <row r="144" spans="1:8" s="16" customFormat="1"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4" s="329">
        <v>600</v>
      </c>
      <c r="E144" s="140"/>
      <c r="F144" s="140"/>
      <c r="G144" s="140"/>
      <c r="H144" s="141"/>
    </row>
    <row r="145" spans="1:8" s="16" customFormat="1" ht="50.1" customHeight="1" x14ac:dyDescent="0.2">
      <c r="A145" s="143" t="s">
        <v>286</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5" s="200">
        <f>F145*1.2</f>
        <v>4320</v>
      </c>
      <c r="E145" s="201">
        <f>F145*1.1</f>
        <v>3960.0000000000005</v>
      </c>
      <c r="F145" s="201">
        <v>3600</v>
      </c>
      <c r="G145" s="201">
        <f>F145*0.75</f>
        <v>2700</v>
      </c>
      <c r="H145" s="202">
        <f>F145*0.5</f>
        <v>1800</v>
      </c>
    </row>
    <row r="146" spans="1:8"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"2ГИС.ДИМИТРОВГРАД"</v>
      </c>
      <c r="D146" s="36">
        <v>2880</v>
      </c>
      <c r="E146" s="37"/>
      <c r="F146" s="37"/>
      <c r="G146" s="37"/>
      <c r="H146" s="38"/>
    </row>
    <row r="147" spans="1:8" s="16" customFormat="1"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7" s="36">
        <v>840</v>
      </c>
      <c r="E147" s="37"/>
      <c r="F147" s="37"/>
      <c r="G147" s="37"/>
      <c r="H147" s="38"/>
    </row>
    <row r="148" spans="1:8" s="16" customFormat="1" ht="126" customHeight="1" x14ac:dyDescent="0.2">
      <c r="A148" s="143" t="s">
        <v>123</v>
      </c>
      <c r="B148" s="144"/>
      <c r="C148" s="203" t="str">
        <f>C143</f>
        <v>Интернет-площадка 2gis.ru на основе Cправочника организаций "2ГИС.ДИМИТРОВГРАД"</v>
      </c>
      <c r="D148" s="200">
        <f>F148*1.2</f>
        <v>3009.6</v>
      </c>
      <c r="E148" s="201">
        <f>F148*1.1</f>
        <v>2758.8</v>
      </c>
      <c r="F148" s="201">
        <v>2508</v>
      </c>
      <c r="G148" s="201">
        <f>F148*0.75</f>
        <v>1881</v>
      </c>
      <c r="H148" s="202">
        <f>F148*0.5</f>
        <v>1254</v>
      </c>
    </row>
    <row r="149" spans="1:8"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49" s="329">
        <v>2412</v>
      </c>
      <c r="E149" s="140"/>
      <c r="F149" s="140"/>
      <c r="G149" s="140"/>
      <c r="H149" s="141"/>
    </row>
    <row r="150" spans="1:8" s="28" customFormat="1" ht="50.1" customHeight="1" thickBot="1" x14ac:dyDescent="0.25">
      <c r="A150" s="301"/>
      <c r="B150" s="302"/>
      <c r="C150" s="182"/>
      <c r="D150" s="325"/>
      <c r="E150" s="325"/>
      <c r="F150" s="325"/>
      <c r="G150" s="325"/>
      <c r="H150" s="326"/>
    </row>
    <row r="151" spans="1:8" s="23" customFormat="1" ht="26.25" x14ac:dyDescent="0.2">
      <c r="A151" s="204"/>
      <c r="B151" s="205"/>
      <c r="C151" s="206"/>
      <c r="D151" s="205"/>
      <c r="E151" s="205"/>
      <c r="F151" s="205"/>
      <c r="G151" s="205"/>
      <c r="H151" s="207"/>
    </row>
    <row r="152" spans="1:8" s="16" customFormat="1" ht="21" x14ac:dyDescent="0.2">
      <c r="A152" s="208"/>
      <c r="B152" s="209" t="s">
        <v>125</v>
      </c>
      <c r="C152" s="210" t="s">
        <v>180</v>
      </c>
      <c r="D152" s="210"/>
      <c r="E152" s="211"/>
      <c r="F152" s="211"/>
      <c r="G152" s="211"/>
      <c r="H152" s="211"/>
    </row>
    <row r="153" spans="1:8" s="16" customFormat="1" ht="21" x14ac:dyDescent="0.2">
      <c r="A153" s="208"/>
      <c r="B153" s="211"/>
      <c r="C153" s="212" t="s">
        <v>181</v>
      </c>
      <c r="D153" s="212"/>
      <c r="E153" s="211"/>
      <c r="F153" s="211"/>
      <c r="G153" s="211"/>
      <c r="H153" s="211"/>
    </row>
    <row r="154" spans="1:8" s="16" customFormat="1" ht="21" x14ac:dyDescent="0.2">
      <c r="A154" s="208"/>
      <c r="B154" s="211"/>
      <c r="C154" s="210" t="s">
        <v>182</v>
      </c>
      <c r="D154" s="212"/>
      <c r="E154" s="211"/>
      <c r="F154" s="211"/>
      <c r="G154" s="211"/>
      <c r="H154" s="211"/>
    </row>
    <row r="155" spans="1:8" s="16" customFormat="1" ht="21" x14ac:dyDescent="0.2">
      <c r="A155" s="204"/>
      <c r="B155" s="205"/>
      <c r="C155" s="212"/>
      <c r="D155" s="212"/>
      <c r="E155" s="211"/>
      <c r="F155" s="211"/>
      <c r="G155" s="211"/>
      <c r="H155" s="205"/>
    </row>
    <row r="156" spans="1:8" s="16" customFormat="1" ht="26.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0,4294 гривен</v>
      </c>
      <c r="B156" s="215"/>
      <c r="C156" s="215"/>
      <c r="D156" s="216"/>
      <c r="E156" s="216"/>
      <c r="F156" s="217"/>
      <c r="G156" s="218"/>
      <c r="H156" s="218"/>
    </row>
    <row r="157" spans="1:8" s="16" customFormat="1" ht="26.25" x14ac:dyDescent="0.2">
      <c r="A157" s="215" t="str">
        <f>Абакан_юр!A158</f>
        <v>По соглашению сторон в качестве валюты платежа могут выступать дирхамы ОАЭ, в этом случае курс следующий: 1 руб. = 0,0422 дирхам</v>
      </c>
      <c r="B157" s="215"/>
      <c r="C157" s="215"/>
      <c r="D157" s="216"/>
      <c r="E157" s="216"/>
      <c r="F157" s="217"/>
      <c r="G157" s="220"/>
      <c r="H157" s="220"/>
    </row>
    <row r="158" spans="1:8" ht="12" customHeight="1" x14ac:dyDescent="0.2">
      <c r="A158" s="215" t="str">
        <f>Абакан_юр!A159</f>
        <v>По соглашению сторон в качестве валюты платежа могут выступать доллары США, в этом случае курс следующий: 1 руб. = 0,0115 доллара</v>
      </c>
      <c r="B158" s="215"/>
      <c r="C158" s="215"/>
      <c r="D158" s="216"/>
      <c r="E158" s="216"/>
      <c r="F158" s="217"/>
      <c r="G158" s="220"/>
      <c r="H158" s="220"/>
    </row>
    <row r="159" spans="1:8" s="211" customFormat="1" ht="24.95" customHeight="1" x14ac:dyDescent="0.2">
      <c r="A159" s="215" t="str">
        <f>Абакан_юр!A160</f>
        <v>По соглашению сторон в качестве валюты платежа могут выступать евро, в этом случае курс следующий: 1 руб. = 0,0106 евро</v>
      </c>
      <c r="B159" s="215"/>
      <c r="C159" s="215"/>
      <c r="D159" s="216"/>
      <c r="E159" s="217"/>
      <c r="F159" s="217"/>
      <c r="G159" s="220"/>
      <c r="H159" s="220"/>
    </row>
    <row r="160" spans="1:8" s="211" customFormat="1" ht="24.95" customHeight="1" x14ac:dyDescent="0.2">
      <c r="A160" s="215" t="str">
        <f>Абакан_юр!A161</f>
        <v>По соглашению сторон в качестве валюты платежа могут выступать чешские кроны, в этом случае курс следующий: 1 руб. = 0,2596 крона</v>
      </c>
      <c r="B160" s="215"/>
      <c r="C160" s="215"/>
      <c r="D160" s="216"/>
      <c r="E160" s="217"/>
      <c r="F160" s="217"/>
      <c r="G160" s="220"/>
      <c r="H160" s="220"/>
    </row>
    <row r="161" spans="1:8" s="211" customFormat="1" ht="24.95" customHeight="1" x14ac:dyDescent="0.2">
      <c r="A161" s="215" t="str">
        <f>Абакан_юр!A162</f>
        <v>По соглашению сторон в качестве валюты платежа могут выступать киргизские сомы, в этом случае курс следующий: 1 руб. = 1,0276 сом</v>
      </c>
      <c r="B161" s="215"/>
      <c r="C161" s="215"/>
      <c r="D161" s="216"/>
      <c r="E161" s="216"/>
      <c r="F161" s="217"/>
      <c r="G161" s="220"/>
      <c r="H161" s="220"/>
    </row>
    <row r="162" spans="1:8" s="205" customFormat="1" ht="12" customHeight="1"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2" s="215"/>
      <c r="C162" s="215"/>
      <c r="D162" s="216"/>
      <c r="E162" s="216"/>
      <c r="F162" s="217"/>
      <c r="G162" s="220"/>
      <c r="H162" s="220"/>
    </row>
    <row r="163" spans="1:8" s="219" customFormat="1" ht="24.95" customHeight="1" x14ac:dyDescent="0.2">
      <c r="A163" s="221"/>
      <c r="B163" s="221"/>
      <c r="C163" s="222"/>
      <c r="D163" s="223"/>
      <c r="E163" s="223"/>
      <c r="F163" s="224"/>
      <c r="G163" s="225"/>
      <c r="H163" s="225"/>
    </row>
    <row r="164" spans="1:8" s="219" customFormat="1" ht="24.95" customHeight="1" x14ac:dyDescent="0.2">
      <c r="A164" s="227" t="s">
        <v>136</v>
      </c>
      <c r="B164" s="227"/>
      <c r="C164" s="227"/>
      <c r="D164" s="227"/>
      <c r="E164" s="227"/>
      <c r="F164" s="227"/>
      <c r="G164" s="227"/>
      <c r="H164" s="227"/>
    </row>
    <row r="165" spans="1:8" s="219" customFormat="1" ht="24.95" customHeight="1" x14ac:dyDescent="0.2">
      <c r="A165" s="227" t="s">
        <v>137</v>
      </c>
      <c r="B165" s="227"/>
      <c r="C165" s="227"/>
      <c r="D165" s="227"/>
      <c r="E165" s="227"/>
      <c r="F165" s="227"/>
      <c r="G165" s="227"/>
      <c r="H165" s="227"/>
    </row>
    <row r="166" spans="1:8" s="219" customFormat="1" ht="24.95" customHeight="1" x14ac:dyDescent="0.2">
      <c r="A166" s="221"/>
      <c r="B166" s="221"/>
      <c r="C166" s="222"/>
      <c r="D166" s="223"/>
      <c r="E166" s="223"/>
      <c r="F166" s="224"/>
      <c r="G166" s="225"/>
      <c r="H166" s="225"/>
    </row>
    <row r="167" spans="1:8" s="219" customFormat="1" ht="24.95" customHeight="1" x14ac:dyDescent="0.2">
      <c r="A167" s="221"/>
      <c r="B167" s="221"/>
      <c r="C167" s="222"/>
      <c r="D167" s="223"/>
      <c r="E167" s="223"/>
      <c r="F167" s="224"/>
      <c r="G167" s="225"/>
      <c r="H167" s="225"/>
    </row>
    <row r="168" spans="1:8" s="219" customFormat="1" ht="24.95" customHeight="1" x14ac:dyDescent="0.2">
      <c r="A168" s="221"/>
      <c r="B168" s="221"/>
      <c r="C168" s="222"/>
      <c r="D168" s="223"/>
      <c r="E168" s="223"/>
      <c r="F168" s="224"/>
      <c r="G168" s="225"/>
      <c r="H168" s="225"/>
    </row>
    <row r="169" spans="1:8" s="219" customFormat="1" ht="24.95" customHeight="1" thickBot="1" x14ac:dyDescent="0.25">
      <c r="A169" s="228" t="s">
        <v>138</v>
      </c>
      <c r="B169" s="228"/>
      <c r="C169" s="228"/>
      <c r="D169" s="228"/>
      <c r="E169" s="228"/>
      <c r="F169" s="229"/>
      <c r="H169" s="230"/>
    </row>
    <row r="170" spans="1:8" s="226" customFormat="1" ht="12" customHeight="1" thickBot="1" x14ac:dyDescent="0.25">
      <c r="A170" s="231" t="s">
        <v>139</v>
      </c>
      <c r="B170" s="232"/>
      <c r="C170" s="232"/>
      <c r="D170" s="232"/>
      <c r="E170" s="233"/>
      <c r="F170" s="234"/>
      <c r="G170" s="205"/>
      <c r="H170" s="235"/>
    </row>
    <row r="171" spans="1:8" ht="24.95" customHeight="1" thickBot="1" x14ac:dyDescent="0.25">
      <c r="A171" s="236" t="s">
        <v>140</v>
      </c>
      <c r="B171" s="237"/>
      <c r="C171" s="238" t="s">
        <v>141</v>
      </c>
      <c r="D171" s="237" t="s">
        <v>142</v>
      </c>
      <c r="E171" s="239"/>
      <c r="F171" s="240"/>
      <c r="G171" s="240"/>
      <c r="H171" s="240"/>
    </row>
    <row r="172" spans="1:8" ht="24.95" customHeight="1" x14ac:dyDescent="0.2">
      <c r="A172" s="241" t="s">
        <v>143</v>
      </c>
      <c r="B172" s="242"/>
      <c r="C172" s="243" t="s">
        <v>144</v>
      </c>
      <c r="D172" s="244" t="s">
        <v>145</v>
      </c>
      <c r="E172" s="245"/>
      <c r="F172" s="240"/>
      <c r="G172" s="240"/>
      <c r="H172" s="240"/>
    </row>
    <row r="173" spans="1:8" s="226" customFormat="1" ht="12" customHeight="1" x14ac:dyDescent="0.2">
      <c r="A173" s="246" t="s">
        <v>146</v>
      </c>
      <c r="B173" s="247"/>
      <c r="C173" s="248" t="s">
        <v>147</v>
      </c>
      <c r="D173" s="249" t="s">
        <v>148</v>
      </c>
      <c r="E173" s="250"/>
      <c r="F173" s="240"/>
      <c r="G173" s="240"/>
      <c r="H173" s="240"/>
    </row>
    <row r="174" spans="1:8" s="226" customFormat="1" ht="12" customHeight="1" thickBot="1" x14ac:dyDescent="0.25">
      <c r="A174" s="332" t="s">
        <v>149</v>
      </c>
      <c r="B174" s="333"/>
      <c r="C174" s="334" t="s">
        <v>150</v>
      </c>
      <c r="D174" s="335" t="s">
        <v>148</v>
      </c>
      <c r="E174" s="336"/>
      <c r="F174" s="240"/>
      <c r="G174" s="240"/>
      <c r="H174" s="240"/>
    </row>
    <row r="175" spans="1:8" s="226" customFormat="1" ht="12" customHeight="1" x14ac:dyDescent="0.2">
      <c r="A175" s="246" t="s">
        <v>152</v>
      </c>
      <c r="B175" s="247"/>
      <c r="C175" s="337" t="s">
        <v>153</v>
      </c>
      <c r="D175" s="247" t="s">
        <v>148</v>
      </c>
      <c r="E175" s="338"/>
      <c r="F175" s="234"/>
      <c r="G175" s="234"/>
      <c r="H175" s="234"/>
    </row>
    <row r="176" spans="1:8" s="230" customFormat="1" ht="50.1" customHeight="1" thickBot="1" x14ac:dyDescent="0.25">
      <c r="A176" s="339" t="s">
        <v>154</v>
      </c>
      <c r="B176" s="340"/>
      <c r="C176" s="334" t="s">
        <v>155</v>
      </c>
      <c r="D176" s="341" t="s">
        <v>148</v>
      </c>
      <c r="E176" s="342"/>
      <c r="F176" s="224"/>
      <c r="G176" s="225"/>
      <c r="H176" s="225"/>
    </row>
    <row r="177" spans="1:8" s="235" customFormat="1" ht="50.1" customHeight="1" x14ac:dyDescent="0.2">
      <c r="A177" s="460" t="s">
        <v>287</v>
      </c>
      <c r="B177" s="460"/>
      <c r="C177" s="460"/>
      <c r="D177" s="460"/>
      <c r="E177" s="460"/>
      <c r="F177" s="460"/>
      <c r="G177" s="460"/>
      <c r="H177" s="460"/>
    </row>
    <row r="178" spans="1:8" ht="94.5" customHeight="1" x14ac:dyDescent="0.2">
      <c r="A178" s="461" t="s">
        <v>288</v>
      </c>
      <c r="B178" s="461"/>
      <c r="C178" s="461"/>
      <c r="D178" s="461"/>
      <c r="E178" s="461"/>
      <c r="F178" s="461"/>
      <c r="G178" s="461"/>
      <c r="H178" s="461"/>
    </row>
    <row r="179" spans="1:8" ht="99.95" customHeight="1" x14ac:dyDescent="0.2">
      <c r="A179" s="221"/>
      <c r="B179" s="221"/>
      <c r="C179" s="222"/>
      <c r="D179" s="223"/>
      <c r="E179" s="223"/>
      <c r="F179" s="224"/>
      <c r="G179" s="225"/>
      <c r="H179" s="225"/>
    </row>
    <row r="180" spans="1:8" ht="75" customHeight="1" x14ac:dyDescent="0.2">
      <c r="A180" s="252" t="s">
        <v>156</v>
      </c>
      <c r="B180" s="252"/>
      <c r="C180" s="252"/>
      <c r="D180" s="252"/>
      <c r="E180" s="252"/>
      <c r="F180" s="252"/>
      <c r="G180" s="252"/>
      <c r="H180" s="252"/>
    </row>
    <row r="181" spans="1:8" ht="138.75" customHeight="1" x14ac:dyDescent="0.2">
      <c r="A181" s="252" t="s">
        <v>157</v>
      </c>
      <c r="B181" s="252"/>
      <c r="C181" s="252"/>
      <c r="D181" s="252"/>
      <c r="E181" s="252"/>
      <c r="F181" s="252"/>
      <c r="G181" s="252"/>
      <c r="H181" s="252"/>
    </row>
    <row r="182" spans="1:8" s="205" customFormat="1" ht="178.5" customHeight="1" x14ac:dyDescent="0.2">
      <c r="A18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11"/>
      <c r="C182" s="311"/>
      <c r="D182" s="311"/>
      <c r="E182" s="311"/>
      <c r="F182" s="311"/>
      <c r="G182" s="311"/>
      <c r="H182" s="311"/>
    </row>
    <row r="183" spans="1:8" s="226" customFormat="1" ht="222.75" customHeight="1" x14ac:dyDescent="0.2">
      <c r="A183" s="227" t="s">
        <v>159</v>
      </c>
      <c r="B183" s="227"/>
      <c r="C183" s="227"/>
      <c r="D183" s="227"/>
      <c r="E183" s="227"/>
      <c r="F183" s="227"/>
      <c r="G183" s="227"/>
      <c r="H183" s="227"/>
    </row>
    <row r="184" spans="1:8" s="462" customFormat="1" ht="87.6" customHeight="1" x14ac:dyDescent="0.2">
      <c r="A184" s="252" t="s">
        <v>160</v>
      </c>
      <c r="B184" s="252"/>
      <c r="C184" s="252"/>
      <c r="D184" s="252"/>
      <c r="E184" s="252"/>
      <c r="F184" s="252"/>
      <c r="G184" s="252"/>
      <c r="H184" s="252"/>
    </row>
    <row r="185" spans="1:8" s="462" customFormat="1" ht="24.75" customHeight="1" x14ac:dyDescent="0.2">
      <c r="A185" s="204"/>
      <c r="B185" s="205"/>
      <c r="C185" s="206"/>
      <c r="D185" s="205"/>
      <c r="E185" s="205"/>
      <c r="F185" s="205"/>
      <c r="G185" s="205"/>
      <c r="H185" s="207"/>
    </row>
    <row r="186" spans="1:8" s="226" customFormat="1" ht="12" customHeight="1" x14ac:dyDescent="0.2">
      <c r="A186" s="227" t="s">
        <v>161</v>
      </c>
      <c r="B186" s="227"/>
      <c r="C186" s="227"/>
      <c r="D186" s="227"/>
      <c r="E186" s="227"/>
      <c r="F186" s="227"/>
      <c r="G186" s="227"/>
      <c r="H186" s="227"/>
    </row>
    <row r="187" spans="1:8" ht="24.95" customHeight="1" x14ac:dyDescent="0.2"/>
    <row r="188" spans="1:8" ht="24.95" customHeight="1" x14ac:dyDescent="0.2"/>
    <row r="189" spans="1:8" ht="178.5" customHeight="1" x14ac:dyDescent="0.2"/>
    <row r="190" spans="1:8" s="16" customFormat="1" ht="67.5" customHeight="1" x14ac:dyDescent="0.2">
      <c r="A190" s="204"/>
      <c r="B190" s="205"/>
      <c r="C190" s="206"/>
      <c r="D190" s="205"/>
      <c r="E190" s="205"/>
      <c r="F190" s="205"/>
      <c r="G190" s="205"/>
      <c r="H190" s="207"/>
    </row>
    <row r="191" spans="1:8" ht="24.95" customHeight="1" x14ac:dyDescent="0.2"/>
    <row r="193" spans="1:8" s="254" customFormat="1" ht="114.75" customHeight="1" x14ac:dyDescent="0.2">
      <c r="A193" s="204"/>
      <c r="B193" s="205"/>
      <c r="C193" s="206"/>
      <c r="D193" s="205"/>
      <c r="E193" s="205"/>
      <c r="F193" s="205"/>
      <c r="G193" s="205"/>
      <c r="H193" s="207"/>
    </row>
  </sheetData>
  <sheetProtection selectLockedCells="1" selectUnlockedCells="1"/>
  <mergeCells count="297">
    <mergeCell ref="A184:H184"/>
    <mergeCell ref="A186:E186"/>
    <mergeCell ref="F186:H186"/>
    <mergeCell ref="A177:H177"/>
    <mergeCell ref="A178:H178"/>
    <mergeCell ref="A180:H180"/>
    <mergeCell ref="A181:H181"/>
    <mergeCell ref="A182:H182"/>
    <mergeCell ref="A183:H183"/>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1:C161"/>
    <mergeCell ref="A162:C162"/>
    <mergeCell ref="A164:H164"/>
    <mergeCell ref="A165:H165"/>
    <mergeCell ref="A169:E169"/>
    <mergeCell ref="A170:E170"/>
    <mergeCell ref="A156:C156"/>
    <mergeCell ref="G156:H156"/>
    <mergeCell ref="A157:C157"/>
    <mergeCell ref="A158:C158"/>
    <mergeCell ref="A159:C159"/>
    <mergeCell ref="A160:C160"/>
    <mergeCell ref="A150:B150"/>
    <mergeCell ref="D150:H150"/>
    <mergeCell ref="C152:D152"/>
    <mergeCell ref="C153:D153"/>
    <mergeCell ref="C154:D154"/>
    <mergeCell ref="C155:D155"/>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184"/>
  <sheetViews>
    <sheetView view="pageBreakPreview" zoomScale="50" zoomScaleNormal="60" zoomScaleSheetLayoutView="50" workbookViewId="0">
      <pane ySplit="4" topLeftCell="A14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84.140625" style="205" customWidth="1"/>
    <col min="5" max="16384" width="9.140625" style="207"/>
  </cols>
  <sheetData>
    <row r="1" spans="1:4" s="4" customFormat="1" ht="50.1" customHeight="1" x14ac:dyDescent="0.2">
      <c r="A1" s="1"/>
      <c r="B1" s="2"/>
      <c r="C1" s="3" t="s">
        <v>0</v>
      </c>
      <c r="D1" s="2"/>
    </row>
    <row r="2" spans="1:4" s="10" customFormat="1" ht="50.1" customHeight="1" x14ac:dyDescent="0.2">
      <c r="A2" s="5" t="str">
        <f>Абакан_юр!A2</f>
        <v>Введен в действие с "01" января 2024 г.</v>
      </c>
      <c r="B2" s="6" t="s">
        <v>2</v>
      </c>
      <c r="C2" s="7" t="s">
        <v>162</v>
      </c>
      <c r="D2" s="255"/>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7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v>4020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4">
        <v>5028</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1008</v>
      </c>
    </row>
    <row r="19" spans="1:4"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1">
        <v>5628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4">
        <v>7044</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1440</v>
      </c>
    </row>
    <row r="39" spans="1:4"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row>
    <row r="44" spans="1:4" s="16" customFormat="1" ht="69.75" customHeight="1" x14ac:dyDescent="0.2">
      <c r="A44" s="71"/>
      <c r="B44" s="92"/>
      <c r="C44" s="93"/>
      <c r="D44" s="9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row>
    <row r="47" spans="1:4" s="16" customFormat="1" ht="24.95" customHeight="1" thickBot="1" x14ac:dyDescent="0.25">
      <c r="A47" s="81"/>
      <c r="B47" s="117"/>
      <c r="C47" s="118"/>
      <c r="D47" s="268"/>
    </row>
    <row r="48" spans="1:4" s="16" customFormat="1" ht="50.1" customHeight="1" thickBot="1" x14ac:dyDescent="0.25">
      <c r="A48" s="119" t="s">
        <v>31</v>
      </c>
      <c r="B48" s="120"/>
      <c r="C48" s="120"/>
      <c r="D48" s="269" t="str">
        <f>"от "&amp;MIN(D49:D68)&amp;" до "&amp;MAX(D49:D68)</f>
        <v>от 600 до 6300</v>
      </c>
    </row>
    <row r="49" spans="1:4" s="16" customFormat="1"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49" s="270">
        <v>600</v>
      </c>
    </row>
    <row r="50" spans="1:4" s="16" customFormat="1" ht="37.5" customHeight="1" outlineLevel="1" x14ac:dyDescent="0.2">
      <c r="A50" s="130" t="s">
        <v>33</v>
      </c>
      <c r="B50" s="131"/>
      <c r="C50" s="126"/>
      <c r="D50" s="271">
        <v>900</v>
      </c>
    </row>
    <row r="51" spans="1:4" s="16" customFormat="1" ht="37.5" customHeight="1" outlineLevel="1" x14ac:dyDescent="0.2">
      <c r="A51" s="130" t="s">
        <v>34</v>
      </c>
      <c r="B51" s="131"/>
      <c r="C51" s="126"/>
      <c r="D51" s="271">
        <v>1200</v>
      </c>
    </row>
    <row r="52" spans="1:4" s="16" customFormat="1" ht="37.5" customHeight="1" outlineLevel="1" x14ac:dyDescent="0.2">
      <c r="A52" s="130" t="s">
        <v>35</v>
      </c>
      <c r="B52" s="131"/>
      <c r="C52" s="126"/>
      <c r="D52" s="271">
        <v>1500</v>
      </c>
    </row>
    <row r="53" spans="1:4" s="16" customFormat="1" ht="37.5" customHeight="1" outlineLevel="1" x14ac:dyDescent="0.2">
      <c r="A53" s="130" t="s">
        <v>36</v>
      </c>
      <c r="B53" s="131"/>
      <c r="C53" s="126"/>
      <c r="D53" s="271">
        <v>1800</v>
      </c>
    </row>
    <row r="54" spans="1:4" s="16" customFormat="1" ht="37.5" customHeight="1" outlineLevel="1" x14ac:dyDescent="0.2">
      <c r="A54" s="130" t="s">
        <v>37</v>
      </c>
      <c r="B54" s="131"/>
      <c r="C54" s="126"/>
      <c r="D54" s="271">
        <v>2100</v>
      </c>
    </row>
    <row r="55" spans="1:4" s="16" customFormat="1" ht="37.5" customHeight="1" outlineLevel="1" x14ac:dyDescent="0.2">
      <c r="A55" s="130" t="s">
        <v>38</v>
      </c>
      <c r="B55" s="131"/>
      <c r="C55" s="126"/>
      <c r="D55" s="271">
        <v>2400</v>
      </c>
    </row>
    <row r="56" spans="1:4" s="16" customFormat="1" ht="37.5" customHeight="1" outlineLevel="1" x14ac:dyDescent="0.2">
      <c r="A56" s="130" t="s">
        <v>39</v>
      </c>
      <c r="B56" s="131"/>
      <c r="C56" s="126"/>
      <c r="D56" s="271">
        <v>2700</v>
      </c>
    </row>
    <row r="57" spans="1:4" s="16" customFormat="1" ht="37.5" customHeight="1" outlineLevel="1" x14ac:dyDescent="0.2">
      <c r="A57" s="130" t="s">
        <v>40</v>
      </c>
      <c r="B57" s="131"/>
      <c r="C57" s="126"/>
      <c r="D57" s="271">
        <v>3000</v>
      </c>
    </row>
    <row r="58" spans="1:4" s="16" customFormat="1" ht="37.5" customHeight="1" outlineLevel="1" x14ac:dyDescent="0.2">
      <c r="A58" s="130" t="s">
        <v>41</v>
      </c>
      <c r="B58" s="131"/>
      <c r="C58" s="126"/>
      <c r="D58" s="271">
        <v>3300</v>
      </c>
    </row>
    <row r="59" spans="1:4" s="16" customFormat="1" ht="37.5" customHeight="1" outlineLevel="1" x14ac:dyDescent="0.2">
      <c r="A59" s="130" t="s">
        <v>42</v>
      </c>
      <c r="B59" s="131"/>
      <c r="C59" s="126"/>
      <c r="D59" s="271">
        <v>3600</v>
      </c>
    </row>
    <row r="60" spans="1:4" s="16" customFormat="1" ht="37.5" customHeight="1" outlineLevel="1" x14ac:dyDescent="0.2">
      <c r="A60" s="130" t="s">
        <v>43</v>
      </c>
      <c r="B60" s="131"/>
      <c r="C60" s="126"/>
      <c r="D60" s="271">
        <v>3900</v>
      </c>
    </row>
    <row r="61" spans="1:4" s="16" customFormat="1" ht="37.5" customHeight="1" outlineLevel="1" x14ac:dyDescent="0.2">
      <c r="A61" s="130" t="s">
        <v>44</v>
      </c>
      <c r="B61" s="131"/>
      <c r="C61" s="126"/>
      <c r="D61" s="271">
        <v>4200</v>
      </c>
    </row>
    <row r="62" spans="1:4" s="16" customFormat="1" ht="37.5" customHeight="1" outlineLevel="1" x14ac:dyDescent="0.2">
      <c r="A62" s="130" t="s">
        <v>45</v>
      </c>
      <c r="B62" s="131"/>
      <c r="C62" s="126"/>
      <c r="D62" s="271">
        <v>4500</v>
      </c>
    </row>
    <row r="63" spans="1:4" s="16" customFormat="1" ht="37.5" customHeight="1" outlineLevel="1" x14ac:dyDescent="0.2">
      <c r="A63" s="130" t="s">
        <v>46</v>
      </c>
      <c r="B63" s="131"/>
      <c r="C63" s="126"/>
      <c r="D63" s="271">
        <v>4800</v>
      </c>
    </row>
    <row r="64" spans="1:4" s="16" customFormat="1" ht="37.5" customHeight="1" outlineLevel="1" x14ac:dyDescent="0.2">
      <c r="A64" s="130" t="s">
        <v>47</v>
      </c>
      <c r="B64" s="131"/>
      <c r="C64" s="126"/>
      <c r="D64" s="271">
        <v>5100</v>
      </c>
    </row>
    <row r="65" spans="1:4" s="16" customFormat="1" ht="37.5" customHeight="1" outlineLevel="1" x14ac:dyDescent="0.2">
      <c r="A65" s="130" t="s">
        <v>48</v>
      </c>
      <c r="B65" s="131"/>
      <c r="C65" s="126"/>
      <c r="D65" s="271">
        <v>5400</v>
      </c>
    </row>
    <row r="66" spans="1:4" s="16" customFormat="1" ht="37.5" customHeight="1" outlineLevel="1" x14ac:dyDescent="0.2">
      <c r="A66" s="130" t="s">
        <v>49</v>
      </c>
      <c r="B66" s="131"/>
      <c r="C66" s="126"/>
      <c r="D66" s="271">
        <v>5700</v>
      </c>
    </row>
    <row r="67" spans="1:4" s="16" customFormat="1" ht="37.5" customHeight="1" outlineLevel="1" x14ac:dyDescent="0.2">
      <c r="A67" s="130" t="s">
        <v>50</v>
      </c>
      <c r="B67" s="131"/>
      <c r="C67" s="126"/>
      <c r="D67" s="271">
        <v>6000</v>
      </c>
    </row>
    <row r="68" spans="1:4" s="16" customFormat="1" ht="37.5" customHeight="1" outlineLevel="1" thickBot="1" x14ac:dyDescent="0.25">
      <c r="A68" s="130" t="s">
        <v>51</v>
      </c>
      <c r="B68" s="131"/>
      <c r="C68" s="126"/>
      <c r="D68" s="271">
        <v>6300</v>
      </c>
    </row>
    <row r="69" spans="1:4" s="16" customFormat="1" ht="50.1" customHeight="1" thickBot="1" x14ac:dyDescent="0.25">
      <c r="A69" s="119" t="s">
        <v>52</v>
      </c>
      <c r="B69" s="120"/>
      <c r="C69" s="120"/>
      <c r="D69" s="269" t="str">
        <f>"от "&amp;MIN(D70:D79)&amp;" до "&amp;MAX(D70:D79)</f>
        <v>от 120 до 2010</v>
      </c>
    </row>
    <row r="70" spans="1:4"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70" s="272">
        <v>1008</v>
      </c>
    </row>
    <row r="71" spans="1:4" s="16" customFormat="1"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71" s="271">
        <v>120</v>
      </c>
    </row>
    <row r="72" spans="1:4" s="16" customFormat="1" ht="37.5" customHeight="1" x14ac:dyDescent="0.2">
      <c r="A72" s="273" t="s">
        <v>55</v>
      </c>
      <c r="B72" s="274"/>
      <c r="C72" s="142"/>
      <c r="D72" s="271">
        <v>708</v>
      </c>
    </row>
    <row r="73" spans="1:4" s="16" customFormat="1" ht="37.5" customHeight="1" x14ac:dyDescent="0.2">
      <c r="A73" s="275" t="s">
        <v>56</v>
      </c>
      <c r="B73" s="276"/>
      <c r="C73" s="142"/>
      <c r="D73" s="271">
        <v>594</v>
      </c>
    </row>
    <row r="74" spans="1:4" s="16" customFormat="1" ht="37.5" customHeight="1" x14ac:dyDescent="0.2">
      <c r="A74" s="277" t="s">
        <v>57</v>
      </c>
      <c r="B74" s="278"/>
      <c r="C74" s="142"/>
      <c r="D74" s="271">
        <v>1716</v>
      </c>
    </row>
    <row r="75" spans="1:4" s="16" customFormat="1" ht="37.5" customHeight="1" x14ac:dyDescent="0.2">
      <c r="A75" s="273" t="s">
        <v>58</v>
      </c>
      <c r="B75" s="274"/>
      <c r="C75" s="142"/>
      <c r="D75" s="279">
        <v>120</v>
      </c>
    </row>
    <row r="76" spans="1:4" s="16" customFormat="1" ht="37.5" customHeight="1" x14ac:dyDescent="0.2">
      <c r="A76" s="273" t="s">
        <v>59</v>
      </c>
      <c r="B76" s="274"/>
      <c r="C76" s="142"/>
      <c r="D76" s="279">
        <v>120</v>
      </c>
    </row>
    <row r="77" spans="1:4" s="16" customFormat="1" ht="37.5" customHeight="1" x14ac:dyDescent="0.2">
      <c r="A77" s="273" t="s">
        <v>60</v>
      </c>
      <c r="B77" s="274"/>
      <c r="C77" s="142"/>
      <c r="D77" s="279">
        <v>240</v>
      </c>
    </row>
    <row r="78" spans="1:4" s="16" customFormat="1" ht="37.5" customHeight="1" x14ac:dyDescent="0.2">
      <c r="A78" s="273" t="s">
        <v>61</v>
      </c>
      <c r="B78" s="274"/>
      <c r="C78" s="142"/>
      <c r="D78" s="279">
        <v>360</v>
      </c>
    </row>
    <row r="79" spans="1:4" s="16" customFormat="1" ht="37.5" customHeight="1" thickBot="1" x14ac:dyDescent="0.25">
      <c r="A79" s="280" t="s">
        <v>62</v>
      </c>
      <c r="B79" s="281"/>
      <c r="C79" s="147"/>
      <c r="D79" s="282">
        <v>2010</v>
      </c>
    </row>
    <row r="80" spans="1:4" s="16" customFormat="1" ht="27" customHeight="1" thickBot="1" x14ac:dyDescent="0.25">
      <c r="A80" s="119"/>
      <c r="B80" s="120"/>
      <c r="C80" s="120"/>
      <c r="D80" s="283" t="s">
        <v>63</v>
      </c>
    </row>
    <row r="81" spans="1:4" s="16" customFormat="1" ht="117.75" customHeight="1" thickBot="1" x14ac:dyDescent="0.25">
      <c r="A81" s="153" t="s">
        <v>64</v>
      </c>
      <c r="B81" s="154"/>
      <c r="C81"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81" s="282">
        <v>30</v>
      </c>
    </row>
    <row r="82" spans="1:4" s="28" customFormat="1" ht="50.1" customHeight="1" thickBot="1" x14ac:dyDescent="0.25">
      <c r="A82" s="24" t="s">
        <v>65</v>
      </c>
      <c r="B82" s="25"/>
      <c r="C82" s="26"/>
      <c r="D82" s="284" t="str">
        <f>"от "&amp;MIN(D84,D104:D120)&amp;" до "&amp;MAX(D84,D104:D120)</f>
        <v>от 504 до 7020</v>
      </c>
    </row>
    <row r="83" spans="1:4" s="16" customFormat="1" ht="24.95" customHeight="1" thickBot="1" x14ac:dyDescent="0.25">
      <c r="A83" s="158"/>
      <c r="B83" s="159"/>
      <c r="C83" s="118"/>
      <c r="D83" s="285"/>
    </row>
    <row r="84" spans="1:4" s="16" customFormat="1" ht="50.1" customHeight="1" thickBot="1" x14ac:dyDescent="0.25">
      <c r="A84" s="162" t="s">
        <v>66</v>
      </c>
      <c r="B84" s="163"/>
      <c r="C84" s="28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84" s="287">
        <v>3060</v>
      </c>
    </row>
    <row r="85" spans="1:4" s="16" customFormat="1" ht="50.1" customHeight="1" x14ac:dyDescent="0.2">
      <c r="A85" s="167" t="s">
        <v>67</v>
      </c>
      <c r="B85" s="168"/>
      <c r="C85" s="288"/>
      <c r="D85" s="289" t="s">
        <v>68</v>
      </c>
    </row>
    <row r="86" spans="1:4" s="16" customFormat="1" ht="50.1" customHeight="1" x14ac:dyDescent="0.2">
      <c r="A86" s="173" t="s">
        <v>69</v>
      </c>
      <c r="B86" s="174"/>
      <c r="C86" s="288"/>
      <c r="D86" s="201">
        <f>D84/4</f>
        <v>765</v>
      </c>
    </row>
    <row r="87" spans="1:4" s="16" customFormat="1" ht="50.1" customHeight="1" x14ac:dyDescent="0.2">
      <c r="A87" s="173" t="s">
        <v>70</v>
      </c>
      <c r="B87" s="174"/>
      <c r="C87" s="288"/>
      <c r="D87" s="201">
        <f>D84/5</f>
        <v>612</v>
      </c>
    </row>
    <row r="88" spans="1:4" s="16" customFormat="1" ht="50.1" customHeight="1" x14ac:dyDescent="0.2">
      <c r="A88" s="173" t="s">
        <v>71</v>
      </c>
      <c r="B88" s="174"/>
      <c r="C88" s="288"/>
      <c r="D88" s="201">
        <f>D84/6</f>
        <v>510</v>
      </c>
    </row>
    <row r="89" spans="1:4" s="16" customFormat="1" ht="50.1" customHeight="1" x14ac:dyDescent="0.2">
      <c r="A89" s="173" t="s">
        <v>72</v>
      </c>
      <c r="B89" s="174"/>
      <c r="C89" s="288"/>
      <c r="D89" s="201">
        <f>D84/7</f>
        <v>437.14285714285717</v>
      </c>
    </row>
    <row r="90" spans="1:4" s="16" customFormat="1" ht="50.1" customHeight="1" x14ac:dyDescent="0.2">
      <c r="A90" s="173" t="s">
        <v>73</v>
      </c>
      <c r="B90" s="174"/>
      <c r="C90" s="288"/>
      <c r="D90" s="201">
        <f>D84/8</f>
        <v>382.5</v>
      </c>
    </row>
    <row r="91" spans="1:4" s="16" customFormat="1" ht="50.1" customHeight="1" x14ac:dyDescent="0.2">
      <c r="A91" s="173" t="s">
        <v>74</v>
      </c>
      <c r="B91" s="174"/>
      <c r="C91" s="288"/>
      <c r="D91" s="201">
        <f>D84/9</f>
        <v>340</v>
      </c>
    </row>
    <row r="92" spans="1:4" s="16" customFormat="1" ht="50.1" customHeight="1" x14ac:dyDescent="0.2">
      <c r="A92" s="173" t="s">
        <v>75</v>
      </c>
      <c r="B92" s="174"/>
      <c r="C92" s="288"/>
      <c r="D92" s="201">
        <f>D84/10</f>
        <v>306</v>
      </c>
    </row>
    <row r="93" spans="1:4" s="16" customFormat="1" ht="50.1" customHeight="1" thickBot="1" x14ac:dyDescent="0.25">
      <c r="A93" s="162" t="s">
        <v>76</v>
      </c>
      <c r="B93" s="163"/>
      <c r="C93" s="288"/>
      <c r="D93" s="290">
        <v>4560</v>
      </c>
    </row>
    <row r="94" spans="1:4" s="16" customFormat="1" ht="50.1" customHeight="1" x14ac:dyDescent="0.2">
      <c r="A94" s="167" t="s">
        <v>67</v>
      </c>
      <c r="B94" s="168"/>
      <c r="C94" s="288"/>
      <c r="D94" s="289" t="s">
        <v>68</v>
      </c>
    </row>
    <row r="95" spans="1:4" s="16" customFormat="1" ht="50.1" customHeight="1" x14ac:dyDescent="0.2">
      <c r="A95" s="173" t="s">
        <v>69</v>
      </c>
      <c r="B95" s="174"/>
      <c r="C95" s="288"/>
      <c r="D95" s="201">
        <v>1140</v>
      </c>
    </row>
    <row r="96" spans="1:4" s="16" customFormat="1" ht="50.1" customHeight="1" x14ac:dyDescent="0.2">
      <c r="A96" s="173" t="s">
        <v>70</v>
      </c>
      <c r="B96" s="174"/>
      <c r="C96" s="288"/>
      <c r="D96" s="201">
        <v>912</v>
      </c>
    </row>
    <row r="97" spans="1:4" s="16" customFormat="1" ht="50.1" customHeight="1" x14ac:dyDescent="0.2">
      <c r="A97" s="173" t="s">
        <v>71</v>
      </c>
      <c r="B97" s="174"/>
      <c r="C97" s="288"/>
      <c r="D97" s="201">
        <v>760</v>
      </c>
    </row>
    <row r="98" spans="1:4" s="16" customFormat="1" ht="50.1" customHeight="1" x14ac:dyDescent="0.2">
      <c r="A98" s="173" t="s">
        <v>72</v>
      </c>
      <c r="B98" s="174"/>
      <c r="C98" s="288"/>
      <c r="D98" s="201">
        <v>651.42857142857144</v>
      </c>
    </row>
    <row r="99" spans="1:4" s="16" customFormat="1" ht="50.1" customHeight="1" x14ac:dyDescent="0.2">
      <c r="A99" s="173" t="s">
        <v>73</v>
      </c>
      <c r="B99" s="174"/>
      <c r="C99" s="288"/>
      <c r="D99" s="201">
        <v>570</v>
      </c>
    </row>
    <row r="100" spans="1:4" s="16" customFormat="1" ht="50.1" customHeight="1" x14ac:dyDescent="0.2">
      <c r="A100" s="173" t="s">
        <v>74</v>
      </c>
      <c r="B100" s="174"/>
      <c r="C100" s="288"/>
      <c r="D100" s="201">
        <v>506.66666666666663</v>
      </c>
    </row>
    <row r="101" spans="1:4" s="16" customFormat="1" ht="50.1" customHeight="1" thickBot="1" x14ac:dyDescent="0.25">
      <c r="A101" s="173" t="s">
        <v>75</v>
      </c>
      <c r="B101" s="174"/>
      <c r="C101" s="291"/>
      <c r="D101" s="201">
        <v>456</v>
      </c>
    </row>
    <row r="102" spans="1:4" s="16" customFormat="1" ht="62.45" customHeight="1" thickBot="1" x14ac:dyDescent="0.25">
      <c r="A102" s="178" t="s">
        <v>77</v>
      </c>
      <c r="B102" s="179"/>
      <c r="C102" s="29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2" s="201">
        <v>5004</v>
      </c>
    </row>
    <row r="103" spans="1:4" s="16" customFormat="1" ht="24.95" customHeight="1" thickBot="1" x14ac:dyDescent="0.25">
      <c r="A103" s="180"/>
      <c r="B103" s="181"/>
      <c r="C103" s="182"/>
      <c r="D103" s="293"/>
    </row>
    <row r="104" spans="1:4" s="16" customFormat="1" ht="50.1" customHeight="1" x14ac:dyDescent="0.2">
      <c r="A104" s="143" t="s">
        <v>78</v>
      </c>
      <c r="B104" s="144"/>
      <c r="C104" s="294" t="str">
        <f>"Интернет-площадка 2gis.ru на основе Cправочника организаций "&amp;$C$2&amp;""</f>
        <v>Интернет-площадка 2gis.ru на основе Cправочника организаций "2ГИС.АЛЬМЕТЬЕВСК"</v>
      </c>
      <c r="D104" s="279">
        <v>3012</v>
      </c>
    </row>
    <row r="105" spans="1:4" s="16" customFormat="1" ht="50.1" customHeight="1" x14ac:dyDescent="0.2">
      <c r="A105" s="143" t="s">
        <v>79</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5" s="279">
        <v>1008</v>
      </c>
    </row>
    <row r="106" spans="1:4" s="16" customFormat="1" ht="50.1" customHeight="1" x14ac:dyDescent="0.2">
      <c r="A106" s="143" t="s">
        <v>80</v>
      </c>
      <c r="B106" s="144"/>
      <c r="C106"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6" s="279">
        <v>6018</v>
      </c>
    </row>
    <row r="107" spans="1:4" s="16" customFormat="1" ht="50.1" customHeight="1" x14ac:dyDescent="0.2">
      <c r="A107" s="143" t="s">
        <v>81</v>
      </c>
      <c r="B107" s="144"/>
      <c r="C107" s="190" t="str">
        <f>"Интернет-площадка 2gis.ru на основе Cправочника организаций "&amp;$C$2&amp;""</f>
        <v>Интернет-площадка 2gis.ru на основе Cправочника организаций "2ГИС.АЛЬМЕТЬЕВСК"</v>
      </c>
      <c r="D107" s="279">
        <v>5016</v>
      </c>
    </row>
    <row r="108" spans="1:4" s="16" customFormat="1" ht="50.1" customHeight="1" x14ac:dyDescent="0.2">
      <c r="A108" s="143" t="s">
        <v>82</v>
      </c>
      <c r="B108" s="144"/>
      <c r="C108" s="190" t="str">
        <f>"Интернет-площадка 2gis.ru на основе Cправочника организаций "&amp;$C$2&amp;""</f>
        <v>Интернет-площадка 2gis.ru на основе Cправочника организаций "2ГИС.АЛЬМЕТЬЕВСК"</v>
      </c>
      <c r="D108" s="279">
        <v>6019.2</v>
      </c>
    </row>
    <row r="109" spans="1:4" s="16" customFormat="1" ht="50.1" customHeight="1" x14ac:dyDescent="0.2">
      <c r="A109" s="143" t="s">
        <v>83</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9" s="279">
        <v>1008</v>
      </c>
    </row>
    <row r="110" spans="1:4" s="16" customFormat="1" ht="50.1" customHeight="1" x14ac:dyDescent="0.2">
      <c r="A110" s="143" t="s">
        <v>84</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0" s="279">
        <v>1008</v>
      </c>
    </row>
    <row r="111" spans="1:4" s="16" customFormat="1" ht="50.1" customHeight="1" x14ac:dyDescent="0.2">
      <c r="A111" s="143" t="s">
        <v>85</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1" s="279">
        <v>7020</v>
      </c>
    </row>
    <row r="112" spans="1:4" s="16" customFormat="1" ht="50.1" customHeight="1" x14ac:dyDescent="0.2">
      <c r="A112" s="143" t="s">
        <v>86</v>
      </c>
      <c r="B112" s="144"/>
      <c r="C11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12" s="279">
        <v>7002</v>
      </c>
    </row>
    <row r="113" spans="1:4" s="16" customFormat="1" ht="50.1" customHeight="1" x14ac:dyDescent="0.2">
      <c r="A113" s="143" t="s">
        <v>87</v>
      </c>
      <c r="B113" s="144"/>
      <c r="C113" s="190" t="s">
        <v>88</v>
      </c>
      <c r="D113" s="279">
        <v>504</v>
      </c>
    </row>
    <row r="114" spans="1:4" s="16" customFormat="1" ht="62.25" customHeight="1" x14ac:dyDescent="0.2">
      <c r="A114" s="143" t="s">
        <v>89</v>
      </c>
      <c r="B114" s="144"/>
      <c r="C11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4" s="279">
        <v>1770</v>
      </c>
    </row>
    <row r="115" spans="1:4" s="16" customFormat="1" ht="62.25" customHeight="1" x14ac:dyDescent="0.2">
      <c r="A115" s="143" t="s">
        <v>90</v>
      </c>
      <c r="B115" s="144"/>
      <c r="C115" s="190"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5" s="279">
        <v>1416</v>
      </c>
    </row>
    <row r="116" spans="1:4" s="16" customFormat="1" ht="59.25" customHeight="1" x14ac:dyDescent="0.2">
      <c r="A116" s="143" t="s">
        <v>91</v>
      </c>
      <c r="B116" s="144"/>
      <c r="C116"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6" s="279">
        <v>1182</v>
      </c>
    </row>
    <row r="117" spans="1:4" s="16" customFormat="1" ht="59.25" customHeight="1" x14ac:dyDescent="0.2">
      <c r="A117" s="143" t="s">
        <v>92</v>
      </c>
      <c r="B117" s="144"/>
      <c r="C117" s="190"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7" s="279">
        <v>708</v>
      </c>
    </row>
    <row r="118" spans="1:4" s="16" customFormat="1" ht="75" customHeight="1" x14ac:dyDescent="0.2">
      <c r="A118" s="143" t="s">
        <v>93</v>
      </c>
      <c r="B118" s="144" t="s">
        <v>93</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8" s="279">
        <v>5016</v>
      </c>
    </row>
    <row r="119" spans="1:4" s="16" customFormat="1" ht="75" customHeight="1" x14ac:dyDescent="0.2">
      <c r="A119" s="143" t="s">
        <v>94</v>
      </c>
      <c r="B119" s="144" t="s">
        <v>94</v>
      </c>
      <c r="C11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9" s="279">
        <v>4500</v>
      </c>
    </row>
    <row r="120" spans="1:4" s="16" customFormat="1" ht="50.1" customHeight="1" x14ac:dyDescent="0.2">
      <c r="A120" s="143" t="s">
        <v>95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0" s="279">
        <v>1536</v>
      </c>
    </row>
    <row r="121" spans="1:4" s="16" customFormat="1" ht="102" customHeight="1" x14ac:dyDescent="0.2">
      <c r="A121" s="143" t="s">
        <v>16</v>
      </c>
      <c r="B121" s="144"/>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1" s="201">
        <v>1008</v>
      </c>
    </row>
    <row r="122" spans="1:4" s="16" customFormat="1" ht="126" customHeight="1" x14ac:dyDescent="0.2">
      <c r="A122" s="143" t="s">
        <v>96</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22" s="279">
        <v>4500</v>
      </c>
    </row>
    <row r="123" spans="1:4" ht="146.25" customHeight="1" x14ac:dyDescent="0.2">
      <c r="A123" s="137" t="s">
        <v>97</v>
      </c>
      <c r="B123" s="191"/>
      <c r="C12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3" s="279">
        <v>4005</v>
      </c>
    </row>
    <row r="124" spans="1:4" ht="146.25" customHeight="1" x14ac:dyDescent="0.2">
      <c r="A124" s="137" t="s">
        <v>98</v>
      </c>
      <c r="B124" s="191"/>
      <c r="C12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4" s="279">
        <v>2004</v>
      </c>
    </row>
    <row r="125" spans="1:4" s="16" customFormat="1" ht="50.1" customHeight="1" x14ac:dyDescent="0.2">
      <c r="A125" s="143" t="s">
        <v>99</v>
      </c>
      <c r="B125" s="144"/>
      <c r="C125" s="190" t="str">
        <f>"Интернет-площадка 2gis.ru на основе Cправочника организаций "&amp;$C$2&amp;""</f>
        <v>Интернет-площадка 2gis.ru на основе Cправочника организаций "2ГИС.АЛЬМЕТЬЕВСК"</v>
      </c>
      <c r="D125" s="279">
        <v>4320</v>
      </c>
    </row>
    <row r="126" spans="1:4" s="16" customFormat="1" ht="50.1" customHeight="1" x14ac:dyDescent="0.2">
      <c r="A126" s="143" t="s">
        <v>100</v>
      </c>
      <c r="B126" s="144"/>
      <c r="C126" s="190"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279">
        <v>1440</v>
      </c>
    </row>
    <row r="127" spans="1:4" s="16" customFormat="1" ht="50.1" customHeight="1" x14ac:dyDescent="0.2">
      <c r="A127" s="143" t="s">
        <v>101</v>
      </c>
      <c r="B127" s="144"/>
      <c r="C127" s="190" t="str">
        <f t="shared" si="2"/>
        <v>Электронный справочник на основе Справочника организаций "2ГИС.АЛЬМЕТЬЕВСК" (версия для ПК)</v>
      </c>
      <c r="D127" s="279">
        <v>8520</v>
      </c>
    </row>
    <row r="128" spans="1:4" s="16" customFormat="1" ht="50.1" customHeight="1" x14ac:dyDescent="0.2">
      <c r="A128" s="143" t="s">
        <v>102</v>
      </c>
      <c r="B128" s="144"/>
      <c r="C128" s="190" t="str">
        <f>"Интернет-площадка 2gis.ru на основе Cправочника организаций "&amp;$C$2&amp;""</f>
        <v>Интернет-площадка 2gis.ru на основе Cправочника организаций "2ГИС.АЛЬМЕТЬЕВСК"</v>
      </c>
      <c r="D128" s="279">
        <v>7080</v>
      </c>
    </row>
    <row r="129" spans="1:5" s="16" customFormat="1" ht="50.1" customHeight="1" x14ac:dyDescent="0.2">
      <c r="A129" s="143" t="s">
        <v>103</v>
      </c>
      <c r="B129" s="144"/>
      <c r="C129" s="190" t="str">
        <f>"Интернет-площадка 2gis.ru на основе Cправочника организаций "&amp;$C$2&amp;""</f>
        <v>Интернет-площадка 2gis.ru на основе Cправочника организаций "2ГИС.АЛЬМЕТЬЕВСК"</v>
      </c>
      <c r="D129" s="279">
        <v>8496</v>
      </c>
    </row>
    <row r="130" spans="1:5" s="16" customFormat="1" ht="50.1" customHeight="1" x14ac:dyDescent="0.2">
      <c r="A130" s="143" t="s">
        <v>104</v>
      </c>
      <c r="B130" s="144"/>
      <c r="C130" s="190" t="str">
        <f t="shared" si="2"/>
        <v>Электронный справочник на основе Справочника организаций "2ГИС.АЛЬМЕТЬЕВСК" (версия для ПК)</v>
      </c>
      <c r="D130" s="279">
        <v>1440</v>
      </c>
    </row>
    <row r="131" spans="1:5" s="16" customFormat="1" ht="50.1" customHeight="1" x14ac:dyDescent="0.2">
      <c r="A131" s="143" t="s">
        <v>105</v>
      </c>
      <c r="B131" s="144"/>
      <c r="C131" s="190" t="str">
        <f t="shared" si="2"/>
        <v>Электронный справочник на основе Справочника организаций "2ГИС.АЛЬМЕТЬЕВСК" (версия для ПК)</v>
      </c>
      <c r="D131" s="279">
        <v>1440</v>
      </c>
    </row>
    <row r="132" spans="1:5" s="16" customFormat="1" ht="50.1" customHeight="1" x14ac:dyDescent="0.2">
      <c r="A132" s="143" t="s">
        <v>106</v>
      </c>
      <c r="B132" s="144"/>
      <c r="C132" s="190" t="str">
        <f t="shared" si="2"/>
        <v>Электронный справочник на основе Справочника организаций "2ГИС.АЛЬМЕТЬЕВСК" (версия для ПК)</v>
      </c>
      <c r="D132" s="279">
        <v>9840</v>
      </c>
    </row>
    <row r="133" spans="1:5" s="16" customFormat="1" ht="50.1" customHeight="1" x14ac:dyDescent="0.2">
      <c r="A133" s="143" t="s">
        <v>107</v>
      </c>
      <c r="B133" s="144"/>
      <c r="C133" s="190" t="s">
        <v>88</v>
      </c>
      <c r="D133" s="279">
        <v>720</v>
      </c>
    </row>
    <row r="134" spans="1:5" s="16" customFormat="1" ht="75" customHeight="1" x14ac:dyDescent="0.2">
      <c r="A134" s="143" t="s">
        <v>108</v>
      </c>
      <c r="B134" s="144"/>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279">
        <v>7080</v>
      </c>
    </row>
    <row r="135" spans="1:5" s="16" customFormat="1" ht="50.1" customHeight="1" thickBot="1" x14ac:dyDescent="0.25">
      <c r="A135" s="143" t="s">
        <v>109</v>
      </c>
      <c r="B135" s="144"/>
      <c r="C135" s="190" t="str">
        <f t="shared" si="2"/>
        <v>Электронный справочник на основе Справочника организаций "2ГИС.АЛЬМЕТЬЕВСК" (версия для ПК)</v>
      </c>
      <c r="D135" s="279">
        <v>2160</v>
      </c>
    </row>
    <row r="136" spans="1:5" s="16" customFormat="1" ht="50.1" customHeight="1" thickBot="1" x14ac:dyDescent="0.25">
      <c r="A136" s="24" t="s">
        <v>110</v>
      </c>
      <c r="B136" s="25"/>
      <c r="C136" s="24"/>
      <c r="D136" s="295"/>
    </row>
    <row r="137" spans="1:5" s="16" customFormat="1" ht="50.1" customHeight="1" x14ac:dyDescent="0.2">
      <c r="A137" s="143" t="s">
        <v>111</v>
      </c>
      <c r="B137" s="144"/>
      <c r="C137"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37" s="296">
        <v>1500</v>
      </c>
    </row>
    <row r="138" spans="1:5" s="16" customFormat="1" ht="50.1" customHeight="1" x14ac:dyDescent="0.2">
      <c r="A138" s="143" t="s">
        <v>112</v>
      </c>
      <c r="B138" s="144"/>
      <c r="C138" s="196"/>
      <c r="D138" s="271">
        <v>1500</v>
      </c>
    </row>
    <row r="139" spans="1:5" s="16" customFormat="1" ht="50.1" customHeight="1" x14ac:dyDescent="0.2">
      <c r="A139" s="194" t="s">
        <v>113</v>
      </c>
      <c r="B139" s="195"/>
      <c r="C139" s="196"/>
      <c r="D139" s="271">
        <v>1500</v>
      </c>
    </row>
    <row r="140" spans="1:5" s="16" customFormat="1" ht="50.1" customHeight="1" x14ac:dyDescent="0.2">
      <c r="A140" s="194" t="s">
        <v>114</v>
      </c>
      <c r="B140" s="195"/>
      <c r="C140" s="196"/>
      <c r="D140" s="271">
        <v>150</v>
      </c>
    </row>
    <row r="141" spans="1:5" s="16" customFormat="1" ht="50.1" customHeight="1" thickBot="1" x14ac:dyDescent="0.25">
      <c r="A141" s="194" t="s">
        <v>115</v>
      </c>
      <c r="B141" s="195"/>
      <c r="C141" s="198"/>
      <c r="D141" s="297">
        <v>510</v>
      </c>
    </row>
    <row r="142" spans="1:5" s="16" customFormat="1" ht="50.1" customHeight="1" thickBot="1" x14ac:dyDescent="0.25">
      <c r="A142" s="24" t="s">
        <v>116</v>
      </c>
      <c r="B142" s="25"/>
      <c r="C142" s="26"/>
      <c r="D142" s="199"/>
      <c r="E142" s="28"/>
    </row>
    <row r="143" spans="1:5" s="16" customFormat="1" ht="50.1" customHeight="1" x14ac:dyDescent="0.2">
      <c r="A143" s="143" t="s">
        <v>163</v>
      </c>
      <c r="B143" s="144"/>
      <c r="C1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3" s="279">
        <v>2892</v>
      </c>
      <c r="E143" s="23"/>
    </row>
    <row r="144" spans="1:5" s="16" customFormat="1" ht="50.1" customHeight="1" x14ac:dyDescent="0.2">
      <c r="A144" s="143" t="s">
        <v>118</v>
      </c>
      <c r="B144" s="144"/>
      <c r="C144" s="190" t="str">
        <f>"Интернет-площадка 2gis.ru на основе Cправочника организаций "&amp;$C$2&amp;""</f>
        <v>Интернет-площадка 2gis.ru на основе Cправочника организаций "2ГИС.АЛЬМЕТЬЕВСК"</v>
      </c>
      <c r="D144" s="271">
        <v>2730</v>
      </c>
    </row>
    <row r="145" spans="1:5" s="16" customFormat="1" ht="50.1" customHeight="1" x14ac:dyDescent="0.2">
      <c r="A145" s="143" t="s">
        <v>119</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5" s="279">
        <v>1476</v>
      </c>
    </row>
    <row r="146" spans="1:5" s="16" customFormat="1" ht="50.1" customHeight="1" x14ac:dyDescent="0.2">
      <c r="A146" s="143" t="s">
        <v>164</v>
      </c>
      <c r="B146" s="144"/>
      <c r="C14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6" s="279">
        <v>4080</v>
      </c>
    </row>
    <row r="147" spans="1:5" s="16" customFormat="1" ht="55.5" customHeight="1" x14ac:dyDescent="0.2">
      <c r="A147" s="143" t="s">
        <v>165</v>
      </c>
      <c r="B147" s="144"/>
      <c r="C147" s="298" t="str">
        <f>"Интернет-площадка 2gis.ru на основе Cправочника организаций "&amp;$C$2&amp;""</f>
        <v>Интернет-площадка 2gis.ru на основе Cправочника организаций "2ГИС.АЛЬМЕТЬЕВСК"</v>
      </c>
      <c r="D147" s="299">
        <v>3840</v>
      </c>
    </row>
    <row r="148" spans="1:5" s="16" customFormat="1" ht="50.1" customHeight="1" x14ac:dyDescent="0.2">
      <c r="A148" s="143" t="s">
        <v>122</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8" s="271">
        <v>2160</v>
      </c>
    </row>
    <row r="149" spans="1:5" s="16" customFormat="1" ht="126" customHeight="1" x14ac:dyDescent="0.2">
      <c r="A149" s="143" t="s">
        <v>123</v>
      </c>
      <c r="B149" s="144"/>
      <c r="C149" s="300" t="str">
        <f>C144</f>
        <v>Интернет-площадка 2gis.ru на основе Cправочника организаций "2ГИС.АЛЬМЕТЬЕВСК"</v>
      </c>
      <c r="D149" s="279">
        <v>2892</v>
      </c>
    </row>
    <row r="150" spans="1:5" s="16" customFormat="1" ht="126" customHeight="1" thickBot="1" x14ac:dyDescent="0.25">
      <c r="A150" s="143" t="s">
        <v>124</v>
      </c>
      <c r="B150" s="144"/>
      <c r="C1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0" s="279">
        <v>2334</v>
      </c>
    </row>
    <row r="151" spans="1:5" s="16" customFormat="1" ht="24.95" customHeight="1" thickBot="1" x14ac:dyDescent="0.25">
      <c r="A151" s="301"/>
      <c r="B151" s="302"/>
      <c r="C151" s="118"/>
      <c r="D151" s="303"/>
      <c r="E151" s="219"/>
    </row>
    <row r="152" spans="1:5" ht="12.6" customHeight="1" x14ac:dyDescent="0.2">
      <c r="E152" s="219"/>
    </row>
    <row r="153" spans="1:5" s="211" customFormat="1" ht="24.95" customHeight="1" x14ac:dyDescent="0.2">
      <c r="A153" s="208"/>
      <c r="B153" s="209" t="s">
        <v>125</v>
      </c>
      <c r="C153" s="210" t="s">
        <v>166</v>
      </c>
      <c r="D153" s="210"/>
      <c r="E153" s="219"/>
    </row>
    <row r="154" spans="1:5" s="211" customFormat="1" ht="24.95" customHeight="1" x14ac:dyDescent="0.2">
      <c r="A154" s="208"/>
      <c r="C154" s="304" t="s">
        <v>167</v>
      </c>
      <c r="D154" s="212"/>
      <c r="E154" s="219"/>
    </row>
    <row r="155" spans="1:5" s="211" customFormat="1" ht="24.95" customHeight="1" x14ac:dyDescent="0.2">
      <c r="A155" s="208"/>
      <c r="C155" s="304" t="s">
        <v>168</v>
      </c>
      <c r="D155" s="212"/>
      <c r="E155" s="219"/>
    </row>
    <row r="156" spans="1:5" s="205" customFormat="1" ht="12" customHeight="1" x14ac:dyDescent="0.2">
      <c r="A156" s="204"/>
      <c r="C156" s="212"/>
      <c r="D156" s="212"/>
      <c r="E156" s="226"/>
    </row>
    <row r="157" spans="1:5" s="219" customFormat="1" ht="24.95" customHeight="1" x14ac:dyDescent="0.2">
      <c r="A157" s="215" t="str">
        <f>Абакан_юр!A157</f>
        <v>По соглашению сторон в качестве валюты платежа могут выступать украинские гривны, в этом случае курс следующий: 1 руб. = 0,4294 гривен</v>
      </c>
      <c r="B157" s="215"/>
      <c r="C157" s="215"/>
      <c r="D157" s="216"/>
      <c r="E157" s="207"/>
    </row>
    <row r="158" spans="1:5" s="219" customFormat="1" ht="24.95" customHeight="1" x14ac:dyDescent="0.2">
      <c r="A158" s="215" t="str">
        <f>Абакан_юр!A158</f>
        <v>По соглашению сторон в качестве валюты платежа могут выступать дирхамы ОАЭ, в этом случае курс следующий: 1 руб. = 0,0422 дирхам</v>
      </c>
      <c r="B158" s="215"/>
      <c r="C158" s="215"/>
      <c r="D158" s="216"/>
      <c r="E158" s="226"/>
    </row>
    <row r="159" spans="1:5" s="219" customFormat="1" ht="24.95" customHeight="1" x14ac:dyDescent="0.2">
      <c r="A159" s="215" t="str">
        <f>Абакан_юр!A159</f>
        <v>По соглашению сторон в качестве валюты платежа могут выступать доллары США, в этом случае курс следующий: 1 руб. = 0,0115 доллара</v>
      </c>
      <c r="B159" s="215"/>
      <c r="C159" s="215"/>
      <c r="D159" s="216"/>
      <c r="E159" s="230"/>
    </row>
    <row r="160" spans="1:5" s="219" customFormat="1" ht="24.95" customHeight="1" x14ac:dyDescent="0.2">
      <c r="A160" s="215" t="str">
        <f>Абакан_юр!A160</f>
        <v>По соглашению сторон в качестве валюты платежа могут выступать евро, в этом случае курс следующий: 1 руб. = 0,0106 евро</v>
      </c>
      <c r="B160" s="215"/>
      <c r="C160" s="215"/>
      <c r="D160" s="216"/>
      <c r="E160" s="235"/>
    </row>
    <row r="161" spans="1:5" s="219" customFormat="1" ht="24.95" customHeight="1" x14ac:dyDescent="0.2">
      <c r="A161" s="215" t="str">
        <f>Абакан_юр!A161</f>
        <v>По соглашению сторон в качестве валюты платежа могут выступать чешские кроны, в этом случае курс следующий: 1 руб. = 0,2596 крона</v>
      </c>
      <c r="B161" s="215"/>
      <c r="C161" s="215"/>
      <c r="D161" s="216"/>
      <c r="E161" s="207"/>
    </row>
    <row r="162" spans="1:5" s="219" customFormat="1" ht="24.95" customHeight="1" x14ac:dyDescent="0.2">
      <c r="A162" s="215" t="str">
        <f>Абакан_юр!A162</f>
        <v>По соглашению сторон в качестве валюты платежа могут выступать киргизские сомы, в этом случае курс следующий: 1 руб. = 1,0276 сом</v>
      </c>
      <c r="B162" s="215"/>
      <c r="C162" s="215"/>
      <c r="D162" s="216"/>
      <c r="E162" s="207"/>
    </row>
    <row r="163" spans="1:5" s="219" customFormat="1" ht="24.95" customHeight="1" x14ac:dyDescent="0.2">
      <c r="A16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3" s="215"/>
      <c r="C163" s="215"/>
      <c r="D163" s="216"/>
      <c r="E163" s="207"/>
    </row>
    <row r="164" spans="1:5" s="226" customFormat="1" ht="12.6" customHeight="1" x14ac:dyDescent="0.2">
      <c r="A164" s="221"/>
      <c r="B164" s="221"/>
      <c r="C164" s="222"/>
      <c r="D164" s="223"/>
      <c r="E164" s="207"/>
    </row>
    <row r="165" spans="1:5" ht="24.95" customHeight="1" x14ac:dyDescent="0.2">
      <c r="A165" s="227" t="s">
        <v>137</v>
      </c>
      <c r="B165" s="227"/>
      <c r="C165" s="227"/>
      <c r="D165" s="227"/>
    </row>
    <row r="166" spans="1:5" s="226" customFormat="1" ht="12" customHeight="1" x14ac:dyDescent="0.2">
      <c r="A166" s="221"/>
      <c r="B166" s="221"/>
      <c r="C166" s="222"/>
      <c r="D166" s="223"/>
      <c r="E166" s="207"/>
    </row>
    <row r="167" spans="1:5" s="230" customFormat="1" ht="50.1" customHeight="1" thickBot="1" x14ac:dyDescent="0.25">
      <c r="A167" s="228" t="s">
        <v>138</v>
      </c>
      <c r="B167" s="228"/>
      <c r="C167" s="228"/>
      <c r="D167" s="228"/>
      <c r="E167" s="207"/>
    </row>
    <row r="168" spans="1:5" s="235" customFormat="1" ht="50.1" customHeight="1" thickBot="1" x14ac:dyDescent="0.25">
      <c r="A168" s="231" t="s">
        <v>139</v>
      </c>
      <c r="B168" s="232"/>
      <c r="C168" s="232"/>
      <c r="D168" s="233"/>
      <c r="E168" s="207"/>
    </row>
    <row r="169" spans="1:5" ht="79.5" customHeight="1" thickBot="1" x14ac:dyDescent="0.25">
      <c r="A169" s="305" t="s">
        <v>140</v>
      </c>
      <c r="B169" s="306"/>
      <c r="C169" s="238" t="s">
        <v>141</v>
      </c>
      <c r="D169" s="307" t="s">
        <v>142</v>
      </c>
    </row>
    <row r="170" spans="1:5" ht="50.1" customHeight="1" x14ac:dyDescent="0.2">
      <c r="A170" s="246" t="s">
        <v>169</v>
      </c>
      <c r="B170" s="247"/>
      <c r="C170" s="249" t="s">
        <v>170</v>
      </c>
      <c r="D170" s="308">
        <v>2190</v>
      </c>
      <c r="E170" s="226"/>
    </row>
    <row r="171" spans="1:5" ht="50.1" customHeight="1" x14ac:dyDescent="0.2">
      <c r="A171" s="246" t="s">
        <v>171</v>
      </c>
      <c r="B171" s="247"/>
      <c r="C171" s="249"/>
      <c r="D171" s="308">
        <v>1590</v>
      </c>
    </row>
    <row r="172" spans="1:5" ht="50.1" customHeight="1" x14ac:dyDescent="0.2">
      <c r="A172" s="246" t="s">
        <v>172</v>
      </c>
      <c r="B172" s="247"/>
      <c r="C172" s="249"/>
      <c r="D172" s="308">
        <v>1440</v>
      </c>
    </row>
    <row r="173" spans="1:5" ht="50.1" customHeight="1" thickBot="1" x14ac:dyDescent="0.25">
      <c r="A173" s="246" t="s">
        <v>173</v>
      </c>
      <c r="B173" s="247"/>
      <c r="C173" s="249"/>
      <c r="D173" s="308">
        <v>1290</v>
      </c>
      <c r="E173" s="16"/>
    </row>
    <row r="174" spans="1:5" ht="99.95" customHeight="1" x14ac:dyDescent="0.2">
      <c r="A174" s="241" t="s">
        <v>143</v>
      </c>
      <c r="B174" s="242"/>
      <c r="C174" s="243" t="s">
        <v>144</v>
      </c>
      <c r="D174" s="309" t="s">
        <v>145</v>
      </c>
    </row>
    <row r="175" spans="1:5" ht="75" customHeight="1" x14ac:dyDescent="0.2">
      <c r="A175" s="246" t="s">
        <v>146</v>
      </c>
      <c r="B175" s="247"/>
      <c r="C175" s="248" t="s">
        <v>147</v>
      </c>
      <c r="D175" s="310" t="s">
        <v>148</v>
      </c>
    </row>
    <row r="176" spans="1:5" ht="174.95" customHeight="1" x14ac:dyDescent="0.2">
      <c r="A176" s="251" t="s">
        <v>149</v>
      </c>
      <c r="B176" s="249"/>
      <c r="C176" s="248" t="s">
        <v>150</v>
      </c>
      <c r="D176" s="310" t="s">
        <v>148</v>
      </c>
      <c r="E176" s="254"/>
    </row>
    <row r="177" spans="1:5" ht="125.25" customHeight="1" x14ac:dyDescent="0.2">
      <c r="A177" s="251" t="s">
        <v>152</v>
      </c>
      <c r="B177" s="249"/>
      <c r="C177" s="248" t="s">
        <v>153</v>
      </c>
      <c r="D177" s="248" t="s">
        <v>148</v>
      </c>
    </row>
    <row r="178" spans="1:5" s="226" customFormat="1" ht="223.5" customHeight="1" x14ac:dyDescent="0.2">
      <c r="A178" s="251" t="s">
        <v>154</v>
      </c>
      <c r="B178" s="249"/>
      <c r="C178" s="248" t="s">
        <v>155</v>
      </c>
      <c r="D178" s="248" t="s">
        <v>148</v>
      </c>
      <c r="E178" s="207"/>
    </row>
    <row r="179" spans="1:5" ht="24.95" customHeight="1" x14ac:dyDescent="0.2">
      <c r="A179" s="252" t="s">
        <v>156</v>
      </c>
      <c r="B179" s="252"/>
      <c r="C179" s="252"/>
      <c r="D179" s="252"/>
    </row>
    <row r="180" spans="1:5" ht="39" customHeight="1" x14ac:dyDescent="0.2">
      <c r="A180" s="252" t="s">
        <v>157</v>
      </c>
      <c r="B180" s="252"/>
      <c r="C180" s="252"/>
      <c r="D180" s="252"/>
    </row>
    <row r="181" spans="1:5" s="16" customFormat="1" ht="203.25" customHeight="1" x14ac:dyDescent="0.2">
      <c r="A18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311"/>
      <c r="C181" s="311"/>
      <c r="D181" s="311"/>
      <c r="E181" s="207"/>
    </row>
    <row r="182" spans="1:5" ht="63.75" customHeight="1" x14ac:dyDescent="0.2">
      <c r="A182" s="227" t="s">
        <v>159</v>
      </c>
      <c r="B182" s="227"/>
      <c r="C182" s="227"/>
      <c r="D182" s="227"/>
    </row>
    <row r="183" spans="1:5" ht="20.25" customHeight="1" x14ac:dyDescent="0.2">
      <c r="A183" s="252" t="s">
        <v>160</v>
      </c>
      <c r="B183" s="252"/>
      <c r="C183" s="252"/>
      <c r="D183" s="252"/>
    </row>
    <row r="184" spans="1:5" s="254" customFormat="1" ht="114.75" customHeight="1" x14ac:dyDescent="0.2">
      <c r="A184" s="311" t="s">
        <v>161</v>
      </c>
      <c r="B184" s="311"/>
      <c r="C184" s="311"/>
      <c r="D184" s="311"/>
      <c r="E184" s="207"/>
    </row>
  </sheetData>
  <sheetProtection selectLockedCells="1" selectUnlockedCells="1"/>
  <mergeCells count="170">
    <mergeCell ref="A180:D180"/>
    <mergeCell ref="A181:D181"/>
    <mergeCell ref="A182:D182"/>
    <mergeCell ref="A183:D183"/>
    <mergeCell ref="A184:D184"/>
    <mergeCell ref="A174:B174"/>
    <mergeCell ref="A175:B175"/>
    <mergeCell ref="A176:B176"/>
    <mergeCell ref="A177:B177"/>
    <mergeCell ref="A178:B178"/>
    <mergeCell ref="A179:D179"/>
    <mergeCell ref="A169:B169"/>
    <mergeCell ref="A170:B170"/>
    <mergeCell ref="C170:C173"/>
    <mergeCell ref="A171:B171"/>
    <mergeCell ref="A172:B172"/>
    <mergeCell ref="A173:B173"/>
    <mergeCell ref="A161:C161"/>
    <mergeCell ref="A162:C162"/>
    <mergeCell ref="A163:C163"/>
    <mergeCell ref="A165:D165"/>
    <mergeCell ref="A167:D167"/>
    <mergeCell ref="A168:D168"/>
    <mergeCell ref="C155:D155"/>
    <mergeCell ref="C156:D156"/>
    <mergeCell ref="A157:C157"/>
    <mergeCell ref="A158:C158"/>
    <mergeCell ref="A159:C159"/>
    <mergeCell ref="A160:C160"/>
    <mergeCell ref="A148:B148"/>
    <mergeCell ref="A149:B149"/>
    <mergeCell ref="A150:B150"/>
    <mergeCell ref="A151:B151"/>
    <mergeCell ref="C153:D153"/>
    <mergeCell ref="C154:D154"/>
    <mergeCell ref="A142:B142"/>
    <mergeCell ref="A143:B143"/>
    <mergeCell ref="A144:B144"/>
    <mergeCell ref="A145:B145"/>
    <mergeCell ref="A146:B146"/>
    <mergeCell ref="A147:B147"/>
    <mergeCell ref="A136:B136"/>
    <mergeCell ref="C136:D136"/>
    <mergeCell ref="A137:B137"/>
    <mergeCell ref="C137:C141"/>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C80"/>
    <mergeCell ref="A81:B81"/>
    <mergeCell ref="A82:B82"/>
    <mergeCell ref="A83:B83"/>
    <mergeCell ref="A84:B84"/>
    <mergeCell ref="C84:C101"/>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3"/>
  <sheetViews>
    <sheetView view="pageBreakPreview" zoomScale="40" zoomScaleNormal="60" zoomScaleSheetLayoutView="40" workbookViewId="0">
      <pane ySplit="3" topLeftCell="A328"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289</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452" t="str">
        <f>"от "&amp;MIN(D50:D89)&amp;" до "&amp;MAX(D50:D89)</f>
        <v>от 2850 до 114000</v>
      </c>
      <c r="E49" s="453"/>
      <c r="F49" s="453"/>
      <c r="G49" s="453"/>
      <c r="H49" s="454"/>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50" s="365">
        <v>2850</v>
      </c>
      <c r="E50" s="128"/>
      <c r="F50" s="128"/>
      <c r="G50" s="128"/>
      <c r="H50" s="129"/>
    </row>
    <row r="51" spans="1:8" s="16" customFormat="1" ht="37.5" customHeight="1" outlineLevel="1" x14ac:dyDescent="0.2">
      <c r="A51" s="130" t="s">
        <v>33</v>
      </c>
      <c r="B51" s="366"/>
      <c r="C51" s="367"/>
      <c r="D51" s="56">
        <v>5700</v>
      </c>
      <c r="E51" s="37"/>
      <c r="F51" s="37"/>
      <c r="G51" s="37"/>
      <c r="H51" s="38"/>
    </row>
    <row r="52" spans="1:8" s="16" customFormat="1" ht="37.5" customHeight="1" outlineLevel="1" x14ac:dyDescent="0.2">
      <c r="A52" s="130" t="s">
        <v>34</v>
      </c>
      <c r="B52" s="366"/>
      <c r="C52" s="367"/>
      <c r="D52" s="56">
        <v>8550</v>
      </c>
      <c r="E52" s="37"/>
      <c r="F52" s="37"/>
      <c r="G52" s="37"/>
      <c r="H52" s="38"/>
    </row>
    <row r="53" spans="1:8" s="16" customFormat="1" ht="37.5" customHeight="1" outlineLevel="1" x14ac:dyDescent="0.2">
      <c r="A53" s="130" t="s">
        <v>35</v>
      </c>
      <c r="B53" s="366"/>
      <c r="C53" s="367"/>
      <c r="D53" s="56">
        <v>11400</v>
      </c>
      <c r="E53" s="37"/>
      <c r="F53" s="37"/>
      <c r="G53" s="37"/>
      <c r="H53" s="38"/>
    </row>
    <row r="54" spans="1:8" s="16" customFormat="1" ht="37.5" customHeight="1" outlineLevel="1" x14ac:dyDescent="0.2">
      <c r="A54" s="130" t="s">
        <v>36</v>
      </c>
      <c r="B54" s="366"/>
      <c r="C54" s="367"/>
      <c r="D54" s="56">
        <v>14250</v>
      </c>
      <c r="E54" s="37"/>
      <c r="F54" s="37"/>
      <c r="G54" s="37"/>
      <c r="H54" s="38"/>
    </row>
    <row r="55" spans="1:8" s="16" customFormat="1" ht="37.5" customHeight="1" outlineLevel="1" x14ac:dyDescent="0.2">
      <c r="A55" s="130" t="s">
        <v>37</v>
      </c>
      <c r="B55" s="366"/>
      <c r="C55" s="367"/>
      <c r="D55" s="56">
        <v>17100</v>
      </c>
      <c r="E55" s="37"/>
      <c r="F55" s="37"/>
      <c r="G55" s="37"/>
      <c r="H55" s="38"/>
    </row>
    <row r="56" spans="1:8" s="16" customFormat="1" ht="37.5" customHeight="1" outlineLevel="1" x14ac:dyDescent="0.2">
      <c r="A56" s="130" t="s">
        <v>38</v>
      </c>
      <c r="B56" s="366"/>
      <c r="C56" s="367"/>
      <c r="D56" s="56">
        <v>19950</v>
      </c>
      <c r="E56" s="37"/>
      <c r="F56" s="37"/>
      <c r="G56" s="37"/>
      <c r="H56" s="38"/>
    </row>
    <row r="57" spans="1:8" s="16" customFormat="1" ht="37.5" customHeight="1" outlineLevel="1" x14ac:dyDescent="0.2">
      <c r="A57" s="130" t="s">
        <v>39</v>
      </c>
      <c r="B57" s="366"/>
      <c r="C57" s="367"/>
      <c r="D57" s="56">
        <v>22800</v>
      </c>
      <c r="E57" s="37"/>
      <c r="F57" s="37"/>
      <c r="G57" s="37"/>
      <c r="H57" s="38"/>
    </row>
    <row r="58" spans="1:8" s="16" customFormat="1" ht="37.5" customHeight="1" outlineLevel="1" x14ac:dyDescent="0.2">
      <c r="A58" s="130" t="s">
        <v>40</v>
      </c>
      <c r="B58" s="366"/>
      <c r="C58" s="367"/>
      <c r="D58" s="56">
        <v>25650</v>
      </c>
      <c r="E58" s="37"/>
      <c r="F58" s="37"/>
      <c r="G58" s="37"/>
      <c r="H58" s="38"/>
    </row>
    <row r="59" spans="1:8" s="16" customFormat="1" ht="37.5" customHeight="1" outlineLevel="1" x14ac:dyDescent="0.2">
      <c r="A59" s="130" t="s">
        <v>41</v>
      </c>
      <c r="B59" s="366"/>
      <c r="C59" s="367"/>
      <c r="D59" s="56">
        <v>28500</v>
      </c>
      <c r="E59" s="37"/>
      <c r="F59" s="37"/>
      <c r="G59" s="37"/>
      <c r="H59" s="38"/>
    </row>
    <row r="60" spans="1:8" s="16" customFormat="1" ht="37.5" customHeight="1" outlineLevel="1" x14ac:dyDescent="0.2">
      <c r="A60" s="130" t="s">
        <v>42</v>
      </c>
      <c r="B60" s="366"/>
      <c r="C60" s="367"/>
      <c r="D60" s="56">
        <v>31350</v>
      </c>
      <c r="E60" s="37"/>
      <c r="F60" s="37"/>
      <c r="G60" s="37"/>
      <c r="H60" s="38"/>
    </row>
    <row r="61" spans="1:8" s="16" customFormat="1" ht="37.5" customHeight="1" outlineLevel="1" x14ac:dyDescent="0.2">
      <c r="A61" s="130" t="s">
        <v>43</v>
      </c>
      <c r="B61" s="366"/>
      <c r="C61" s="367"/>
      <c r="D61" s="56">
        <v>34200</v>
      </c>
      <c r="E61" s="37"/>
      <c r="F61" s="37"/>
      <c r="G61" s="37"/>
      <c r="H61" s="38"/>
    </row>
    <row r="62" spans="1:8" s="16" customFormat="1" ht="37.5" customHeight="1" outlineLevel="1" x14ac:dyDescent="0.2">
      <c r="A62" s="130" t="s">
        <v>44</v>
      </c>
      <c r="B62" s="366"/>
      <c r="C62" s="367"/>
      <c r="D62" s="56">
        <v>37050</v>
      </c>
      <c r="E62" s="37"/>
      <c r="F62" s="37"/>
      <c r="G62" s="37"/>
      <c r="H62" s="38"/>
    </row>
    <row r="63" spans="1:8" s="16" customFormat="1" ht="37.5" customHeight="1" outlineLevel="1" x14ac:dyDescent="0.2">
      <c r="A63" s="130" t="s">
        <v>45</v>
      </c>
      <c r="B63" s="366"/>
      <c r="C63" s="367"/>
      <c r="D63" s="56">
        <v>39900</v>
      </c>
      <c r="E63" s="37"/>
      <c r="F63" s="37"/>
      <c r="G63" s="37"/>
      <c r="H63" s="38"/>
    </row>
    <row r="64" spans="1:8" s="16" customFormat="1" ht="37.5" customHeight="1" outlineLevel="1" x14ac:dyDescent="0.2">
      <c r="A64" s="130" t="s">
        <v>46</v>
      </c>
      <c r="B64" s="366"/>
      <c r="C64" s="367"/>
      <c r="D64" s="56">
        <v>42750</v>
      </c>
      <c r="E64" s="37"/>
      <c r="F64" s="37"/>
      <c r="G64" s="37"/>
      <c r="H64" s="38"/>
    </row>
    <row r="65" spans="1:8" s="16" customFormat="1" ht="37.5" customHeight="1" outlineLevel="1" x14ac:dyDescent="0.2">
      <c r="A65" s="130" t="s">
        <v>47</v>
      </c>
      <c r="B65" s="366"/>
      <c r="C65" s="367"/>
      <c r="D65" s="56">
        <v>45600</v>
      </c>
      <c r="E65" s="37"/>
      <c r="F65" s="37"/>
      <c r="G65" s="37"/>
      <c r="H65" s="38"/>
    </row>
    <row r="66" spans="1:8" s="16" customFormat="1" ht="37.5" customHeight="1" outlineLevel="1" x14ac:dyDescent="0.2">
      <c r="A66" s="130" t="s">
        <v>48</v>
      </c>
      <c r="B66" s="366"/>
      <c r="C66" s="367"/>
      <c r="D66" s="56">
        <v>48450</v>
      </c>
      <c r="E66" s="37"/>
      <c r="F66" s="37"/>
      <c r="G66" s="37"/>
      <c r="H66" s="38"/>
    </row>
    <row r="67" spans="1:8" s="16" customFormat="1" ht="37.5" customHeight="1" outlineLevel="1" x14ac:dyDescent="0.2">
      <c r="A67" s="130" t="s">
        <v>49</v>
      </c>
      <c r="B67" s="366"/>
      <c r="C67" s="367"/>
      <c r="D67" s="56">
        <v>51300</v>
      </c>
      <c r="E67" s="37"/>
      <c r="F67" s="37"/>
      <c r="G67" s="37"/>
      <c r="H67" s="38"/>
    </row>
    <row r="68" spans="1:8" s="16" customFormat="1" ht="37.5" customHeight="1" outlineLevel="1" x14ac:dyDescent="0.2">
      <c r="A68" s="130" t="s">
        <v>50</v>
      </c>
      <c r="B68" s="366"/>
      <c r="C68" s="367"/>
      <c r="D68" s="56">
        <v>54150</v>
      </c>
      <c r="E68" s="37"/>
      <c r="F68" s="37"/>
      <c r="G68" s="37"/>
      <c r="H68" s="38"/>
    </row>
    <row r="69" spans="1:8" s="16" customFormat="1" ht="37.5" customHeight="1" outlineLevel="1" x14ac:dyDescent="0.2">
      <c r="A69" s="130" t="s">
        <v>51</v>
      </c>
      <c r="B69" s="366"/>
      <c r="C69" s="367"/>
      <c r="D69" s="56">
        <v>57000</v>
      </c>
      <c r="E69" s="37"/>
      <c r="F69" s="37"/>
      <c r="G69" s="37"/>
      <c r="H69" s="38"/>
    </row>
    <row r="70" spans="1:8" s="16" customFormat="1" ht="37.5" customHeight="1" outlineLevel="1" x14ac:dyDescent="0.2">
      <c r="A70" s="130" t="s">
        <v>196</v>
      </c>
      <c r="B70" s="366"/>
      <c r="C70" s="367"/>
      <c r="D70" s="56">
        <v>59850</v>
      </c>
      <c r="E70" s="37"/>
      <c r="F70" s="37"/>
      <c r="G70" s="37"/>
      <c r="H70" s="38"/>
    </row>
    <row r="71" spans="1:8" s="16" customFormat="1" ht="37.5" customHeight="1" outlineLevel="1" x14ac:dyDescent="0.2">
      <c r="A71" s="130" t="s">
        <v>197</v>
      </c>
      <c r="B71" s="366"/>
      <c r="C71" s="367"/>
      <c r="D71" s="56">
        <v>62700</v>
      </c>
      <c r="E71" s="37"/>
      <c r="F71" s="37"/>
      <c r="G71" s="37"/>
      <c r="H71" s="38"/>
    </row>
    <row r="72" spans="1:8" s="16" customFormat="1" ht="37.5" customHeight="1" outlineLevel="1" x14ac:dyDescent="0.2">
      <c r="A72" s="130" t="s">
        <v>198</v>
      </c>
      <c r="B72" s="366"/>
      <c r="C72" s="367"/>
      <c r="D72" s="56">
        <v>65550</v>
      </c>
      <c r="E72" s="37"/>
      <c r="F72" s="37"/>
      <c r="G72" s="37"/>
      <c r="H72" s="38"/>
    </row>
    <row r="73" spans="1:8" s="16" customFormat="1" ht="37.5" customHeight="1" outlineLevel="1" x14ac:dyDescent="0.2">
      <c r="A73" s="130" t="s">
        <v>199</v>
      </c>
      <c r="B73" s="366"/>
      <c r="C73" s="367"/>
      <c r="D73" s="56">
        <v>68400</v>
      </c>
      <c r="E73" s="37"/>
      <c r="F73" s="37"/>
      <c r="G73" s="37"/>
      <c r="H73" s="38"/>
    </row>
    <row r="74" spans="1:8" s="16" customFormat="1" ht="37.5" customHeight="1" outlineLevel="1" x14ac:dyDescent="0.2">
      <c r="A74" s="130" t="s">
        <v>200</v>
      </c>
      <c r="B74" s="366"/>
      <c r="C74" s="367"/>
      <c r="D74" s="56">
        <v>71250</v>
      </c>
      <c r="E74" s="37"/>
      <c r="F74" s="37"/>
      <c r="G74" s="37"/>
      <c r="H74" s="38"/>
    </row>
    <row r="75" spans="1:8" s="16" customFormat="1" ht="37.5" customHeight="1" outlineLevel="1" x14ac:dyDescent="0.2">
      <c r="A75" s="130" t="s">
        <v>201</v>
      </c>
      <c r="B75" s="366"/>
      <c r="C75" s="367"/>
      <c r="D75" s="56">
        <v>74100</v>
      </c>
      <c r="E75" s="37"/>
      <c r="F75" s="37"/>
      <c r="G75" s="37"/>
      <c r="H75" s="38"/>
    </row>
    <row r="76" spans="1:8" s="16" customFormat="1" ht="37.5" customHeight="1" outlineLevel="1" x14ac:dyDescent="0.2">
      <c r="A76" s="130" t="s">
        <v>202</v>
      </c>
      <c r="B76" s="366"/>
      <c r="C76" s="367"/>
      <c r="D76" s="56">
        <v>76950</v>
      </c>
      <c r="E76" s="37"/>
      <c r="F76" s="37"/>
      <c r="G76" s="37"/>
      <c r="H76" s="38"/>
    </row>
    <row r="77" spans="1:8" s="16" customFormat="1" ht="37.5" customHeight="1" outlineLevel="1" x14ac:dyDescent="0.2">
      <c r="A77" s="130" t="s">
        <v>203</v>
      </c>
      <c r="B77" s="366"/>
      <c r="C77" s="367"/>
      <c r="D77" s="56">
        <v>79800</v>
      </c>
      <c r="E77" s="37"/>
      <c r="F77" s="37"/>
      <c r="G77" s="37"/>
      <c r="H77" s="38"/>
    </row>
    <row r="78" spans="1:8" s="16" customFormat="1" ht="37.5" customHeight="1" outlineLevel="1" x14ac:dyDescent="0.2">
      <c r="A78" s="130" t="s">
        <v>204</v>
      </c>
      <c r="B78" s="366"/>
      <c r="C78" s="367"/>
      <c r="D78" s="56">
        <v>82650</v>
      </c>
      <c r="E78" s="37"/>
      <c r="F78" s="37"/>
      <c r="G78" s="37"/>
      <c r="H78" s="38"/>
    </row>
    <row r="79" spans="1:8" s="16" customFormat="1" ht="37.5" customHeight="1" outlineLevel="1" x14ac:dyDescent="0.2">
      <c r="A79" s="130" t="s">
        <v>205</v>
      </c>
      <c r="B79" s="366"/>
      <c r="C79" s="367"/>
      <c r="D79" s="56">
        <v>85500</v>
      </c>
      <c r="E79" s="37"/>
      <c r="F79" s="37"/>
      <c r="G79" s="37"/>
      <c r="H79" s="38"/>
    </row>
    <row r="80" spans="1:8" s="16" customFormat="1" ht="37.5" customHeight="1" outlineLevel="1" x14ac:dyDescent="0.2">
      <c r="A80" s="130" t="s">
        <v>215</v>
      </c>
      <c r="B80" s="366"/>
      <c r="C80" s="367"/>
      <c r="D80" s="56">
        <v>88350</v>
      </c>
      <c r="E80" s="37"/>
      <c r="F80" s="37"/>
      <c r="G80" s="37"/>
      <c r="H80" s="38"/>
    </row>
    <row r="81" spans="1:8" s="16" customFormat="1" ht="37.5" customHeight="1" outlineLevel="1" x14ac:dyDescent="0.2">
      <c r="A81" s="130" t="s">
        <v>216</v>
      </c>
      <c r="B81" s="366"/>
      <c r="C81" s="367"/>
      <c r="D81" s="56">
        <v>91200</v>
      </c>
      <c r="E81" s="37"/>
      <c r="F81" s="37"/>
      <c r="G81" s="37"/>
      <c r="H81" s="38"/>
    </row>
    <row r="82" spans="1:8" s="16" customFormat="1" ht="37.5" customHeight="1" outlineLevel="1" x14ac:dyDescent="0.2">
      <c r="A82" s="130" t="s">
        <v>217</v>
      </c>
      <c r="B82" s="366"/>
      <c r="C82" s="367"/>
      <c r="D82" s="56">
        <v>94050</v>
      </c>
      <c r="E82" s="37"/>
      <c r="F82" s="37"/>
      <c r="G82" s="37"/>
      <c r="H82" s="38"/>
    </row>
    <row r="83" spans="1:8" s="16" customFormat="1" ht="37.5" customHeight="1" outlineLevel="1" x14ac:dyDescent="0.2">
      <c r="A83" s="130" t="s">
        <v>218</v>
      </c>
      <c r="B83" s="366"/>
      <c r="C83" s="367"/>
      <c r="D83" s="56">
        <v>96900</v>
      </c>
      <c r="E83" s="37"/>
      <c r="F83" s="37"/>
      <c r="G83" s="37"/>
      <c r="H83" s="38"/>
    </row>
    <row r="84" spans="1:8" s="16" customFormat="1" ht="37.5" customHeight="1" outlineLevel="1" x14ac:dyDescent="0.2">
      <c r="A84" s="130" t="s">
        <v>219</v>
      </c>
      <c r="B84" s="366"/>
      <c r="C84" s="367"/>
      <c r="D84" s="56">
        <v>99750</v>
      </c>
      <c r="E84" s="37"/>
      <c r="F84" s="37"/>
      <c r="G84" s="37"/>
      <c r="H84" s="38"/>
    </row>
    <row r="85" spans="1:8" s="16" customFormat="1" ht="37.5" customHeight="1" outlineLevel="1" x14ac:dyDescent="0.2">
      <c r="A85" s="130" t="s">
        <v>220</v>
      </c>
      <c r="B85" s="366"/>
      <c r="C85" s="367"/>
      <c r="D85" s="56">
        <v>102600</v>
      </c>
      <c r="E85" s="37"/>
      <c r="F85" s="37"/>
      <c r="G85" s="37"/>
      <c r="H85" s="38"/>
    </row>
    <row r="86" spans="1:8" s="16" customFormat="1" ht="37.5" customHeight="1" outlineLevel="1" x14ac:dyDescent="0.2">
      <c r="A86" s="130" t="s">
        <v>221</v>
      </c>
      <c r="B86" s="366"/>
      <c r="C86" s="367"/>
      <c r="D86" s="56">
        <v>105450</v>
      </c>
      <c r="E86" s="37"/>
      <c r="F86" s="37"/>
      <c r="G86" s="37"/>
      <c r="H86" s="38"/>
    </row>
    <row r="87" spans="1:8" s="16" customFormat="1" ht="37.5" customHeight="1" outlineLevel="1" x14ac:dyDescent="0.2">
      <c r="A87" s="130" t="s">
        <v>222</v>
      </c>
      <c r="B87" s="366"/>
      <c r="C87" s="367"/>
      <c r="D87" s="56">
        <v>108300</v>
      </c>
      <c r="E87" s="37"/>
      <c r="F87" s="37"/>
      <c r="G87" s="37"/>
      <c r="H87" s="38"/>
    </row>
    <row r="88" spans="1:8" s="16" customFormat="1" ht="37.5" customHeight="1" outlineLevel="1" x14ac:dyDescent="0.2">
      <c r="A88" s="130" t="s">
        <v>223</v>
      </c>
      <c r="B88" s="366"/>
      <c r="C88" s="367"/>
      <c r="D88" s="56">
        <v>111150</v>
      </c>
      <c r="E88" s="37"/>
      <c r="F88" s="37"/>
      <c r="G88" s="37"/>
      <c r="H88" s="38"/>
    </row>
    <row r="89" spans="1:8" s="16" customFormat="1" ht="37.5" customHeight="1" outlineLevel="1" x14ac:dyDescent="0.2">
      <c r="A89" s="399" t="s">
        <v>224</v>
      </c>
      <c r="B89" s="400"/>
      <c r="C89" s="367"/>
      <c r="D89" s="197">
        <v>114000</v>
      </c>
      <c r="E89" s="188"/>
      <c r="F89" s="188"/>
      <c r="G89" s="188"/>
      <c r="H89" s="189"/>
    </row>
    <row r="90" spans="1:8" s="16" customFormat="1" ht="37.5" customHeight="1" outlineLevel="1" x14ac:dyDescent="0.2">
      <c r="A90" s="130" t="s">
        <v>291</v>
      </c>
      <c r="B90" s="131"/>
      <c r="C90" s="367"/>
      <c r="D90" s="197">
        <v>116850</v>
      </c>
      <c r="E90" s="188"/>
      <c r="F90" s="188"/>
      <c r="G90" s="188"/>
      <c r="H90" s="189"/>
    </row>
    <row r="91" spans="1:8" s="16" customFormat="1" ht="37.5" customHeight="1" outlineLevel="1" x14ac:dyDescent="0.2">
      <c r="A91" s="130" t="s">
        <v>292</v>
      </c>
      <c r="B91" s="131"/>
      <c r="C91" s="367"/>
      <c r="D91" s="197">
        <v>119700</v>
      </c>
      <c r="E91" s="188"/>
      <c r="F91" s="188"/>
      <c r="G91" s="188"/>
      <c r="H91" s="189"/>
    </row>
    <row r="92" spans="1:8" s="16" customFormat="1" ht="37.5" customHeight="1" outlineLevel="1" x14ac:dyDescent="0.2">
      <c r="A92" s="130" t="s">
        <v>293</v>
      </c>
      <c r="B92" s="131"/>
      <c r="C92" s="367"/>
      <c r="D92" s="197">
        <v>122550</v>
      </c>
      <c r="E92" s="188"/>
      <c r="F92" s="188"/>
      <c r="G92" s="188"/>
      <c r="H92" s="189"/>
    </row>
    <row r="93" spans="1:8" s="16" customFormat="1" ht="37.5" customHeight="1" outlineLevel="1" x14ac:dyDescent="0.2">
      <c r="A93" s="130" t="s">
        <v>294</v>
      </c>
      <c r="B93" s="131"/>
      <c r="C93" s="367"/>
      <c r="D93" s="197">
        <v>125400</v>
      </c>
      <c r="E93" s="188"/>
      <c r="F93" s="188"/>
      <c r="G93" s="188"/>
      <c r="H93" s="189"/>
    </row>
    <row r="94" spans="1:8" s="16" customFormat="1" ht="37.5" customHeight="1" outlineLevel="1" x14ac:dyDescent="0.2">
      <c r="A94" s="130" t="s">
        <v>295</v>
      </c>
      <c r="B94" s="131"/>
      <c r="C94" s="367"/>
      <c r="D94" s="197">
        <v>128250</v>
      </c>
      <c r="E94" s="188"/>
      <c r="F94" s="188"/>
      <c r="G94" s="188"/>
      <c r="H94" s="189"/>
    </row>
    <row r="95" spans="1:8" s="16" customFormat="1" ht="37.5" customHeight="1" outlineLevel="1" x14ac:dyDescent="0.2">
      <c r="A95" s="130" t="s">
        <v>296</v>
      </c>
      <c r="B95" s="131"/>
      <c r="C95" s="367"/>
      <c r="D95" s="197">
        <v>131100</v>
      </c>
      <c r="E95" s="188"/>
      <c r="F95" s="188"/>
      <c r="G95" s="188"/>
      <c r="H95" s="189"/>
    </row>
    <row r="96" spans="1:8" s="16" customFormat="1" ht="37.5" customHeight="1" outlineLevel="1" x14ac:dyDescent="0.2">
      <c r="A96" s="130" t="s">
        <v>297</v>
      </c>
      <c r="B96" s="131"/>
      <c r="C96" s="367"/>
      <c r="D96" s="197">
        <v>133950</v>
      </c>
      <c r="E96" s="188"/>
      <c r="F96" s="188"/>
      <c r="G96" s="188"/>
      <c r="H96" s="189"/>
    </row>
    <row r="97" spans="1:8" s="16" customFormat="1" ht="37.5" customHeight="1" outlineLevel="1" x14ac:dyDescent="0.2">
      <c r="A97" s="130" t="s">
        <v>298</v>
      </c>
      <c r="B97" s="131"/>
      <c r="C97" s="367"/>
      <c r="D97" s="197">
        <v>136800</v>
      </c>
      <c r="E97" s="188"/>
      <c r="F97" s="188"/>
      <c r="G97" s="188"/>
      <c r="H97" s="189"/>
    </row>
    <row r="98" spans="1:8" s="16" customFormat="1" ht="37.5" customHeight="1" outlineLevel="1" x14ac:dyDescent="0.2">
      <c r="A98" s="130" t="s">
        <v>299</v>
      </c>
      <c r="B98" s="131"/>
      <c r="C98" s="367"/>
      <c r="D98" s="197">
        <v>139650</v>
      </c>
      <c r="E98" s="188"/>
      <c r="F98" s="188"/>
      <c r="G98" s="188"/>
      <c r="H98" s="189"/>
    </row>
    <row r="99" spans="1:8" s="16" customFormat="1" ht="37.5" customHeight="1" outlineLevel="1" x14ac:dyDescent="0.2">
      <c r="A99" s="130" t="s">
        <v>300</v>
      </c>
      <c r="B99" s="131"/>
      <c r="C99" s="367"/>
      <c r="D99" s="197">
        <v>142500</v>
      </c>
      <c r="E99" s="188"/>
      <c r="F99" s="188"/>
      <c r="G99" s="188"/>
      <c r="H99" s="189"/>
    </row>
    <row r="100" spans="1:8" s="16" customFormat="1" ht="37.5" customHeight="1" outlineLevel="1" x14ac:dyDescent="0.2">
      <c r="A100" s="130" t="s">
        <v>301</v>
      </c>
      <c r="B100" s="131"/>
      <c r="C100" s="367"/>
      <c r="D100" s="197">
        <v>145350</v>
      </c>
      <c r="E100" s="188"/>
      <c r="F100" s="188"/>
      <c r="G100" s="188"/>
      <c r="H100" s="189"/>
    </row>
    <row r="101" spans="1:8" s="16" customFormat="1" ht="37.5" customHeight="1" outlineLevel="1" x14ac:dyDescent="0.2">
      <c r="A101" s="130" t="s">
        <v>302</v>
      </c>
      <c r="B101" s="131"/>
      <c r="C101" s="367"/>
      <c r="D101" s="197">
        <v>148200</v>
      </c>
      <c r="E101" s="188"/>
      <c r="F101" s="188"/>
      <c r="G101" s="188"/>
      <c r="H101" s="189"/>
    </row>
    <row r="102" spans="1:8" s="16" customFormat="1" ht="37.5" customHeight="1" outlineLevel="1" x14ac:dyDescent="0.2">
      <c r="A102" s="130" t="s">
        <v>303</v>
      </c>
      <c r="B102" s="131"/>
      <c r="C102" s="367"/>
      <c r="D102" s="197">
        <v>151050</v>
      </c>
      <c r="E102" s="188"/>
      <c r="F102" s="188"/>
      <c r="G102" s="188"/>
      <c r="H102" s="189"/>
    </row>
    <row r="103" spans="1:8" s="16" customFormat="1" ht="37.5" customHeight="1" outlineLevel="1" x14ac:dyDescent="0.2">
      <c r="A103" s="130" t="s">
        <v>304</v>
      </c>
      <c r="B103" s="131"/>
      <c r="C103" s="367"/>
      <c r="D103" s="197">
        <v>153900</v>
      </c>
      <c r="E103" s="188"/>
      <c r="F103" s="188"/>
      <c r="G103" s="188"/>
      <c r="H103" s="189"/>
    </row>
    <row r="104" spans="1:8" s="16" customFormat="1" ht="37.5" customHeight="1" outlineLevel="1" x14ac:dyDescent="0.2">
      <c r="A104" s="130" t="s">
        <v>305</v>
      </c>
      <c r="B104" s="131"/>
      <c r="C104" s="367"/>
      <c r="D104" s="197">
        <v>156750</v>
      </c>
      <c r="E104" s="188"/>
      <c r="F104" s="188"/>
      <c r="G104" s="188"/>
      <c r="H104" s="189"/>
    </row>
    <row r="105" spans="1:8" s="16" customFormat="1" ht="37.5" customHeight="1" outlineLevel="1" x14ac:dyDescent="0.2">
      <c r="A105" s="130" t="s">
        <v>306</v>
      </c>
      <c r="B105" s="131"/>
      <c r="C105" s="367"/>
      <c r="D105" s="197">
        <v>159600</v>
      </c>
      <c r="E105" s="188"/>
      <c r="F105" s="188"/>
      <c r="G105" s="188"/>
      <c r="H105" s="189"/>
    </row>
    <row r="106" spans="1:8" s="16" customFormat="1" ht="37.5" customHeight="1" outlineLevel="1" x14ac:dyDescent="0.2">
      <c r="A106" s="130" t="s">
        <v>307</v>
      </c>
      <c r="B106" s="131"/>
      <c r="C106" s="367"/>
      <c r="D106" s="197">
        <v>162450</v>
      </c>
      <c r="E106" s="188"/>
      <c r="F106" s="188"/>
      <c r="G106" s="188"/>
      <c r="H106" s="189"/>
    </row>
    <row r="107" spans="1:8" s="16" customFormat="1" ht="37.5" customHeight="1" outlineLevel="1" x14ac:dyDescent="0.2">
      <c r="A107" s="130" t="s">
        <v>308</v>
      </c>
      <c r="B107" s="131"/>
      <c r="C107" s="367"/>
      <c r="D107" s="197">
        <v>165300</v>
      </c>
      <c r="E107" s="188"/>
      <c r="F107" s="188"/>
      <c r="G107" s="188"/>
      <c r="H107" s="189"/>
    </row>
    <row r="108" spans="1:8" s="16" customFormat="1" ht="37.5" customHeight="1" outlineLevel="1" x14ac:dyDescent="0.2">
      <c r="A108" s="130" t="s">
        <v>309</v>
      </c>
      <c r="B108" s="131"/>
      <c r="C108" s="367"/>
      <c r="D108" s="197">
        <v>168150</v>
      </c>
      <c r="E108" s="188"/>
      <c r="F108" s="188"/>
      <c r="G108" s="188"/>
      <c r="H108" s="189"/>
    </row>
    <row r="109" spans="1:8" s="16" customFormat="1" ht="37.5" customHeight="1" outlineLevel="1" x14ac:dyDescent="0.2">
      <c r="A109" s="130" t="s">
        <v>310</v>
      </c>
      <c r="B109" s="131"/>
      <c r="C109" s="367"/>
      <c r="D109" s="197">
        <v>171000</v>
      </c>
      <c r="E109" s="188"/>
      <c r="F109" s="188"/>
      <c r="G109" s="188"/>
      <c r="H109" s="189"/>
    </row>
    <row r="110" spans="1:8" s="16" customFormat="1" ht="37.5" customHeight="1" outlineLevel="1" x14ac:dyDescent="0.2">
      <c r="A110" s="130" t="s">
        <v>311</v>
      </c>
      <c r="B110" s="131"/>
      <c r="C110" s="367"/>
      <c r="D110" s="197">
        <v>173850</v>
      </c>
      <c r="E110" s="188"/>
      <c r="F110" s="188"/>
      <c r="G110" s="188"/>
      <c r="H110" s="189"/>
    </row>
    <row r="111" spans="1:8" s="16" customFormat="1" ht="37.5" customHeight="1" outlineLevel="1" x14ac:dyDescent="0.2">
      <c r="A111" s="130" t="s">
        <v>312</v>
      </c>
      <c r="B111" s="131"/>
      <c r="C111" s="367"/>
      <c r="D111" s="197">
        <v>176700</v>
      </c>
      <c r="E111" s="188"/>
      <c r="F111" s="188"/>
      <c r="G111" s="188"/>
      <c r="H111" s="189"/>
    </row>
    <row r="112" spans="1:8" s="16" customFormat="1" ht="37.5" customHeight="1" outlineLevel="1" x14ac:dyDescent="0.2">
      <c r="A112" s="130" t="s">
        <v>313</v>
      </c>
      <c r="B112" s="131"/>
      <c r="C112" s="367"/>
      <c r="D112" s="197">
        <v>179550</v>
      </c>
      <c r="E112" s="188"/>
      <c r="F112" s="188"/>
      <c r="G112" s="188"/>
      <c r="H112" s="189"/>
    </row>
    <row r="113" spans="1:8" s="16" customFormat="1" ht="37.5" customHeight="1" outlineLevel="1" x14ac:dyDescent="0.2">
      <c r="A113" s="130" t="s">
        <v>314</v>
      </c>
      <c r="B113" s="131"/>
      <c r="C113" s="367"/>
      <c r="D113" s="197">
        <v>182400</v>
      </c>
      <c r="E113" s="188"/>
      <c r="F113" s="188"/>
      <c r="G113" s="188"/>
      <c r="H113" s="189"/>
    </row>
    <row r="114" spans="1:8" s="16" customFormat="1" ht="37.5" customHeight="1" outlineLevel="1" x14ac:dyDescent="0.2">
      <c r="A114" s="130" t="s">
        <v>315</v>
      </c>
      <c r="B114" s="131"/>
      <c r="C114" s="367"/>
      <c r="D114" s="197">
        <v>185250</v>
      </c>
      <c r="E114" s="188"/>
      <c r="F114" s="188"/>
      <c r="G114" s="188"/>
      <c r="H114" s="189"/>
    </row>
    <row r="115" spans="1:8" s="16" customFormat="1" ht="37.5" customHeight="1" outlineLevel="1" x14ac:dyDescent="0.2">
      <c r="A115" s="130" t="s">
        <v>316</v>
      </c>
      <c r="B115" s="131"/>
      <c r="C115" s="367"/>
      <c r="D115" s="197">
        <v>188100</v>
      </c>
      <c r="E115" s="188"/>
      <c r="F115" s="188"/>
      <c r="G115" s="188"/>
      <c r="H115" s="189"/>
    </row>
    <row r="116" spans="1:8" s="16" customFormat="1" ht="37.5" customHeight="1" outlineLevel="1" x14ac:dyDescent="0.2">
      <c r="A116" s="130" t="s">
        <v>317</v>
      </c>
      <c r="B116" s="131"/>
      <c r="C116" s="367"/>
      <c r="D116" s="197">
        <v>190950</v>
      </c>
      <c r="E116" s="188"/>
      <c r="F116" s="188"/>
      <c r="G116" s="188"/>
      <c r="H116" s="189"/>
    </row>
    <row r="117" spans="1:8" s="16" customFormat="1" ht="37.5" customHeight="1" outlineLevel="1" x14ac:dyDescent="0.2">
      <c r="A117" s="130" t="s">
        <v>318</v>
      </c>
      <c r="B117" s="131"/>
      <c r="C117" s="367"/>
      <c r="D117" s="197">
        <v>193800</v>
      </c>
      <c r="E117" s="188"/>
      <c r="F117" s="188"/>
      <c r="G117" s="188"/>
      <c r="H117" s="189"/>
    </row>
    <row r="118" spans="1:8" s="16" customFormat="1" ht="37.5" customHeight="1" outlineLevel="1" x14ac:dyDescent="0.2">
      <c r="A118" s="130" t="s">
        <v>319</v>
      </c>
      <c r="B118" s="131"/>
      <c r="C118" s="367"/>
      <c r="D118" s="197">
        <v>196650</v>
      </c>
      <c r="E118" s="188"/>
      <c r="F118" s="188"/>
      <c r="G118" s="188"/>
      <c r="H118" s="189"/>
    </row>
    <row r="119" spans="1:8" s="16" customFormat="1" ht="37.5" customHeight="1" outlineLevel="1" x14ac:dyDescent="0.2">
      <c r="A119" s="130" t="s">
        <v>320</v>
      </c>
      <c r="B119" s="131"/>
      <c r="C119" s="367"/>
      <c r="D119" s="197">
        <v>199500</v>
      </c>
      <c r="E119" s="188"/>
      <c r="F119" s="188"/>
      <c r="G119" s="188"/>
      <c r="H119" s="189"/>
    </row>
    <row r="120" spans="1:8" s="16" customFormat="1" ht="37.5" customHeight="1" outlineLevel="1" x14ac:dyDescent="0.2">
      <c r="A120" s="130" t="s">
        <v>321</v>
      </c>
      <c r="B120" s="131"/>
      <c r="C120" s="367"/>
      <c r="D120" s="197">
        <v>202350</v>
      </c>
      <c r="E120" s="188"/>
      <c r="F120" s="188"/>
      <c r="G120" s="188"/>
      <c r="H120" s="189"/>
    </row>
    <row r="121" spans="1:8" s="16" customFormat="1" ht="37.5" customHeight="1" outlineLevel="1" x14ac:dyDescent="0.2">
      <c r="A121" s="130" t="s">
        <v>322</v>
      </c>
      <c r="B121" s="131"/>
      <c r="C121" s="367"/>
      <c r="D121" s="197">
        <v>205200</v>
      </c>
      <c r="E121" s="188"/>
      <c r="F121" s="188"/>
      <c r="G121" s="188"/>
      <c r="H121" s="189"/>
    </row>
    <row r="122" spans="1:8" s="16" customFormat="1" ht="37.5" customHeight="1" outlineLevel="1" x14ac:dyDescent="0.2">
      <c r="A122" s="130" t="s">
        <v>323</v>
      </c>
      <c r="B122" s="131"/>
      <c r="C122" s="367"/>
      <c r="D122" s="197">
        <v>208050</v>
      </c>
      <c r="E122" s="188"/>
      <c r="F122" s="188"/>
      <c r="G122" s="188"/>
      <c r="H122" s="189"/>
    </row>
    <row r="123" spans="1:8" s="16" customFormat="1" ht="37.5" customHeight="1" outlineLevel="1" x14ac:dyDescent="0.2">
      <c r="A123" s="130" t="s">
        <v>324</v>
      </c>
      <c r="B123" s="131"/>
      <c r="C123" s="367"/>
      <c r="D123" s="197">
        <v>210900</v>
      </c>
      <c r="E123" s="188"/>
      <c r="F123" s="188"/>
      <c r="G123" s="188"/>
      <c r="H123" s="189"/>
    </row>
    <row r="124" spans="1:8" s="16" customFormat="1" ht="37.5" customHeight="1" outlineLevel="1" x14ac:dyDescent="0.2">
      <c r="A124" s="130" t="s">
        <v>325</v>
      </c>
      <c r="B124" s="131"/>
      <c r="C124" s="367"/>
      <c r="D124" s="197">
        <v>213750</v>
      </c>
      <c r="E124" s="188"/>
      <c r="F124" s="188"/>
      <c r="G124" s="188"/>
      <c r="H124" s="189"/>
    </row>
    <row r="125" spans="1:8" s="16" customFormat="1" ht="37.5" customHeight="1" outlineLevel="1" x14ac:dyDescent="0.2">
      <c r="A125" s="130" t="s">
        <v>326</v>
      </c>
      <c r="B125" s="131"/>
      <c r="C125" s="367"/>
      <c r="D125" s="197">
        <v>216600</v>
      </c>
      <c r="E125" s="188"/>
      <c r="F125" s="188"/>
      <c r="G125" s="188"/>
      <c r="H125" s="189"/>
    </row>
    <row r="126" spans="1:8" s="16" customFormat="1" ht="37.5" customHeight="1" outlineLevel="1" x14ac:dyDescent="0.2">
      <c r="A126" s="130" t="s">
        <v>327</v>
      </c>
      <c r="B126" s="131"/>
      <c r="C126" s="367"/>
      <c r="D126" s="197">
        <v>219450</v>
      </c>
      <c r="E126" s="188"/>
      <c r="F126" s="188"/>
      <c r="G126" s="188"/>
      <c r="H126" s="189"/>
    </row>
    <row r="127" spans="1:8" s="16" customFormat="1" ht="37.5" customHeight="1" outlineLevel="1" x14ac:dyDescent="0.2">
      <c r="A127" s="130" t="s">
        <v>328</v>
      </c>
      <c r="B127" s="131"/>
      <c r="C127" s="367"/>
      <c r="D127" s="197">
        <v>222300</v>
      </c>
      <c r="E127" s="188"/>
      <c r="F127" s="188"/>
      <c r="G127" s="188"/>
      <c r="H127" s="189"/>
    </row>
    <row r="128" spans="1:8" s="16" customFormat="1" ht="37.5" customHeight="1" outlineLevel="1" x14ac:dyDescent="0.2">
      <c r="A128" s="130" t="s">
        <v>329</v>
      </c>
      <c r="B128" s="131"/>
      <c r="C128" s="367"/>
      <c r="D128" s="197">
        <v>225150</v>
      </c>
      <c r="E128" s="188"/>
      <c r="F128" s="188"/>
      <c r="G128" s="188"/>
      <c r="H128" s="189"/>
    </row>
    <row r="129" spans="1:8" s="16" customFormat="1" ht="37.5" customHeight="1" outlineLevel="1" x14ac:dyDescent="0.2">
      <c r="A129" s="130" t="s">
        <v>330</v>
      </c>
      <c r="B129" s="131"/>
      <c r="C129" s="367"/>
      <c r="D129" s="197">
        <v>228000</v>
      </c>
      <c r="E129" s="188"/>
      <c r="F129" s="188"/>
      <c r="G129" s="188"/>
      <c r="H129" s="189"/>
    </row>
    <row r="130" spans="1:8" s="16" customFormat="1" ht="37.5" customHeight="1" outlineLevel="1" x14ac:dyDescent="0.2">
      <c r="A130" s="130" t="s">
        <v>331</v>
      </c>
      <c r="B130" s="131"/>
      <c r="C130" s="367"/>
      <c r="D130" s="197">
        <v>230850</v>
      </c>
      <c r="E130" s="188"/>
      <c r="F130" s="188"/>
      <c r="G130" s="188"/>
      <c r="H130" s="189"/>
    </row>
    <row r="131" spans="1:8" s="16" customFormat="1" ht="37.5" customHeight="1" outlineLevel="1" x14ac:dyDescent="0.2">
      <c r="A131" s="130" t="s">
        <v>332</v>
      </c>
      <c r="B131" s="131"/>
      <c r="C131" s="367"/>
      <c r="D131" s="197">
        <v>233700</v>
      </c>
      <c r="E131" s="188"/>
      <c r="F131" s="188"/>
      <c r="G131" s="188"/>
      <c r="H131" s="189"/>
    </row>
    <row r="132" spans="1:8" s="16" customFormat="1" ht="37.5" customHeight="1" outlineLevel="1" x14ac:dyDescent="0.2">
      <c r="A132" s="130" t="s">
        <v>333</v>
      </c>
      <c r="B132" s="131"/>
      <c r="C132" s="367"/>
      <c r="D132" s="197">
        <v>236550</v>
      </c>
      <c r="E132" s="188"/>
      <c r="F132" s="188"/>
      <c r="G132" s="188"/>
      <c r="H132" s="189"/>
    </row>
    <row r="133" spans="1:8" s="16" customFormat="1" ht="37.5" customHeight="1" outlineLevel="1" x14ac:dyDescent="0.2">
      <c r="A133" s="130" t="s">
        <v>334</v>
      </c>
      <c r="B133" s="131"/>
      <c r="C133" s="367"/>
      <c r="D133" s="197">
        <v>239400</v>
      </c>
      <c r="E133" s="188"/>
      <c r="F133" s="188"/>
      <c r="G133" s="188"/>
      <c r="H133" s="189"/>
    </row>
    <row r="134" spans="1:8" s="16" customFormat="1" ht="37.5" customHeight="1" outlineLevel="1" x14ac:dyDescent="0.2">
      <c r="A134" s="130" t="s">
        <v>335</v>
      </c>
      <c r="B134" s="131"/>
      <c r="C134" s="367"/>
      <c r="D134" s="197">
        <v>242250</v>
      </c>
      <c r="E134" s="188"/>
      <c r="F134" s="188"/>
      <c r="G134" s="188"/>
      <c r="H134" s="189"/>
    </row>
    <row r="135" spans="1:8" s="16" customFormat="1" ht="37.5" customHeight="1" outlineLevel="1" x14ac:dyDescent="0.2">
      <c r="A135" s="130" t="s">
        <v>336</v>
      </c>
      <c r="B135" s="131"/>
      <c r="C135" s="367"/>
      <c r="D135" s="197">
        <v>245100</v>
      </c>
      <c r="E135" s="188"/>
      <c r="F135" s="188"/>
      <c r="G135" s="188"/>
      <c r="H135" s="189"/>
    </row>
    <row r="136" spans="1:8" s="16" customFormat="1" ht="37.5" customHeight="1" outlineLevel="1" x14ac:dyDescent="0.2">
      <c r="A136" s="130" t="s">
        <v>337</v>
      </c>
      <c r="B136" s="131"/>
      <c r="C136" s="367"/>
      <c r="D136" s="197">
        <v>247950</v>
      </c>
      <c r="E136" s="188"/>
      <c r="F136" s="188"/>
      <c r="G136" s="188"/>
      <c r="H136" s="189"/>
    </row>
    <row r="137" spans="1:8" s="16" customFormat="1" ht="37.5" customHeight="1" outlineLevel="1" x14ac:dyDescent="0.2">
      <c r="A137" s="130" t="s">
        <v>338</v>
      </c>
      <c r="B137" s="131"/>
      <c r="C137" s="367"/>
      <c r="D137" s="197">
        <v>250800</v>
      </c>
      <c r="E137" s="188"/>
      <c r="F137" s="188"/>
      <c r="G137" s="188"/>
      <c r="H137" s="189"/>
    </row>
    <row r="138" spans="1:8" s="16" customFormat="1" ht="37.5" customHeight="1" outlineLevel="1" x14ac:dyDescent="0.2">
      <c r="A138" s="130" t="s">
        <v>339</v>
      </c>
      <c r="B138" s="131"/>
      <c r="C138" s="367"/>
      <c r="D138" s="197">
        <v>253650</v>
      </c>
      <c r="E138" s="188"/>
      <c r="F138" s="188"/>
      <c r="G138" s="188"/>
      <c r="H138" s="189"/>
    </row>
    <row r="139" spans="1:8" s="16" customFormat="1" ht="37.5" customHeight="1" outlineLevel="1" x14ac:dyDescent="0.2">
      <c r="A139" s="130" t="s">
        <v>340</v>
      </c>
      <c r="B139" s="131"/>
      <c r="C139" s="367"/>
      <c r="D139" s="197">
        <v>256500</v>
      </c>
      <c r="E139" s="188"/>
      <c r="F139" s="188"/>
      <c r="G139" s="188"/>
      <c r="H139" s="189"/>
    </row>
    <row r="140" spans="1:8" s="16" customFormat="1" ht="37.5" customHeight="1" outlineLevel="1" x14ac:dyDescent="0.2">
      <c r="A140" s="130" t="s">
        <v>341</v>
      </c>
      <c r="B140" s="131"/>
      <c r="C140" s="367"/>
      <c r="D140" s="197">
        <v>259350</v>
      </c>
      <c r="E140" s="188"/>
      <c r="F140" s="188"/>
      <c r="G140" s="188"/>
      <c r="H140" s="189"/>
    </row>
    <row r="141" spans="1:8" s="16" customFormat="1" ht="37.5" customHeight="1" outlineLevel="1" x14ac:dyDescent="0.2">
      <c r="A141" s="130" t="s">
        <v>342</v>
      </c>
      <c r="B141" s="131"/>
      <c r="C141" s="367"/>
      <c r="D141" s="197">
        <v>262200</v>
      </c>
      <c r="E141" s="188"/>
      <c r="F141" s="188"/>
      <c r="G141" s="188"/>
      <c r="H141" s="189"/>
    </row>
    <row r="142" spans="1:8" s="16" customFormat="1" ht="37.5" customHeight="1" outlineLevel="1" x14ac:dyDescent="0.2">
      <c r="A142" s="130" t="s">
        <v>343</v>
      </c>
      <c r="B142" s="131"/>
      <c r="C142" s="367"/>
      <c r="D142" s="197">
        <v>265050</v>
      </c>
      <c r="E142" s="188"/>
      <c r="F142" s="188"/>
      <c r="G142" s="188"/>
      <c r="H142" s="189"/>
    </row>
    <row r="143" spans="1:8" s="16" customFormat="1" ht="37.5" customHeight="1" outlineLevel="1" x14ac:dyDescent="0.2">
      <c r="A143" s="130" t="s">
        <v>344</v>
      </c>
      <c r="B143" s="131"/>
      <c r="C143" s="367"/>
      <c r="D143" s="197">
        <v>267900</v>
      </c>
      <c r="E143" s="188"/>
      <c r="F143" s="188"/>
      <c r="G143" s="188"/>
      <c r="H143" s="189"/>
    </row>
    <row r="144" spans="1:8" s="16" customFormat="1" ht="37.5" customHeight="1" outlineLevel="1" x14ac:dyDescent="0.2">
      <c r="A144" s="130" t="s">
        <v>345</v>
      </c>
      <c r="B144" s="131"/>
      <c r="C144" s="367"/>
      <c r="D144" s="197">
        <v>270750</v>
      </c>
      <c r="E144" s="188"/>
      <c r="F144" s="188"/>
      <c r="G144" s="188"/>
      <c r="H144" s="189"/>
    </row>
    <row r="145" spans="1:8" s="16" customFormat="1" ht="37.5" customHeight="1" outlineLevel="1" x14ac:dyDescent="0.2">
      <c r="A145" s="130" t="s">
        <v>346</v>
      </c>
      <c r="B145" s="131"/>
      <c r="C145" s="367"/>
      <c r="D145" s="197">
        <v>273600</v>
      </c>
      <c r="E145" s="188"/>
      <c r="F145" s="188"/>
      <c r="G145" s="188"/>
      <c r="H145" s="189"/>
    </row>
    <row r="146" spans="1:8" s="16" customFormat="1" ht="37.5" customHeight="1" outlineLevel="1" x14ac:dyDescent="0.2">
      <c r="A146" s="130" t="s">
        <v>347</v>
      </c>
      <c r="B146" s="131"/>
      <c r="C146" s="367"/>
      <c r="D146" s="197">
        <v>276450</v>
      </c>
      <c r="E146" s="188"/>
      <c r="F146" s="188"/>
      <c r="G146" s="188"/>
      <c r="H146" s="189"/>
    </row>
    <row r="147" spans="1:8" s="16" customFormat="1" ht="37.5" customHeight="1" outlineLevel="1" x14ac:dyDescent="0.2">
      <c r="A147" s="130" t="s">
        <v>348</v>
      </c>
      <c r="B147" s="131"/>
      <c r="C147" s="367"/>
      <c r="D147" s="197">
        <v>279300</v>
      </c>
      <c r="E147" s="188"/>
      <c r="F147" s="188"/>
      <c r="G147" s="188"/>
      <c r="H147" s="189"/>
    </row>
    <row r="148" spans="1:8" s="16" customFormat="1" ht="37.5" customHeight="1" outlineLevel="1" x14ac:dyDescent="0.2">
      <c r="A148" s="130" t="s">
        <v>349</v>
      </c>
      <c r="B148" s="131"/>
      <c r="C148" s="367"/>
      <c r="D148" s="197">
        <v>282150</v>
      </c>
      <c r="E148" s="188"/>
      <c r="F148" s="188"/>
      <c r="G148" s="188"/>
      <c r="H148" s="189"/>
    </row>
    <row r="149" spans="1:8" s="16" customFormat="1" ht="37.5" customHeight="1" outlineLevel="1" thickBot="1" x14ac:dyDescent="0.25">
      <c r="A149" s="130" t="s">
        <v>350</v>
      </c>
      <c r="B149" s="131"/>
      <c r="C149" s="368"/>
      <c r="D149" s="197">
        <v>285000</v>
      </c>
      <c r="E149" s="188"/>
      <c r="F149" s="188"/>
      <c r="G149" s="188"/>
      <c r="H149" s="189"/>
    </row>
    <row r="150" spans="1:8" s="16" customFormat="1" ht="32.25" customHeight="1" thickBot="1" x14ac:dyDescent="0.25">
      <c r="A150" s="81"/>
      <c r="B150" s="467"/>
      <c r="C150" s="118"/>
      <c r="D150" s="468" t="s">
        <v>351</v>
      </c>
      <c r="E150" s="468"/>
      <c r="F150" s="468"/>
      <c r="G150" s="468"/>
      <c r="H150" s="469"/>
    </row>
    <row r="151" spans="1:8" s="16" customFormat="1" ht="24.95" customHeight="1" thickBot="1" x14ac:dyDescent="0.25">
      <c r="A151" s="470"/>
      <c r="B151" s="471"/>
      <c r="C151" s="182"/>
      <c r="D151" s="472" t="s">
        <v>175</v>
      </c>
      <c r="E151" s="473" t="s">
        <v>176</v>
      </c>
      <c r="F151" s="474" t="s">
        <v>177</v>
      </c>
      <c r="G151" s="473" t="s">
        <v>178</v>
      </c>
      <c r="H151" s="475" t="s">
        <v>179</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2" s="31">
        <f>F152*1.2</f>
        <v>14760</v>
      </c>
      <c r="E152" s="32">
        <f>F152*1.1</f>
        <v>13530.000000000002</v>
      </c>
      <c r="F152" s="32">
        <v>12300</v>
      </c>
      <c r="G152" s="32">
        <f>F152*0.75</f>
        <v>9225</v>
      </c>
      <c r="H152" s="33">
        <f>F152*0.5</f>
        <v>6150</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55" s="44"/>
      <c r="E155" s="45"/>
      <c r="F155" s="45"/>
      <c r="G155" s="45"/>
      <c r="H155" s="46"/>
    </row>
    <row r="156" spans="1:8" s="16" customFormat="1" ht="24.95" customHeight="1" thickBot="1" x14ac:dyDescent="0.25">
      <c r="A156" s="47"/>
      <c r="B156" s="48"/>
      <c r="C156" s="49"/>
      <c r="D156" s="468" t="s">
        <v>351</v>
      </c>
      <c r="E156" s="468"/>
      <c r="F156" s="468"/>
      <c r="G156" s="468"/>
      <c r="H156" s="469"/>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7" s="54">
        <f>F157*1.2</f>
        <v>16560</v>
      </c>
      <c r="E157" s="32">
        <f>F157*1.1</f>
        <v>15180.000000000002</v>
      </c>
      <c r="F157" s="32">
        <v>13800</v>
      </c>
      <c r="G157" s="32">
        <f>F157*0.75</f>
        <v>10350</v>
      </c>
      <c r="H157" s="33">
        <f>F157*0.5</f>
        <v>6900</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1" s="61"/>
      <c r="E161" s="45"/>
      <c r="F161" s="45"/>
      <c r="G161" s="45"/>
      <c r="H161" s="46"/>
    </row>
    <row r="162" spans="1:8" s="16" customFormat="1" ht="24.95" customHeight="1" thickBot="1" x14ac:dyDescent="0.25">
      <c r="A162" s="81"/>
      <c r="B162" s="82"/>
      <c r="C162" s="83"/>
      <c r="D162" s="468" t="s">
        <v>351</v>
      </c>
      <c r="E162" s="468"/>
      <c r="F162" s="468"/>
      <c r="G162" s="468"/>
      <c r="H162" s="469"/>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3" s="264">
        <v>480</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5" s="265"/>
      <c r="E165" s="319"/>
      <c r="F165" s="319"/>
      <c r="G165" s="319"/>
      <c r="H165" s="320"/>
    </row>
    <row r="166" spans="1:8" s="16" customFormat="1" ht="24.95" customHeight="1" thickBot="1" x14ac:dyDescent="0.25">
      <c r="A166" s="81"/>
      <c r="B166" s="117"/>
      <c r="C166" s="118"/>
      <c r="D166" s="468" t="s">
        <v>351</v>
      </c>
      <c r="E166" s="468"/>
      <c r="F166" s="468"/>
      <c r="G166" s="468"/>
      <c r="H166" s="469"/>
    </row>
    <row r="167" spans="1:8" s="16" customFormat="1" ht="50.1" customHeight="1" thickBot="1" x14ac:dyDescent="0.25">
      <c r="A167" s="119" t="s">
        <v>31</v>
      </c>
      <c r="B167" s="120"/>
      <c r="C167" s="120"/>
      <c r="D167" s="452" t="str">
        <f>"от "&amp;MIN(D168:D207)&amp;" до "&amp;MAX(D168:D207)</f>
        <v>от 2850 до 114000</v>
      </c>
      <c r="E167" s="453"/>
      <c r="F167" s="453"/>
      <c r="G167" s="453"/>
      <c r="H167" s="454"/>
    </row>
    <row r="168" spans="1:8" s="16" customFormat="1" ht="37.5" customHeight="1" outlineLevel="1" x14ac:dyDescent="0.2">
      <c r="A168" s="124" t="s">
        <v>355</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127">
        <v>2850</v>
      </c>
      <c r="E168" s="128"/>
      <c r="F168" s="128"/>
      <c r="G168" s="128"/>
      <c r="H168" s="129"/>
    </row>
    <row r="169" spans="1:8" s="16" customFormat="1" ht="37.5" customHeight="1" outlineLevel="1" x14ac:dyDescent="0.2">
      <c r="A169" s="130" t="s">
        <v>356</v>
      </c>
      <c r="B169" s="366"/>
      <c r="C169" s="367"/>
      <c r="D169" s="127">
        <v>5700</v>
      </c>
      <c r="E169" s="128"/>
      <c r="F169" s="128"/>
      <c r="G169" s="128"/>
      <c r="H169" s="129"/>
    </row>
    <row r="170" spans="1:8" s="16" customFormat="1" ht="37.5" customHeight="1" outlineLevel="1" x14ac:dyDescent="0.2">
      <c r="A170" s="130" t="s">
        <v>357</v>
      </c>
      <c r="B170" s="366"/>
      <c r="C170" s="367"/>
      <c r="D170" s="127">
        <v>8550</v>
      </c>
      <c r="E170" s="128"/>
      <c r="F170" s="128"/>
      <c r="G170" s="128"/>
      <c r="H170" s="129"/>
    </row>
    <row r="171" spans="1:8" s="16" customFormat="1" ht="37.5" customHeight="1" outlineLevel="1" x14ac:dyDescent="0.2">
      <c r="A171" s="130" t="s">
        <v>358</v>
      </c>
      <c r="B171" s="366"/>
      <c r="C171" s="367"/>
      <c r="D171" s="127">
        <v>11400</v>
      </c>
      <c r="E171" s="128"/>
      <c r="F171" s="128"/>
      <c r="G171" s="128"/>
      <c r="H171" s="129"/>
    </row>
    <row r="172" spans="1:8" s="16" customFormat="1" ht="37.5" customHeight="1" outlineLevel="1" x14ac:dyDescent="0.2">
      <c r="A172" s="130" t="s">
        <v>359</v>
      </c>
      <c r="B172" s="366"/>
      <c r="C172" s="367"/>
      <c r="D172" s="127">
        <v>14250</v>
      </c>
      <c r="E172" s="128"/>
      <c r="F172" s="128"/>
      <c r="G172" s="128"/>
      <c r="H172" s="129"/>
    </row>
    <row r="173" spans="1:8" s="16" customFormat="1" ht="37.5" customHeight="1" outlineLevel="1" x14ac:dyDescent="0.2">
      <c r="A173" s="130" t="s">
        <v>360</v>
      </c>
      <c r="B173" s="366"/>
      <c r="C173" s="367"/>
      <c r="D173" s="127">
        <v>17100</v>
      </c>
      <c r="E173" s="128"/>
      <c r="F173" s="128"/>
      <c r="G173" s="128"/>
      <c r="H173" s="129"/>
    </row>
    <row r="174" spans="1:8" s="16" customFormat="1" ht="37.5" customHeight="1" outlineLevel="1" x14ac:dyDescent="0.2">
      <c r="A174" s="130" t="s">
        <v>361</v>
      </c>
      <c r="B174" s="366"/>
      <c r="C174" s="367"/>
      <c r="D174" s="127">
        <v>19950</v>
      </c>
      <c r="E174" s="128"/>
      <c r="F174" s="128"/>
      <c r="G174" s="128"/>
      <c r="H174" s="129"/>
    </row>
    <row r="175" spans="1:8" s="16" customFormat="1" ht="37.5" customHeight="1" outlineLevel="1" x14ac:dyDescent="0.2">
      <c r="A175" s="130" t="s">
        <v>362</v>
      </c>
      <c r="B175" s="366"/>
      <c r="C175" s="367"/>
      <c r="D175" s="127">
        <v>22800</v>
      </c>
      <c r="E175" s="128"/>
      <c r="F175" s="128"/>
      <c r="G175" s="128"/>
      <c r="H175" s="129"/>
    </row>
    <row r="176" spans="1:8" s="16" customFormat="1" ht="37.5" customHeight="1" outlineLevel="1" x14ac:dyDescent="0.2">
      <c r="A176" s="130" t="s">
        <v>363</v>
      </c>
      <c r="B176" s="366"/>
      <c r="C176" s="367"/>
      <c r="D176" s="127">
        <v>25650</v>
      </c>
      <c r="E176" s="128"/>
      <c r="F176" s="128"/>
      <c r="G176" s="128"/>
      <c r="H176" s="129"/>
    </row>
    <row r="177" spans="1:8" s="16" customFormat="1" ht="37.5" customHeight="1" outlineLevel="1" x14ac:dyDescent="0.2">
      <c r="A177" s="130" t="s">
        <v>364</v>
      </c>
      <c r="B177" s="366"/>
      <c r="C177" s="367"/>
      <c r="D177" s="127">
        <v>28500</v>
      </c>
      <c r="E177" s="128"/>
      <c r="F177" s="128"/>
      <c r="G177" s="128"/>
      <c r="H177" s="129"/>
    </row>
    <row r="178" spans="1:8" s="16" customFormat="1" ht="37.5" customHeight="1" outlineLevel="1" x14ac:dyDescent="0.2">
      <c r="A178" s="130" t="s">
        <v>365</v>
      </c>
      <c r="B178" s="366"/>
      <c r="C178" s="367"/>
      <c r="D178" s="127">
        <v>31350</v>
      </c>
      <c r="E178" s="128"/>
      <c r="F178" s="128"/>
      <c r="G178" s="128"/>
      <c r="H178" s="129"/>
    </row>
    <row r="179" spans="1:8" s="16" customFormat="1" ht="37.5" customHeight="1" outlineLevel="1" x14ac:dyDescent="0.2">
      <c r="A179" s="130" t="s">
        <v>366</v>
      </c>
      <c r="B179" s="366"/>
      <c r="C179" s="367"/>
      <c r="D179" s="127">
        <v>34200</v>
      </c>
      <c r="E179" s="128"/>
      <c r="F179" s="128"/>
      <c r="G179" s="128"/>
      <c r="H179" s="129"/>
    </row>
    <row r="180" spans="1:8" s="16" customFormat="1" ht="37.5" customHeight="1" outlineLevel="1" x14ac:dyDescent="0.2">
      <c r="A180" s="130" t="s">
        <v>367</v>
      </c>
      <c r="B180" s="366"/>
      <c r="C180" s="367"/>
      <c r="D180" s="127">
        <v>37050</v>
      </c>
      <c r="E180" s="128"/>
      <c r="F180" s="128"/>
      <c r="G180" s="128"/>
      <c r="H180" s="129"/>
    </row>
    <row r="181" spans="1:8" s="16" customFormat="1" ht="37.5" customHeight="1" outlineLevel="1" x14ac:dyDescent="0.2">
      <c r="A181" s="130" t="s">
        <v>368</v>
      </c>
      <c r="B181" s="366"/>
      <c r="C181" s="367"/>
      <c r="D181" s="127">
        <v>39900</v>
      </c>
      <c r="E181" s="128"/>
      <c r="F181" s="128"/>
      <c r="G181" s="128"/>
      <c r="H181" s="129"/>
    </row>
    <row r="182" spans="1:8" s="16" customFormat="1" ht="37.5" customHeight="1" outlineLevel="1" x14ac:dyDescent="0.2">
      <c r="A182" s="130" t="s">
        <v>369</v>
      </c>
      <c r="B182" s="366"/>
      <c r="C182" s="367"/>
      <c r="D182" s="127">
        <v>42750</v>
      </c>
      <c r="E182" s="128"/>
      <c r="F182" s="128"/>
      <c r="G182" s="128"/>
      <c r="H182" s="129"/>
    </row>
    <row r="183" spans="1:8" s="16" customFormat="1" ht="37.5" customHeight="1" outlineLevel="1" x14ac:dyDescent="0.2">
      <c r="A183" s="130" t="s">
        <v>370</v>
      </c>
      <c r="B183" s="366"/>
      <c r="C183" s="367"/>
      <c r="D183" s="127">
        <v>45600</v>
      </c>
      <c r="E183" s="128"/>
      <c r="F183" s="128"/>
      <c r="G183" s="128"/>
      <c r="H183" s="129"/>
    </row>
    <row r="184" spans="1:8" s="16" customFormat="1" ht="37.5" customHeight="1" outlineLevel="1" x14ac:dyDescent="0.2">
      <c r="A184" s="130" t="s">
        <v>371</v>
      </c>
      <c r="B184" s="366"/>
      <c r="C184" s="367"/>
      <c r="D184" s="127">
        <v>48450</v>
      </c>
      <c r="E184" s="128"/>
      <c r="F184" s="128"/>
      <c r="G184" s="128"/>
      <c r="H184" s="129"/>
    </row>
    <row r="185" spans="1:8" s="16" customFormat="1" ht="37.5" customHeight="1" outlineLevel="1" x14ac:dyDescent="0.2">
      <c r="A185" s="130" t="s">
        <v>372</v>
      </c>
      <c r="B185" s="366"/>
      <c r="C185" s="367"/>
      <c r="D185" s="127">
        <v>51300</v>
      </c>
      <c r="E185" s="128"/>
      <c r="F185" s="128"/>
      <c r="G185" s="128"/>
      <c r="H185" s="129"/>
    </row>
    <row r="186" spans="1:8" s="16" customFormat="1" ht="37.5" customHeight="1" outlineLevel="1" x14ac:dyDescent="0.2">
      <c r="A186" s="130" t="s">
        <v>373</v>
      </c>
      <c r="B186" s="366"/>
      <c r="C186" s="367"/>
      <c r="D186" s="127">
        <v>54150</v>
      </c>
      <c r="E186" s="128"/>
      <c r="F186" s="128"/>
      <c r="G186" s="128"/>
      <c r="H186" s="129"/>
    </row>
    <row r="187" spans="1:8" s="16" customFormat="1" ht="37.5" customHeight="1" outlineLevel="1" x14ac:dyDescent="0.2">
      <c r="A187" s="130" t="s">
        <v>374</v>
      </c>
      <c r="B187" s="366"/>
      <c r="C187" s="367"/>
      <c r="D187" s="127">
        <v>57000</v>
      </c>
      <c r="E187" s="128"/>
      <c r="F187" s="128"/>
      <c r="G187" s="128"/>
      <c r="H187" s="129"/>
    </row>
    <row r="188" spans="1:8" s="16" customFormat="1" ht="37.5" customHeight="1" outlineLevel="1" x14ac:dyDescent="0.2">
      <c r="A188" s="130" t="s">
        <v>375</v>
      </c>
      <c r="B188" s="366"/>
      <c r="C188" s="367"/>
      <c r="D188" s="127">
        <v>59850</v>
      </c>
      <c r="E188" s="128"/>
      <c r="F188" s="128"/>
      <c r="G188" s="128"/>
      <c r="H188" s="129"/>
    </row>
    <row r="189" spans="1:8" s="16" customFormat="1" ht="37.5" customHeight="1" outlineLevel="1" x14ac:dyDescent="0.2">
      <c r="A189" s="130" t="s">
        <v>376</v>
      </c>
      <c r="B189" s="366"/>
      <c r="C189" s="367"/>
      <c r="D189" s="127">
        <v>62700</v>
      </c>
      <c r="E189" s="128"/>
      <c r="F189" s="128"/>
      <c r="G189" s="128"/>
      <c r="H189" s="129"/>
    </row>
    <row r="190" spans="1:8" s="16" customFormat="1" ht="37.5" customHeight="1" outlineLevel="1" x14ac:dyDescent="0.2">
      <c r="A190" s="130" t="s">
        <v>377</v>
      </c>
      <c r="B190" s="366"/>
      <c r="C190" s="367"/>
      <c r="D190" s="127">
        <v>65550</v>
      </c>
      <c r="E190" s="128"/>
      <c r="F190" s="128"/>
      <c r="G190" s="128"/>
      <c r="H190" s="129"/>
    </row>
    <row r="191" spans="1:8" s="16" customFormat="1" ht="37.5" customHeight="1" outlineLevel="1" x14ac:dyDescent="0.2">
      <c r="A191" s="130" t="s">
        <v>378</v>
      </c>
      <c r="B191" s="366"/>
      <c r="C191" s="367"/>
      <c r="D191" s="127">
        <v>68400</v>
      </c>
      <c r="E191" s="128"/>
      <c r="F191" s="128"/>
      <c r="G191" s="128"/>
      <c r="H191" s="129"/>
    </row>
    <row r="192" spans="1:8" s="16" customFormat="1" ht="37.5" customHeight="1" outlineLevel="1" x14ac:dyDescent="0.2">
      <c r="A192" s="130" t="s">
        <v>379</v>
      </c>
      <c r="B192" s="366"/>
      <c r="C192" s="367"/>
      <c r="D192" s="127">
        <v>71250</v>
      </c>
      <c r="E192" s="128"/>
      <c r="F192" s="128"/>
      <c r="G192" s="128"/>
      <c r="H192" s="129"/>
    </row>
    <row r="193" spans="1:8" s="16" customFormat="1" ht="37.5" customHeight="1" outlineLevel="1" x14ac:dyDescent="0.2">
      <c r="A193" s="130" t="s">
        <v>380</v>
      </c>
      <c r="B193" s="366"/>
      <c r="C193" s="367"/>
      <c r="D193" s="127">
        <v>74100</v>
      </c>
      <c r="E193" s="128"/>
      <c r="F193" s="128"/>
      <c r="G193" s="128"/>
      <c r="H193" s="129"/>
    </row>
    <row r="194" spans="1:8" s="16" customFormat="1" ht="37.5" customHeight="1" outlineLevel="1" x14ac:dyDescent="0.2">
      <c r="A194" s="130" t="s">
        <v>381</v>
      </c>
      <c r="B194" s="366"/>
      <c r="C194" s="367"/>
      <c r="D194" s="127">
        <v>76950</v>
      </c>
      <c r="E194" s="128"/>
      <c r="F194" s="128"/>
      <c r="G194" s="128"/>
      <c r="H194" s="129"/>
    </row>
    <row r="195" spans="1:8" s="16" customFormat="1" ht="37.5" customHeight="1" outlineLevel="1" x14ac:dyDescent="0.2">
      <c r="A195" s="130" t="s">
        <v>382</v>
      </c>
      <c r="B195" s="366"/>
      <c r="C195" s="367"/>
      <c r="D195" s="127">
        <v>79800</v>
      </c>
      <c r="E195" s="128"/>
      <c r="F195" s="128"/>
      <c r="G195" s="128"/>
      <c r="H195" s="129"/>
    </row>
    <row r="196" spans="1:8" s="16" customFormat="1" ht="37.5" customHeight="1" outlineLevel="1" x14ac:dyDescent="0.2">
      <c r="A196" s="130" t="s">
        <v>383</v>
      </c>
      <c r="B196" s="366"/>
      <c r="C196" s="367"/>
      <c r="D196" s="127">
        <v>82650</v>
      </c>
      <c r="E196" s="128"/>
      <c r="F196" s="128"/>
      <c r="G196" s="128"/>
      <c r="H196" s="129"/>
    </row>
    <row r="197" spans="1:8" s="16" customFormat="1" ht="37.5" customHeight="1" outlineLevel="1" x14ac:dyDescent="0.2">
      <c r="A197" s="130" t="s">
        <v>384</v>
      </c>
      <c r="B197" s="366"/>
      <c r="C197" s="367"/>
      <c r="D197" s="127">
        <v>85500</v>
      </c>
      <c r="E197" s="128"/>
      <c r="F197" s="128"/>
      <c r="G197" s="128"/>
      <c r="H197" s="129"/>
    </row>
    <row r="198" spans="1:8" s="16" customFormat="1" ht="37.5" customHeight="1" outlineLevel="1" x14ac:dyDescent="0.2">
      <c r="A198" s="130" t="s">
        <v>385</v>
      </c>
      <c r="B198" s="366"/>
      <c r="C198" s="367"/>
      <c r="D198" s="127">
        <v>88350</v>
      </c>
      <c r="E198" s="128"/>
      <c r="F198" s="128"/>
      <c r="G198" s="128"/>
      <c r="H198" s="129"/>
    </row>
    <row r="199" spans="1:8" s="16" customFormat="1" ht="37.5" customHeight="1" outlineLevel="1" x14ac:dyDescent="0.2">
      <c r="A199" s="130" t="s">
        <v>386</v>
      </c>
      <c r="B199" s="366"/>
      <c r="C199" s="367"/>
      <c r="D199" s="127">
        <v>91200</v>
      </c>
      <c r="E199" s="128"/>
      <c r="F199" s="128"/>
      <c r="G199" s="128"/>
      <c r="H199" s="129"/>
    </row>
    <row r="200" spans="1:8" s="16" customFormat="1" ht="37.5" customHeight="1" outlineLevel="1" x14ac:dyDescent="0.2">
      <c r="A200" s="130" t="s">
        <v>387</v>
      </c>
      <c r="B200" s="366"/>
      <c r="C200" s="367"/>
      <c r="D200" s="127">
        <v>94050</v>
      </c>
      <c r="E200" s="128"/>
      <c r="F200" s="128"/>
      <c r="G200" s="128"/>
      <c r="H200" s="129"/>
    </row>
    <row r="201" spans="1:8" s="16" customFormat="1" ht="37.5" customHeight="1" outlineLevel="1" x14ac:dyDescent="0.2">
      <c r="A201" s="130" t="s">
        <v>388</v>
      </c>
      <c r="B201" s="366"/>
      <c r="C201" s="367"/>
      <c r="D201" s="127">
        <v>96900</v>
      </c>
      <c r="E201" s="128"/>
      <c r="F201" s="128"/>
      <c r="G201" s="128"/>
      <c r="H201" s="129"/>
    </row>
    <row r="202" spans="1:8" s="16" customFormat="1" ht="37.5" customHeight="1" outlineLevel="1" x14ac:dyDescent="0.2">
      <c r="A202" s="130" t="s">
        <v>389</v>
      </c>
      <c r="B202" s="366"/>
      <c r="C202" s="367"/>
      <c r="D202" s="127">
        <v>99750</v>
      </c>
      <c r="E202" s="128"/>
      <c r="F202" s="128"/>
      <c r="G202" s="128"/>
      <c r="H202" s="129"/>
    </row>
    <row r="203" spans="1:8" s="16" customFormat="1" ht="37.5" customHeight="1" outlineLevel="1" x14ac:dyDescent="0.2">
      <c r="A203" s="130" t="s">
        <v>390</v>
      </c>
      <c r="B203" s="366"/>
      <c r="C203" s="367"/>
      <c r="D203" s="127">
        <v>102600</v>
      </c>
      <c r="E203" s="128"/>
      <c r="F203" s="128"/>
      <c r="G203" s="128"/>
      <c r="H203" s="129"/>
    </row>
    <row r="204" spans="1:8" s="16" customFormat="1" ht="37.5" customHeight="1" outlineLevel="1" x14ac:dyDescent="0.2">
      <c r="A204" s="130" t="s">
        <v>391</v>
      </c>
      <c r="B204" s="366"/>
      <c r="C204" s="367"/>
      <c r="D204" s="127">
        <v>105450</v>
      </c>
      <c r="E204" s="128"/>
      <c r="F204" s="128"/>
      <c r="G204" s="128"/>
      <c r="H204" s="129"/>
    </row>
    <row r="205" spans="1:8" s="16" customFormat="1" ht="37.5" customHeight="1" outlineLevel="1" x14ac:dyDescent="0.2">
      <c r="A205" s="130" t="s">
        <v>392</v>
      </c>
      <c r="B205" s="366"/>
      <c r="C205" s="367"/>
      <c r="D205" s="127">
        <v>108300</v>
      </c>
      <c r="E205" s="128"/>
      <c r="F205" s="128"/>
      <c r="G205" s="128"/>
      <c r="H205" s="129"/>
    </row>
    <row r="206" spans="1:8" s="16" customFormat="1" ht="37.5" customHeight="1" outlineLevel="1" x14ac:dyDescent="0.2">
      <c r="A206" s="130" t="s">
        <v>393</v>
      </c>
      <c r="B206" s="366"/>
      <c r="C206" s="367"/>
      <c r="D206" s="127">
        <v>111150</v>
      </c>
      <c r="E206" s="128"/>
      <c r="F206" s="128"/>
      <c r="G206" s="128"/>
      <c r="H206" s="129"/>
    </row>
    <row r="207" spans="1:8" s="16" customFormat="1" ht="37.5" customHeight="1" outlineLevel="1" x14ac:dyDescent="0.2">
      <c r="A207" s="130" t="s">
        <v>394</v>
      </c>
      <c r="B207" s="366"/>
      <c r="C207" s="367"/>
      <c r="D207" s="127">
        <v>114000</v>
      </c>
      <c r="E207" s="128"/>
      <c r="F207" s="128"/>
      <c r="G207" s="128"/>
      <c r="H207" s="129"/>
    </row>
    <row r="208" spans="1:8" s="16" customFormat="1" ht="37.5" customHeight="1" outlineLevel="1" x14ac:dyDescent="0.2">
      <c r="A208" s="130" t="s">
        <v>395</v>
      </c>
      <c r="B208" s="366"/>
      <c r="C208" s="367"/>
      <c r="D208" s="127">
        <v>116850</v>
      </c>
      <c r="E208" s="128"/>
      <c r="F208" s="128"/>
      <c r="G208" s="128"/>
      <c r="H208" s="129"/>
    </row>
    <row r="209" spans="1:8" s="16" customFormat="1" ht="37.5" customHeight="1" outlineLevel="1" x14ac:dyDescent="0.2">
      <c r="A209" s="130" t="s">
        <v>396</v>
      </c>
      <c r="B209" s="366"/>
      <c r="C209" s="367"/>
      <c r="D209" s="127">
        <v>119700</v>
      </c>
      <c r="E209" s="128"/>
      <c r="F209" s="128"/>
      <c r="G209" s="128"/>
      <c r="H209" s="129"/>
    </row>
    <row r="210" spans="1:8" s="16" customFormat="1" ht="37.5" customHeight="1" outlineLevel="1" x14ac:dyDescent="0.2">
      <c r="A210" s="130" t="s">
        <v>397</v>
      </c>
      <c r="B210" s="366"/>
      <c r="C210" s="367"/>
      <c r="D210" s="127">
        <v>122550</v>
      </c>
      <c r="E210" s="128"/>
      <c r="F210" s="128"/>
      <c r="G210" s="128"/>
      <c r="H210" s="129"/>
    </row>
    <row r="211" spans="1:8" s="16" customFormat="1" ht="37.5" customHeight="1" outlineLevel="1" x14ac:dyDescent="0.2">
      <c r="A211" s="130" t="s">
        <v>398</v>
      </c>
      <c r="B211" s="366"/>
      <c r="C211" s="367"/>
      <c r="D211" s="127">
        <v>125400</v>
      </c>
      <c r="E211" s="128"/>
      <c r="F211" s="128"/>
      <c r="G211" s="128"/>
      <c r="H211" s="129"/>
    </row>
    <row r="212" spans="1:8" s="16" customFormat="1" ht="37.5" customHeight="1" outlineLevel="1" x14ac:dyDescent="0.2">
      <c r="A212" s="130" t="s">
        <v>399</v>
      </c>
      <c r="B212" s="366"/>
      <c r="C212" s="367"/>
      <c r="D212" s="127">
        <v>128250</v>
      </c>
      <c r="E212" s="128"/>
      <c r="F212" s="128"/>
      <c r="G212" s="128"/>
      <c r="H212" s="129"/>
    </row>
    <row r="213" spans="1:8" s="16" customFormat="1" ht="37.5" customHeight="1" outlineLevel="1" x14ac:dyDescent="0.2">
      <c r="A213" s="130" t="s">
        <v>400</v>
      </c>
      <c r="B213" s="366"/>
      <c r="C213" s="367"/>
      <c r="D213" s="127">
        <v>131100</v>
      </c>
      <c r="E213" s="128"/>
      <c r="F213" s="128"/>
      <c r="G213" s="128"/>
      <c r="H213" s="129"/>
    </row>
    <row r="214" spans="1:8" s="16" customFormat="1" ht="37.5" customHeight="1" outlineLevel="1" x14ac:dyDescent="0.2">
      <c r="A214" s="130" t="s">
        <v>401</v>
      </c>
      <c r="B214" s="366"/>
      <c r="C214" s="367"/>
      <c r="D214" s="127">
        <v>133950</v>
      </c>
      <c r="E214" s="128"/>
      <c r="F214" s="128"/>
      <c r="G214" s="128"/>
      <c r="H214" s="129"/>
    </row>
    <row r="215" spans="1:8" s="16" customFormat="1" ht="37.5" customHeight="1" outlineLevel="1" x14ac:dyDescent="0.2">
      <c r="A215" s="130" t="s">
        <v>402</v>
      </c>
      <c r="B215" s="366"/>
      <c r="C215" s="367"/>
      <c r="D215" s="127">
        <v>136800</v>
      </c>
      <c r="E215" s="128"/>
      <c r="F215" s="128"/>
      <c r="G215" s="128"/>
      <c r="H215" s="129"/>
    </row>
    <row r="216" spans="1:8" s="16" customFormat="1" ht="37.5" customHeight="1" outlineLevel="1" x14ac:dyDescent="0.2">
      <c r="A216" s="130" t="s">
        <v>403</v>
      </c>
      <c r="B216" s="366"/>
      <c r="C216" s="367"/>
      <c r="D216" s="127">
        <v>139650</v>
      </c>
      <c r="E216" s="128"/>
      <c r="F216" s="128"/>
      <c r="G216" s="128"/>
      <c r="H216" s="129"/>
    </row>
    <row r="217" spans="1:8" s="16" customFormat="1" ht="37.5" customHeight="1" outlineLevel="1" x14ac:dyDescent="0.2">
      <c r="A217" s="130" t="s">
        <v>404</v>
      </c>
      <c r="B217" s="366"/>
      <c r="C217" s="367"/>
      <c r="D217" s="127">
        <v>142500</v>
      </c>
      <c r="E217" s="128"/>
      <c r="F217" s="128"/>
      <c r="G217" s="128"/>
      <c r="H217" s="129"/>
    </row>
    <row r="218" spans="1:8" s="16" customFormat="1" ht="37.5" customHeight="1" outlineLevel="1" x14ac:dyDescent="0.2">
      <c r="A218" s="130" t="s">
        <v>405</v>
      </c>
      <c r="B218" s="366"/>
      <c r="C218" s="367"/>
      <c r="D218" s="127">
        <v>145350</v>
      </c>
      <c r="E218" s="128"/>
      <c r="F218" s="128"/>
      <c r="G218" s="128"/>
      <c r="H218" s="129"/>
    </row>
    <row r="219" spans="1:8" s="16" customFormat="1" ht="37.5" customHeight="1" outlineLevel="1" x14ac:dyDescent="0.2">
      <c r="A219" s="130" t="s">
        <v>406</v>
      </c>
      <c r="B219" s="366"/>
      <c r="C219" s="367"/>
      <c r="D219" s="127">
        <v>148200</v>
      </c>
      <c r="E219" s="128"/>
      <c r="F219" s="128"/>
      <c r="G219" s="128"/>
      <c r="H219" s="129"/>
    </row>
    <row r="220" spans="1:8" s="16" customFormat="1" ht="37.5" customHeight="1" outlineLevel="1" x14ac:dyDescent="0.2">
      <c r="A220" s="130" t="s">
        <v>407</v>
      </c>
      <c r="B220" s="366"/>
      <c r="C220" s="367"/>
      <c r="D220" s="127">
        <v>151050</v>
      </c>
      <c r="E220" s="128"/>
      <c r="F220" s="128"/>
      <c r="G220" s="128"/>
      <c r="H220" s="129"/>
    </row>
    <row r="221" spans="1:8" s="16" customFormat="1" ht="37.5" customHeight="1" outlineLevel="1" x14ac:dyDescent="0.2">
      <c r="A221" s="130" t="s">
        <v>408</v>
      </c>
      <c r="B221" s="366"/>
      <c r="C221" s="367"/>
      <c r="D221" s="127">
        <v>153900</v>
      </c>
      <c r="E221" s="128"/>
      <c r="F221" s="128"/>
      <c r="G221" s="128"/>
      <c r="H221" s="129"/>
    </row>
    <row r="222" spans="1:8" s="16" customFormat="1" ht="37.5" customHeight="1" outlineLevel="1" x14ac:dyDescent="0.2">
      <c r="A222" s="130" t="s">
        <v>409</v>
      </c>
      <c r="B222" s="366"/>
      <c r="C222" s="367"/>
      <c r="D222" s="127">
        <v>156750</v>
      </c>
      <c r="E222" s="128"/>
      <c r="F222" s="128"/>
      <c r="G222" s="128"/>
      <c r="H222" s="129"/>
    </row>
    <row r="223" spans="1:8" s="16" customFormat="1" ht="37.5" customHeight="1" outlineLevel="1" x14ac:dyDescent="0.2">
      <c r="A223" s="130" t="s">
        <v>410</v>
      </c>
      <c r="B223" s="366"/>
      <c r="C223" s="367"/>
      <c r="D223" s="127">
        <v>159600</v>
      </c>
      <c r="E223" s="128"/>
      <c r="F223" s="128"/>
      <c r="G223" s="128"/>
      <c r="H223" s="129"/>
    </row>
    <row r="224" spans="1:8" s="16" customFormat="1" ht="37.5" customHeight="1" outlineLevel="1" x14ac:dyDescent="0.2">
      <c r="A224" s="130" t="s">
        <v>411</v>
      </c>
      <c r="B224" s="366"/>
      <c r="C224" s="367"/>
      <c r="D224" s="127">
        <v>162450</v>
      </c>
      <c r="E224" s="128"/>
      <c r="F224" s="128"/>
      <c r="G224" s="128"/>
      <c r="H224" s="129"/>
    </row>
    <row r="225" spans="1:8" s="16" customFormat="1" ht="37.5" customHeight="1" outlineLevel="1" x14ac:dyDescent="0.2">
      <c r="A225" s="130" t="s">
        <v>412</v>
      </c>
      <c r="B225" s="366"/>
      <c r="C225" s="367"/>
      <c r="D225" s="127">
        <v>165300</v>
      </c>
      <c r="E225" s="128"/>
      <c r="F225" s="128"/>
      <c r="G225" s="128"/>
      <c r="H225" s="129"/>
    </row>
    <row r="226" spans="1:8" s="16" customFormat="1" ht="37.5" customHeight="1" outlineLevel="1" x14ac:dyDescent="0.2">
      <c r="A226" s="130" t="s">
        <v>413</v>
      </c>
      <c r="B226" s="366"/>
      <c r="C226" s="367"/>
      <c r="D226" s="127">
        <v>168150</v>
      </c>
      <c r="E226" s="128"/>
      <c r="F226" s="128"/>
      <c r="G226" s="128"/>
      <c r="H226" s="129"/>
    </row>
    <row r="227" spans="1:8" s="16" customFormat="1" ht="37.5" customHeight="1" outlineLevel="1" x14ac:dyDescent="0.2">
      <c r="A227" s="130" t="s">
        <v>414</v>
      </c>
      <c r="B227" s="366"/>
      <c r="C227" s="367"/>
      <c r="D227" s="127">
        <v>171000</v>
      </c>
      <c r="E227" s="128"/>
      <c r="F227" s="128"/>
      <c r="G227" s="128"/>
      <c r="H227" s="129"/>
    </row>
    <row r="228" spans="1:8" s="16" customFormat="1" ht="37.5" customHeight="1" outlineLevel="1" x14ac:dyDescent="0.2">
      <c r="A228" s="130" t="s">
        <v>415</v>
      </c>
      <c r="B228" s="366"/>
      <c r="C228" s="367"/>
      <c r="D228" s="127">
        <v>173850</v>
      </c>
      <c r="E228" s="128"/>
      <c r="F228" s="128"/>
      <c r="G228" s="128"/>
      <c r="H228" s="129"/>
    </row>
    <row r="229" spans="1:8" s="16" customFormat="1" ht="37.5" customHeight="1" outlineLevel="1" x14ac:dyDescent="0.2">
      <c r="A229" s="130" t="s">
        <v>416</v>
      </c>
      <c r="B229" s="366"/>
      <c r="C229" s="367"/>
      <c r="D229" s="127">
        <v>176700</v>
      </c>
      <c r="E229" s="128"/>
      <c r="F229" s="128"/>
      <c r="G229" s="128"/>
      <c r="H229" s="129"/>
    </row>
    <row r="230" spans="1:8" s="16" customFormat="1" ht="37.5" customHeight="1" outlineLevel="1" x14ac:dyDescent="0.2">
      <c r="A230" s="130" t="s">
        <v>417</v>
      </c>
      <c r="B230" s="366"/>
      <c r="C230" s="367"/>
      <c r="D230" s="127">
        <v>179550</v>
      </c>
      <c r="E230" s="128"/>
      <c r="F230" s="128"/>
      <c r="G230" s="128"/>
      <c r="H230" s="129"/>
    </row>
    <row r="231" spans="1:8" s="16" customFormat="1" ht="37.5" customHeight="1" outlineLevel="1" x14ac:dyDescent="0.2">
      <c r="A231" s="130" t="s">
        <v>418</v>
      </c>
      <c r="B231" s="366"/>
      <c r="C231" s="367"/>
      <c r="D231" s="127">
        <v>182400</v>
      </c>
      <c r="E231" s="128"/>
      <c r="F231" s="128"/>
      <c r="G231" s="128"/>
      <c r="H231" s="129"/>
    </row>
    <row r="232" spans="1:8" s="16" customFormat="1" ht="37.5" customHeight="1" outlineLevel="1" x14ac:dyDescent="0.2">
      <c r="A232" s="130" t="s">
        <v>419</v>
      </c>
      <c r="B232" s="366"/>
      <c r="C232" s="367"/>
      <c r="D232" s="127">
        <v>185250</v>
      </c>
      <c r="E232" s="128"/>
      <c r="F232" s="128"/>
      <c r="G232" s="128"/>
      <c r="H232" s="129"/>
    </row>
    <row r="233" spans="1:8" s="16" customFormat="1" ht="37.5" customHeight="1" outlineLevel="1" x14ac:dyDescent="0.2">
      <c r="A233" s="130" t="s">
        <v>420</v>
      </c>
      <c r="B233" s="366"/>
      <c r="C233" s="367"/>
      <c r="D233" s="127">
        <v>188100</v>
      </c>
      <c r="E233" s="128"/>
      <c r="F233" s="128"/>
      <c r="G233" s="128"/>
      <c r="H233" s="129"/>
    </row>
    <row r="234" spans="1:8" s="16" customFormat="1" ht="37.5" customHeight="1" outlineLevel="1" x14ac:dyDescent="0.2">
      <c r="A234" s="130" t="s">
        <v>421</v>
      </c>
      <c r="B234" s="366"/>
      <c r="C234" s="367"/>
      <c r="D234" s="127">
        <v>190950</v>
      </c>
      <c r="E234" s="128"/>
      <c r="F234" s="128"/>
      <c r="G234" s="128"/>
      <c r="H234" s="129"/>
    </row>
    <row r="235" spans="1:8" s="16" customFormat="1" ht="37.5" customHeight="1" outlineLevel="1" x14ac:dyDescent="0.2">
      <c r="A235" s="130" t="s">
        <v>422</v>
      </c>
      <c r="B235" s="366"/>
      <c r="C235" s="367"/>
      <c r="D235" s="127">
        <v>193800</v>
      </c>
      <c r="E235" s="128"/>
      <c r="F235" s="128"/>
      <c r="G235" s="128"/>
      <c r="H235" s="129"/>
    </row>
    <row r="236" spans="1:8" s="16" customFormat="1" ht="37.5" customHeight="1" outlineLevel="1" x14ac:dyDescent="0.2">
      <c r="A236" s="130" t="s">
        <v>423</v>
      </c>
      <c r="B236" s="366"/>
      <c r="C236" s="367"/>
      <c r="D236" s="127">
        <v>196650</v>
      </c>
      <c r="E236" s="128"/>
      <c r="F236" s="128"/>
      <c r="G236" s="128"/>
      <c r="H236" s="129"/>
    </row>
    <row r="237" spans="1:8" s="16" customFormat="1" ht="37.5" customHeight="1" outlineLevel="1" x14ac:dyDescent="0.2">
      <c r="A237" s="130" t="s">
        <v>424</v>
      </c>
      <c r="B237" s="366"/>
      <c r="C237" s="367"/>
      <c r="D237" s="127">
        <v>199500</v>
      </c>
      <c r="E237" s="128"/>
      <c r="F237" s="128"/>
      <c r="G237" s="128"/>
      <c r="H237" s="129"/>
    </row>
    <row r="238" spans="1:8" s="16" customFormat="1" ht="37.5" customHeight="1" outlineLevel="1" x14ac:dyDescent="0.2">
      <c r="A238" s="130" t="s">
        <v>425</v>
      </c>
      <c r="B238" s="366"/>
      <c r="C238" s="367"/>
      <c r="D238" s="127">
        <v>202350</v>
      </c>
      <c r="E238" s="128"/>
      <c r="F238" s="128"/>
      <c r="G238" s="128"/>
      <c r="H238" s="129"/>
    </row>
    <row r="239" spans="1:8" s="16" customFormat="1" ht="37.5" customHeight="1" outlineLevel="1" x14ac:dyDescent="0.2">
      <c r="A239" s="130" t="s">
        <v>426</v>
      </c>
      <c r="B239" s="366"/>
      <c r="C239" s="367"/>
      <c r="D239" s="127">
        <v>205200</v>
      </c>
      <c r="E239" s="128"/>
      <c r="F239" s="128"/>
      <c r="G239" s="128"/>
      <c r="H239" s="129"/>
    </row>
    <row r="240" spans="1:8" s="16" customFormat="1" ht="37.5" customHeight="1" outlineLevel="1" x14ac:dyDescent="0.2">
      <c r="A240" s="130" t="s">
        <v>427</v>
      </c>
      <c r="B240" s="366"/>
      <c r="C240" s="367"/>
      <c r="D240" s="127">
        <v>208050</v>
      </c>
      <c r="E240" s="128"/>
      <c r="F240" s="128"/>
      <c r="G240" s="128"/>
      <c r="H240" s="129"/>
    </row>
    <row r="241" spans="1:8" s="16" customFormat="1" ht="37.5" customHeight="1" outlineLevel="1" x14ac:dyDescent="0.2">
      <c r="A241" s="130" t="s">
        <v>428</v>
      </c>
      <c r="B241" s="366"/>
      <c r="C241" s="367"/>
      <c r="D241" s="127">
        <v>210900</v>
      </c>
      <c r="E241" s="128"/>
      <c r="F241" s="128"/>
      <c r="G241" s="128"/>
      <c r="H241" s="129"/>
    </row>
    <row r="242" spans="1:8" s="16" customFormat="1" ht="37.5" customHeight="1" outlineLevel="1" x14ac:dyDescent="0.2">
      <c r="A242" s="130" t="s">
        <v>429</v>
      </c>
      <c r="B242" s="366"/>
      <c r="C242" s="367"/>
      <c r="D242" s="127">
        <v>213750</v>
      </c>
      <c r="E242" s="128"/>
      <c r="F242" s="128"/>
      <c r="G242" s="128"/>
      <c r="H242" s="129"/>
    </row>
    <row r="243" spans="1:8" s="16" customFormat="1" ht="37.5" customHeight="1" outlineLevel="1" x14ac:dyDescent="0.2">
      <c r="A243" s="130" t="s">
        <v>430</v>
      </c>
      <c r="B243" s="366"/>
      <c r="C243" s="367"/>
      <c r="D243" s="127">
        <v>216600</v>
      </c>
      <c r="E243" s="128"/>
      <c r="F243" s="128"/>
      <c r="G243" s="128"/>
      <c r="H243" s="129"/>
    </row>
    <row r="244" spans="1:8" s="16" customFormat="1" ht="37.5" customHeight="1" outlineLevel="1" x14ac:dyDescent="0.2">
      <c r="A244" s="130" t="s">
        <v>431</v>
      </c>
      <c r="B244" s="366"/>
      <c r="C244" s="367"/>
      <c r="D244" s="127">
        <v>219450</v>
      </c>
      <c r="E244" s="128"/>
      <c r="F244" s="128"/>
      <c r="G244" s="128"/>
      <c r="H244" s="129"/>
    </row>
    <row r="245" spans="1:8" s="16" customFormat="1" ht="37.5" customHeight="1" outlineLevel="1" x14ac:dyDescent="0.2">
      <c r="A245" s="130" t="s">
        <v>432</v>
      </c>
      <c r="B245" s="366"/>
      <c r="C245" s="367"/>
      <c r="D245" s="127">
        <v>222300</v>
      </c>
      <c r="E245" s="128"/>
      <c r="F245" s="128"/>
      <c r="G245" s="128"/>
      <c r="H245" s="129"/>
    </row>
    <row r="246" spans="1:8" s="16" customFormat="1" ht="37.5" customHeight="1" outlineLevel="1" x14ac:dyDescent="0.2">
      <c r="A246" s="130" t="s">
        <v>433</v>
      </c>
      <c r="B246" s="366"/>
      <c r="C246" s="367"/>
      <c r="D246" s="127">
        <v>225150</v>
      </c>
      <c r="E246" s="128"/>
      <c r="F246" s="128"/>
      <c r="G246" s="128"/>
      <c r="H246" s="129"/>
    </row>
    <row r="247" spans="1:8" s="16" customFormat="1" ht="37.5" customHeight="1" outlineLevel="1" x14ac:dyDescent="0.2">
      <c r="A247" s="130" t="s">
        <v>434</v>
      </c>
      <c r="B247" s="366"/>
      <c r="C247" s="367"/>
      <c r="D247" s="127">
        <v>228000</v>
      </c>
      <c r="E247" s="128"/>
      <c r="F247" s="128"/>
      <c r="G247" s="128"/>
      <c r="H247" s="129"/>
    </row>
    <row r="248" spans="1:8" s="16" customFormat="1" ht="37.5" customHeight="1" outlineLevel="1" x14ac:dyDescent="0.2">
      <c r="A248" s="130" t="s">
        <v>435</v>
      </c>
      <c r="B248" s="366"/>
      <c r="C248" s="367"/>
      <c r="D248" s="127">
        <v>230850</v>
      </c>
      <c r="E248" s="128"/>
      <c r="F248" s="128"/>
      <c r="G248" s="128"/>
      <c r="H248" s="129"/>
    </row>
    <row r="249" spans="1:8" s="16" customFormat="1" ht="37.5" customHeight="1" outlineLevel="1" x14ac:dyDescent="0.2">
      <c r="A249" s="130" t="s">
        <v>436</v>
      </c>
      <c r="B249" s="366"/>
      <c r="C249" s="367"/>
      <c r="D249" s="127">
        <v>233700</v>
      </c>
      <c r="E249" s="128"/>
      <c r="F249" s="128"/>
      <c r="G249" s="128"/>
      <c r="H249" s="129"/>
    </row>
    <row r="250" spans="1:8" s="16" customFormat="1" ht="37.5" customHeight="1" outlineLevel="1" x14ac:dyDescent="0.2">
      <c r="A250" s="130" t="s">
        <v>437</v>
      </c>
      <c r="B250" s="366"/>
      <c r="C250" s="367"/>
      <c r="D250" s="127">
        <v>236550</v>
      </c>
      <c r="E250" s="128"/>
      <c r="F250" s="128"/>
      <c r="G250" s="128"/>
      <c r="H250" s="129"/>
    </row>
    <row r="251" spans="1:8" s="16" customFormat="1" ht="37.5" customHeight="1" outlineLevel="1" x14ac:dyDescent="0.2">
      <c r="A251" s="130" t="s">
        <v>438</v>
      </c>
      <c r="B251" s="366"/>
      <c r="C251" s="367"/>
      <c r="D251" s="127">
        <v>239400</v>
      </c>
      <c r="E251" s="128"/>
      <c r="F251" s="128"/>
      <c r="G251" s="128"/>
      <c r="H251" s="129"/>
    </row>
    <row r="252" spans="1:8" s="16" customFormat="1" ht="37.5" customHeight="1" outlineLevel="1" x14ac:dyDescent="0.2">
      <c r="A252" s="130" t="s">
        <v>439</v>
      </c>
      <c r="B252" s="366"/>
      <c r="C252" s="367"/>
      <c r="D252" s="127">
        <v>242250</v>
      </c>
      <c r="E252" s="128"/>
      <c r="F252" s="128"/>
      <c r="G252" s="128"/>
      <c r="H252" s="129"/>
    </row>
    <row r="253" spans="1:8" s="16" customFormat="1" ht="37.5" customHeight="1" outlineLevel="1" x14ac:dyDescent="0.2">
      <c r="A253" s="130" t="s">
        <v>440</v>
      </c>
      <c r="B253" s="366"/>
      <c r="C253" s="367"/>
      <c r="D253" s="127">
        <v>245100</v>
      </c>
      <c r="E253" s="128"/>
      <c r="F253" s="128"/>
      <c r="G253" s="128"/>
      <c r="H253" s="129"/>
    </row>
    <row r="254" spans="1:8" s="16" customFormat="1" ht="37.5" customHeight="1" outlineLevel="1" x14ac:dyDescent="0.2">
      <c r="A254" s="130" t="s">
        <v>441</v>
      </c>
      <c r="B254" s="366"/>
      <c r="C254" s="367"/>
      <c r="D254" s="127">
        <v>247950</v>
      </c>
      <c r="E254" s="128"/>
      <c r="F254" s="128"/>
      <c r="G254" s="128"/>
      <c r="H254" s="129"/>
    </row>
    <row r="255" spans="1:8" s="16" customFormat="1" ht="37.5" customHeight="1" outlineLevel="1" x14ac:dyDescent="0.2">
      <c r="A255" s="130" t="s">
        <v>442</v>
      </c>
      <c r="B255" s="366"/>
      <c r="C255" s="367"/>
      <c r="D255" s="127">
        <v>250800</v>
      </c>
      <c r="E255" s="128"/>
      <c r="F255" s="128"/>
      <c r="G255" s="128"/>
      <c r="H255" s="129"/>
    </row>
    <row r="256" spans="1:8" s="16" customFormat="1" ht="37.5" customHeight="1" outlineLevel="1" x14ac:dyDescent="0.2">
      <c r="A256" s="130" t="s">
        <v>443</v>
      </c>
      <c r="B256" s="366"/>
      <c r="C256" s="367"/>
      <c r="D256" s="127">
        <v>253650</v>
      </c>
      <c r="E256" s="128"/>
      <c r="F256" s="128"/>
      <c r="G256" s="128"/>
      <c r="H256" s="129"/>
    </row>
    <row r="257" spans="1:8" s="16" customFormat="1" ht="37.5" customHeight="1" outlineLevel="1" x14ac:dyDescent="0.2">
      <c r="A257" s="130" t="s">
        <v>444</v>
      </c>
      <c r="B257" s="366"/>
      <c r="C257" s="367"/>
      <c r="D257" s="127">
        <v>256500</v>
      </c>
      <c r="E257" s="128"/>
      <c r="F257" s="128"/>
      <c r="G257" s="128"/>
      <c r="H257" s="129"/>
    </row>
    <row r="258" spans="1:8" s="16" customFormat="1" ht="37.5" customHeight="1" outlineLevel="1" x14ac:dyDescent="0.2">
      <c r="A258" s="130" t="s">
        <v>445</v>
      </c>
      <c r="B258" s="366"/>
      <c r="C258" s="367"/>
      <c r="D258" s="127">
        <v>259350</v>
      </c>
      <c r="E258" s="128"/>
      <c r="F258" s="128"/>
      <c r="G258" s="128"/>
      <c r="H258" s="129"/>
    </row>
    <row r="259" spans="1:8" s="16" customFormat="1" ht="37.5" customHeight="1" outlineLevel="1" x14ac:dyDescent="0.2">
      <c r="A259" s="130" t="s">
        <v>446</v>
      </c>
      <c r="B259" s="366"/>
      <c r="C259" s="367"/>
      <c r="D259" s="127">
        <v>262200</v>
      </c>
      <c r="E259" s="128"/>
      <c r="F259" s="128"/>
      <c r="G259" s="128"/>
      <c r="H259" s="129"/>
    </row>
    <row r="260" spans="1:8" s="16" customFormat="1" ht="37.5" customHeight="1" outlineLevel="1" x14ac:dyDescent="0.2">
      <c r="A260" s="130" t="s">
        <v>447</v>
      </c>
      <c r="B260" s="366"/>
      <c r="C260" s="367"/>
      <c r="D260" s="127">
        <v>265050</v>
      </c>
      <c r="E260" s="128"/>
      <c r="F260" s="128"/>
      <c r="G260" s="128"/>
      <c r="H260" s="129"/>
    </row>
    <row r="261" spans="1:8" s="16" customFormat="1" ht="37.5" customHeight="1" outlineLevel="1" x14ac:dyDescent="0.2">
      <c r="A261" s="130" t="s">
        <v>448</v>
      </c>
      <c r="B261" s="366"/>
      <c r="C261" s="367"/>
      <c r="D261" s="127">
        <v>267900</v>
      </c>
      <c r="E261" s="128"/>
      <c r="F261" s="128"/>
      <c r="G261" s="128"/>
      <c r="H261" s="129"/>
    </row>
    <row r="262" spans="1:8" s="16" customFormat="1" ht="37.5" customHeight="1" outlineLevel="1" x14ac:dyDescent="0.2">
      <c r="A262" s="130" t="s">
        <v>449</v>
      </c>
      <c r="B262" s="366"/>
      <c r="C262" s="367"/>
      <c r="D262" s="127">
        <v>270750</v>
      </c>
      <c r="E262" s="128"/>
      <c r="F262" s="128"/>
      <c r="G262" s="128"/>
      <c r="H262" s="129"/>
    </row>
    <row r="263" spans="1:8" s="16" customFormat="1" ht="37.5" customHeight="1" outlineLevel="1" x14ac:dyDescent="0.2">
      <c r="A263" s="130" t="s">
        <v>450</v>
      </c>
      <c r="B263" s="366"/>
      <c r="C263" s="367"/>
      <c r="D263" s="127">
        <v>273600</v>
      </c>
      <c r="E263" s="128"/>
      <c r="F263" s="128"/>
      <c r="G263" s="128"/>
      <c r="H263" s="129"/>
    </row>
    <row r="264" spans="1:8" s="16" customFormat="1" ht="37.5" customHeight="1" outlineLevel="1" x14ac:dyDescent="0.2">
      <c r="A264" s="130" t="s">
        <v>451</v>
      </c>
      <c r="B264" s="366"/>
      <c r="C264" s="367"/>
      <c r="D264" s="127">
        <v>276450</v>
      </c>
      <c r="E264" s="128"/>
      <c r="F264" s="128"/>
      <c r="G264" s="128"/>
      <c r="H264" s="129"/>
    </row>
    <row r="265" spans="1:8" s="16" customFormat="1" ht="37.5" customHeight="1" outlineLevel="1" x14ac:dyDescent="0.2">
      <c r="A265" s="130" t="s">
        <v>452</v>
      </c>
      <c r="B265" s="366"/>
      <c r="C265" s="367"/>
      <c r="D265" s="127">
        <v>279300</v>
      </c>
      <c r="E265" s="128"/>
      <c r="F265" s="128"/>
      <c r="G265" s="128"/>
      <c r="H265" s="129"/>
    </row>
    <row r="266" spans="1:8" s="16" customFormat="1" ht="37.5" customHeight="1" outlineLevel="1" x14ac:dyDescent="0.2">
      <c r="A266" s="130" t="s">
        <v>453</v>
      </c>
      <c r="B266" s="366"/>
      <c r="C266" s="367"/>
      <c r="D266" s="127">
        <v>282150</v>
      </c>
      <c r="E266" s="128"/>
      <c r="F266" s="128"/>
      <c r="G266" s="128"/>
      <c r="H266" s="129"/>
    </row>
    <row r="267" spans="1:8" s="16" customFormat="1" ht="37.5" customHeight="1" outlineLevel="1" thickBot="1" x14ac:dyDescent="0.25">
      <c r="A267" s="130" t="s">
        <v>454</v>
      </c>
      <c r="B267" s="366"/>
      <c r="C267" s="368"/>
      <c r="D267" s="127">
        <v>285000</v>
      </c>
      <c r="E267" s="128"/>
      <c r="F267" s="128"/>
      <c r="G267" s="128"/>
      <c r="H267" s="129"/>
    </row>
    <row r="268" spans="1:8" s="16" customFormat="1" ht="50.1" customHeight="1" thickBot="1" x14ac:dyDescent="0.25">
      <c r="A268" s="119" t="s">
        <v>52</v>
      </c>
      <c r="B268" s="120"/>
      <c r="C268" s="120"/>
      <c r="D268" s="121" t="str">
        <f>"от "&amp;MIN(D269:D278)&amp;" до "&amp;MAX(D269:D278)</f>
        <v>от 450 до 10290</v>
      </c>
      <c r="E268" s="122"/>
      <c r="F268" s="122"/>
      <c r="G268" s="122"/>
      <c r="H268" s="123"/>
    </row>
    <row r="269" spans="1:8" s="16" customFormat="1" ht="162.75" customHeight="1" x14ac:dyDescent="0.2">
      <c r="A269" s="422" t="s">
        <v>271</v>
      </c>
      <c r="B269" s="133" t="s">
        <v>272</v>
      </c>
      <c r="C269" s="4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9" s="31">
        <v>1890</v>
      </c>
      <c r="E269" s="32"/>
      <c r="F269" s="32"/>
      <c r="G269" s="32"/>
      <c r="H269" s="33"/>
    </row>
    <row r="270" spans="1:8" s="16" customFormat="1" ht="37.5" customHeight="1" x14ac:dyDescent="0.2">
      <c r="A270" s="477" t="s">
        <v>54</v>
      </c>
      <c r="B270" s="478"/>
      <c r="C270" s="139"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70" s="479">
        <v>1290</v>
      </c>
      <c r="E270" s="135"/>
      <c r="F270" s="135"/>
      <c r="G270" s="135"/>
      <c r="H270" s="136"/>
    </row>
    <row r="271" spans="1:8" s="16" customFormat="1" ht="37.5" customHeight="1" x14ac:dyDescent="0.2">
      <c r="A271" s="477" t="s">
        <v>55</v>
      </c>
      <c r="B271" s="478"/>
      <c r="C271" s="142"/>
      <c r="D271" s="479">
        <v>10290</v>
      </c>
      <c r="E271" s="135"/>
      <c r="F271" s="135"/>
      <c r="G271" s="135"/>
      <c r="H271" s="136"/>
    </row>
    <row r="272" spans="1:8" s="16" customFormat="1" ht="37.5" customHeight="1" x14ac:dyDescent="0.2">
      <c r="A272" s="143" t="s">
        <v>56</v>
      </c>
      <c r="B272" s="144"/>
      <c r="C272" s="142"/>
      <c r="D272" s="479">
        <v>2790</v>
      </c>
      <c r="E272" s="135"/>
      <c r="F272" s="135"/>
      <c r="G272" s="135"/>
      <c r="H272" s="136"/>
    </row>
    <row r="273" spans="1:8" s="16" customFormat="1" ht="37.5" customHeight="1" x14ac:dyDescent="0.2">
      <c r="A273" s="477" t="s">
        <v>57</v>
      </c>
      <c r="B273" s="478"/>
      <c r="C273" s="142"/>
      <c r="D273" s="479">
        <v>6390</v>
      </c>
      <c r="E273" s="135"/>
      <c r="F273" s="135"/>
      <c r="G273" s="135"/>
      <c r="H273" s="136"/>
    </row>
    <row r="274" spans="1:8" s="16" customFormat="1" ht="37.5" customHeight="1" x14ac:dyDescent="0.2">
      <c r="A274" s="143" t="s">
        <v>58</v>
      </c>
      <c r="B274" s="144"/>
      <c r="C274" s="142"/>
      <c r="D274" s="56">
        <v>450</v>
      </c>
      <c r="E274" s="37"/>
      <c r="F274" s="37"/>
      <c r="G274" s="37"/>
      <c r="H274" s="38"/>
    </row>
    <row r="275" spans="1:8" s="16" customFormat="1" ht="37.5" customHeight="1" x14ac:dyDescent="0.2">
      <c r="A275" s="143" t="s">
        <v>59</v>
      </c>
      <c r="B275" s="144"/>
      <c r="C275" s="142"/>
      <c r="D275" s="56">
        <v>450</v>
      </c>
      <c r="E275" s="37"/>
      <c r="F275" s="37"/>
      <c r="G275" s="37"/>
      <c r="H275" s="38"/>
    </row>
    <row r="276" spans="1:8" s="16" customFormat="1" ht="37.5" customHeight="1" x14ac:dyDescent="0.2">
      <c r="A276" s="143" t="s">
        <v>60</v>
      </c>
      <c r="B276" s="144"/>
      <c r="C276" s="142"/>
      <c r="D276" s="56">
        <v>900</v>
      </c>
      <c r="E276" s="37"/>
      <c r="F276" s="37"/>
      <c r="G276" s="37"/>
      <c r="H276" s="38"/>
    </row>
    <row r="277" spans="1:8" s="16" customFormat="1" ht="37.5" customHeight="1" x14ac:dyDescent="0.2">
      <c r="A277" s="143" t="s">
        <v>61</v>
      </c>
      <c r="B277" s="144"/>
      <c r="C277" s="142"/>
      <c r="D277" s="56">
        <v>1350</v>
      </c>
      <c r="E277" s="37"/>
      <c r="F277" s="37"/>
      <c r="G277" s="37"/>
      <c r="H277" s="38"/>
    </row>
    <row r="278" spans="1:8" s="16" customFormat="1" ht="37.5" customHeight="1" thickBot="1" x14ac:dyDescent="0.25">
      <c r="A278" s="194" t="s">
        <v>62</v>
      </c>
      <c r="B278" s="195"/>
      <c r="C278" s="147"/>
      <c r="D278" s="56">
        <v>8400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600 до 51390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57"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82" s="165">
        <v>15048</v>
      </c>
      <c r="E282" s="165"/>
      <c r="F282" s="165"/>
      <c r="G282" s="165"/>
      <c r="H282" s="166"/>
    </row>
    <row r="283" spans="1:8" s="16" customFormat="1" ht="57" customHeight="1" thickBot="1" x14ac:dyDescent="0.25">
      <c r="A283" s="167" t="s">
        <v>67</v>
      </c>
      <c r="B283" s="168"/>
      <c r="C283" s="169"/>
      <c r="D283" s="170" t="s">
        <v>68</v>
      </c>
      <c r="E283" s="171"/>
      <c r="F283" s="171"/>
      <c r="G283" s="171"/>
      <c r="H283" s="172"/>
    </row>
    <row r="284" spans="1:8" s="16" customFormat="1" ht="57" customHeight="1" x14ac:dyDescent="0.2">
      <c r="A284" s="173" t="s">
        <v>69</v>
      </c>
      <c r="B284" s="174"/>
      <c r="C284" s="169"/>
      <c r="D284" s="140">
        <f>D282/4</f>
        <v>3762</v>
      </c>
      <c r="E284" s="140"/>
      <c r="F284" s="140"/>
      <c r="G284" s="140"/>
      <c r="H284" s="141"/>
    </row>
    <row r="285" spans="1:8" s="16" customFormat="1" ht="57" customHeight="1" x14ac:dyDescent="0.2">
      <c r="A285" s="173" t="s">
        <v>70</v>
      </c>
      <c r="B285" s="174"/>
      <c r="C285" s="169"/>
      <c r="D285" s="140">
        <f>D282/5</f>
        <v>3009.6</v>
      </c>
      <c r="E285" s="140"/>
      <c r="F285" s="140"/>
      <c r="G285" s="140"/>
      <c r="H285" s="141"/>
    </row>
    <row r="286" spans="1:8" s="16" customFormat="1" ht="57" customHeight="1" x14ac:dyDescent="0.2">
      <c r="A286" s="173" t="s">
        <v>71</v>
      </c>
      <c r="B286" s="174"/>
      <c r="C286" s="169"/>
      <c r="D286" s="140">
        <f>D282/6</f>
        <v>2508</v>
      </c>
      <c r="E286" s="140"/>
      <c r="F286" s="140"/>
      <c r="G286" s="140"/>
      <c r="H286" s="141"/>
    </row>
    <row r="287" spans="1:8" s="16" customFormat="1" ht="57" customHeight="1" x14ac:dyDescent="0.2">
      <c r="A287" s="173" t="s">
        <v>72</v>
      </c>
      <c r="B287" s="174"/>
      <c r="C287" s="169"/>
      <c r="D287" s="140">
        <f>D282/7</f>
        <v>2149.7142857142858</v>
      </c>
      <c r="E287" s="140"/>
      <c r="F287" s="140"/>
      <c r="G287" s="140"/>
      <c r="H287" s="141"/>
    </row>
    <row r="288" spans="1:8" s="16" customFormat="1" ht="57" customHeight="1" x14ac:dyDescent="0.2">
      <c r="A288" s="173" t="s">
        <v>73</v>
      </c>
      <c r="B288" s="174"/>
      <c r="C288" s="169"/>
      <c r="D288" s="140">
        <f>D282/8</f>
        <v>1881</v>
      </c>
      <c r="E288" s="140"/>
      <c r="F288" s="140"/>
      <c r="G288" s="140"/>
      <c r="H288" s="141"/>
    </row>
    <row r="289" spans="1:8" s="16" customFormat="1" ht="57" customHeight="1" x14ac:dyDescent="0.2">
      <c r="A289" s="173" t="s">
        <v>74</v>
      </c>
      <c r="B289" s="174"/>
      <c r="C289" s="169"/>
      <c r="D289" s="140">
        <f>D282/9</f>
        <v>1672</v>
      </c>
      <c r="E289" s="140"/>
      <c r="F289" s="140"/>
      <c r="G289" s="140"/>
      <c r="H289" s="141"/>
    </row>
    <row r="290" spans="1:8" s="16" customFormat="1" ht="57" customHeight="1" x14ac:dyDescent="0.2">
      <c r="A290" s="173" t="s">
        <v>75</v>
      </c>
      <c r="B290" s="174"/>
      <c r="C290" s="169"/>
      <c r="D290" s="140">
        <f>D282/10</f>
        <v>1504.8</v>
      </c>
      <c r="E290" s="140"/>
      <c r="F290" s="140"/>
      <c r="G290" s="140"/>
      <c r="H290" s="141"/>
    </row>
    <row r="291" spans="1:8" s="16" customFormat="1" ht="57" customHeight="1" thickBot="1" x14ac:dyDescent="0.25">
      <c r="A291" s="162" t="s">
        <v>76</v>
      </c>
      <c r="B291" s="163"/>
      <c r="C291" s="169"/>
      <c r="D291" s="165">
        <v>22560</v>
      </c>
      <c r="E291" s="165"/>
      <c r="F291" s="165"/>
      <c r="G291" s="165"/>
      <c r="H291" s="166"/>
    </row>
    <row r="292" spans="1:8" s="16" customFormat="1" ht="57" customHeight="1" thickBot="1" x14ac:dyDescent="0.25">
      <c r="A292" s="167" t="s">
        <v>67</v>
      </c>
      <c r="B292" s="168"/>
      <c r="C292" s="169"/>
      <c r="D292" s="170" t="s">
        <v>68</v>
      </c>
      <c r="E292" s="171"/>
      <c r="F292" s="171"/>
      <c r="G292" s="171"/>
      <c r="H292" s="172"/>
    </row>
    <row r="293" spans="1:8" s="16" customFormat="1" ht="57" customHeight="1" x14ac:dyDescent="0.2">
      <c r="A293" s="173" t="s">
        <v>69</v>
      </c>
      <c r="B293" s="174"/>
      <c r="C293" s="169"/>
      <c r="D293" s="140">
        <v>5640</v>
      </c>
      <c r="E293" s="140"/>
      <c r="F293" s="140"/>
      <c r="G293" s="140"/>
      <c r="H293" s="141"/>
    </row>
    <row r="294" spans="1:8" s="16" customFormat="1" ht="57" customHeight="1" x14ac:dyDescent="0.2">
      <c r="A294" s="173" t="s">
        <v>70</v>
      </c>
      <c r="B294" s="174"/>
      <c r="C294" s="169"/>
      <c r="D294" s="140">
        <v>4512</v>
      </c>
      <c r="E294" s="140"/>
      <c r="F294" s="140"/>
      <c r="G294" s="140"/>
      <c r="H294" s="141"/>
    </row>
    <row r="295" spans="1:8" s="16" customFormat="1" ht="57" customHeight="1" x14ac:dyDescent="0.2">
      <c r="A295" s="173" t="s">
        <v>71</v>
      </c>
      <c r="B295" s="174"/>
      <c r="C295" s="169"/>
      <c r="D295" s="140">
        <v>3760</v>
      </c>
      <c r="E295" s="140"/>
      <c r="F295" s="140"/>
      <c r="G295" s="140"/>
      <c r="H295" s="141"/>
    </row>
    <row r="296" spans="1:8" s="16" customFormat="1" ht="57" customHeight="1" x14ac:dyDescent="0.2">
      <c r="A296" s="173" t="s">
        <v>72</v>
      </c>
      <c r="B296" s="174"/>
      <c r="C296" s="169"/>
      <c r="D296" s="140">
        <v>3222.8571428571427</v>
      </c>
      <c r="E296" s="140"/>
      <c r="F296" s="140"/>
      <c r="G296" s="140"/>
      <c r="H296" s="141"/>
    </row>
    <row r="297" spans="1:8" s="16" customFormat="1" ht="57" customHeight="1" x14ac:dyDescent="0.2">
      <c r="A297" s="173" t="s">
        <v>73</v>
      </c>
      <c r="B297" s="174"/>
      <c r="C297" s="169"/>
      <c r="D297" s="140">
        <v>2820</v>
      </c>
      <c r="E297" s="140"/>
      <c r="F297" s="140"/>
      <c r="G297" s="140"/>
      <c r="H297" s="141"/>
    </row>
    <row r="298" spans="1:8" s="16" customFormat="1" ht="57" customHeight="1" x14ac:dyDescent="0.2">
      <c r="A298" s="173" t="s">
        <v>74</v>
      </c>
      <c r="B298" s="174"/>
      <c r="C298" s="169"/>
      <c r="D298" s="140">
        <v>2506.6666666666665</v>
      </c>
      <c r="E298" s="140"/>
      <c r="F298" s="140"/>
      <c r="G298" s="140"/>
      <c r="H298" s="141"/>
    </row>
    <row r="299" spans="1:8" s="16" customFormat="1" ht="57" customHeight="1" thickBot="1" x14ac:dyDescent="0.25">
      <c r="A299" s="173" t="s">
        <v>75</v>
      </c>
      <c r="B299" s="174"/>
      <c r="C299" s="177"/>
      <c r="D299" s="140">
        <v>2256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00" s="56">
        <v>20004</v>
      </c>
      <c r="E300" s="37"/>
      <c r="F300" s="37"/>
      <c r="G300" s="37"/>
      <c r="H300" s="38"/>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"2ГИС.ЕКАТЕРИНБУРГ"</v>
      </c>
      <c r="D302" s="56">
        <v>29649</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3" s="56">
        <v>12900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4" s="56">
        <v>42690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"2ГИС.ЕКАТЕРИНБУРГ"</v>
      </c>
      <c r="D305" s="56">
        <v>11790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"2ГИС.ЕКАТЕРИНБУРГ"</v>
      </c>
      <c r="D306" s="56">
        <v>14148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7" s="56">
        <v>7590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8" s="56">
        <v>22950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9" s="56">
        <v>51390</v>
      </c>
      <c r="E309" s="37"/>
      <c r="F309" s="37"/>
      <c r="G309" s="37"/>
      <c r="H309" s="38"/>
    </row>
    <row r="310" spans="1:8" s="16" customFormat="1" ht="50.1" customHeight="1" x14ac:dyDescent="0.2">
      <c r="A310" s="143" t="s">
        <v>86</v>
      </c>
      <c r="B310" s="144"/>
      <c r="C310" s="190" t="str">
        <f>C340</f>
        <v>электронный справочник на основе Справочника организаций "2ГИС.ЕКАТЕРИНБУРГ" (мобильная версия 2ГИС 4.0 и выше)</v>
      </c>
      <c r="D310" s="56">
        <v>19500</v>
      </c>
      <c r="E310" s="37"/>
      <c r="F310" s="37"/>
      <c r="G310" s="37"/>
      <c r="H310" s="38"/>
    </row>
    <row r="311" spans="1:8" s="16" customFormat="1" ht="50.1" customHeight="1" x14ac:dyDescent="0.2">
      <c r="A311" s="143" t="s">
        <v>87</v>
      </c>
      <c r="B311" s="144"/>
      <c r="C311" s="190" t="s">
        <v>88</v>
      </c>
      <c r="D311" s="56">
        <v>600</v>
      </c>
      <c r="E311" s="37"/>
      <c r="F311" s="37"/>
      <c r="G311" s="37"/>
      <c r="H311" s="38"/>
    </row>
    <row r="312" spans="1:8" s="16" customFormat="1" ht="68.2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2" s="56">
        <v>10290</v>
      </c>
      <c r="E312" s="37"/>
      <c r="F312" s="37"/>
      <c r="G312" s="37"/>
      <c r="H312" s="38"/>
    </row>
    <row r="313" spans="1:8" s="16" customFormat="1" ht="68.2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3" s="56">
        <v>8232</v>
      </c>
      <c r="E313" s="37"/>
      <c r="F313" s="37"/>
      <c r="G313" s="37"/>
      <c r="H313" s="38"/>
    </row>
    <row r="314" spans="1:8" s="16" customFormat="1" ht="68.25" customHeight="1" x14ac:dyDescent="0.2">
      <c r="A314" s="143" t="s">
        <v>91</v>
      </c>
      <c r="B314" s="144"/>
      <c r="C314"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4" s="56">
        <v>8790</v>
      </c>
      <c r="E314" s="37"/>
      <c r="F314" s="37"/>
      <c r="G314" s="37"/>
      <c r="H314" s="38"/>
    </row>
    <row r="315" spans="1:8" s="16" customFormat="1" ht="68.25" customHeight="1" x14ac:dyDescent="0.2">
      <c r="A315" s="143" t="s">
        <v>92</v>
      </c>
      <c r="B315" s="144"/>
      <c r="C315" s="190"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15" s="56">
        <v>4116</v>
      </c>
      <c r="E315" s="37"/>
      <c r="F315" s="37"/>
      <c r="G315" s="37"/>
      <c r="H315" s="38"/>
    </row>
    <row r="316" spans="1:8" s="16" customFormat="1" ht="50.1" customHeight="1" x14ac:dyDescent="0.2">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6" s="56">
        <v>11790</v>
      </c>
      <c r="E316" s="37"/>
      <c r="F316" s="37"/>
      <c r="G316" s="37"/>
      <c r="H316" s="38"/>
    </row>
    <row r="317" spans="1:8" s="16" customFormat="1" ht="102" customHeight="1" x14ac:dyDescent="0.2">
      <c r="A317" s="143" t="s">
        <v>16</v>
      </c>
      <c r="B317" s="144"/>
      <c r="C31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7" s="37">
        <v>1890</v>
      </c>
      <c r="E317" s="37"/>
      <c r="F317" s="37"/>
      <c r="G317" s="37"/>
      <c r="H317" s="37"/>
    </row>
    <row r="318" spans="1:8" s="16" customFormat="1" ht="126" customHeight="1" x14ac:dyDescent="0.2">
      <c r="A318" s="143" t="s">
        <v>96</v>
      </c>
      <c r="B318" s="144"/>
      <c r="C31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8" s="56">
        <v>12510</v>
      </c>
      <c r="E318" s="37"/>
      <c r="F318" s="37"/>
      <c r="G318" s="37"/>
      <c r="H318" s="38"/>
    </row>
    <row r="319" spans="1:8" s="16" customFormat="1" ht="96" customHeight="1" x14ac:dyDescent="0.2">
      <c r="A319" s="143" t="s">
        <v>97</v>
      </c>
      <c r="B319" s="144"/>
      <c r="C3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9" s="56">
        <v>10005</v>
      </c>
      <c r="E319" s="37"/>
      <c r="F319" s="37"/>
      <c r="G319" s="37"/>
      <c r="H319" s="38"/>
    </row>
    <row r="320" spans="1:8" s="16" customFormat="1" ht="96" customHeight="1" x14ac:dyDescent="0.2">
      <c r="A320" s="137" t="s">
        <v>98</v>
      </c>
      <c r="B320" s="191"/>
      <c r="C32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0" s="56">
        <v>15000</v>
      </c>
      <c r="E320" s="37"/>
      <c r="F320" s="37"/>
      <c r="G320" s="37"/>
      <c r="H320" s="38"/>
    </row>
    <row r="321" spans="1:8" s="16" customFormat="1" ht="96" customHeight="1" x14ac:dyDescent="0.2">
      <c r="A321" s="143" t="s">
        <v>93</v>
      </c>
      <c r="B321" s="144" t="s">
        <v>93</v>
      </c>
      <c r="C32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1" s="56">
        <v>15000</v>
      </c>
      <c r="E321" s="37"/>
      <c r="F321" s="37"/>
      <c r="G321" s="37"/>
      <c r="H321" s="38"/>
    </row>
    <row r="322" spans="1:8" s="16" customFormat="1" ht="96" customHeight="1" x14ac:dyDescent="0.2">
      <c r="A322" s="143" t="s">
        <v>94</v>
      </c>
      <c r="B322" s="144" t="s">
        <v>94</v>
      </c>
      <c r="C32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22" s="56">
        <v>13002</v>
      </c>
      <c r="E322" s="37"/>
      <c r="F322" s="37"/>
      <c r="G322" s="37"/>
      <c r="H322" s="38"/>
    </row>
    <row r="323" spans="1:8" s="16" customFormat="1" ht="50.1" customHeight="1" x14ac:dyDescent="0.2">
      <c r="A323" s="143" t="s">
        <v>99</v>
      </c>
      <c r="B323" s="144"/>
      <c r="C323" s="190" t="str">
        <f>"Интернет-площадка 2gis.ru на основе Cправочника организаций "&amp;$C$2&amp;""</f>
        <v>Интернет-площадка 2gis.ru на основе Cправочника организаций "2ГИС.ЕКАТЕРИНБУРГ"</v>
      </c>
      <c r="D323" s="56">
        <v>41520</v>
      </c>
      <c r="E323" s="37"/>
      <c r="F323" s="37"/>
      <c r="G323" s="37"/>
      <c r="H323" s="38"/>
    </row>
    <row r="324" spans="1:8" s="16" customFormat="1" ht="50.1" customHeight="1" x14ac:dyDescent="0.2">
      <c r="A324" s="143" t="s">
        <v>100</v>
      </c>
      <c r="B324" s="144"/>
      <c r="C324" s="190" t="str">
        <f t="shared" ref="C324:C332"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56">
        <v>18120</v>
      </c>
      <c r="E324" s="37"/>
      <c r="F324" s="37"/>
      <c r="G324" s="37"/>
      <c r="H324" s="38"/>
    </row>
    <row r="325" spans="1:8" s="16" customFormat="1" ht="50.1" customHeight="1" x14ac:dyDescent="0.2">
      <c r="A325" s="143" t="s">
        <v>101</v>
      </c>
      <c r="B325" s="144"/>
      <c r="C325" s="190" t="str">
        <f t="shared" si="1"/>
        <v>электронный справочник на основе Справочника организаций "2ГИС.ЕКАТЕРИНБУРГ" (версия для ПК)</v>
      </c>
      <c r="D325" s="56">
        <v>59880</v>
      </c>
      <c r="E325" s="37"/>
      <c r="F325" s="37"/>
      <c r="G325" s="37"/>
      <c r="H325" s="38"/>
    </row>
    <row r="326" spans="1:8" s="16" customFormat="1" ht="50.1" customHeight="1" x14ac:dyDescent="0.2">
      <c r="A326" s="143" t="s">
        <v>102</v>
      </c>
      <c r="B326" s="144"/>
      <c r="C326" s="190" t="str">
        <f>"Интернет-площадка 2gis.ru на основе Cправочника организаций "&amp;$C$2&amp;""</f>
        <v>Интернет-площадка 2gis.ru на основе Cправочника организаций "2ГИС.ЕКАТЕРИНБУРГ"</v>
      </c>
      <c r="D326" s="56">
        <v>16560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"2ГИС.ЕКАТЕРИНБУРГ"</v>
      </c>
      <c r="D327" s="56">
        <v>19872</v>
      </c>
      <c r="E327" s="37"/>
      <c r="F327" s="37"/>
      <c r="G327" s="37"/>
      <c r="H327" s="38"/>
    </row>
    <row r="328" spans="1:8" s="16" customFormat="1" ht="50.1" customHeight="1" x14ac:dyDescent="0.2">
      <c r="A328" s="143" t="s">
        <v>104</v>
      </c>
      <c r="B328" s="144"/>
      <c r="C328" s="190" t="str">
        <f t="shared" si="1"/>
        <v>электронный справочник на основе Справочника организаций "2ГИС.ЕКАТЕРИНБУРГ" (версия для ПК)</v>
      </c>
      <c r="D328" s="56">
        <v>10680</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"2ГИС.ЕКАТЕРИНБУРГ" (версия для ПК)</v>
      </c>
      <c r="D329" s="56">
        <v>32160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"2ГИС.ЕКАТЕРИНБУРГ" (версия для ПК)</v>
      </c>
      <c r="D330" s="56">
        <v>72000</v>
      </c>
      <c r="E330" s="37"/>
      <c r="F330" s="37"/>
      <c r="G330" s="37"/>
      <c r="H330" s="38"/>
    </row>
    <row r="331" spans="1:8" s="16" customFormat="1" ht="50.1" customHeight="1" x14ac:dyDescent="0.2">
      <c r="A331" s="143" t="s">
        <v>273</v>
      </c>
      <c r="B331" s="144"/>
      <c r="C331" s="190" t="s">
        <v>88</v>
      </c>
      <c r="D331" s="56">
        <v>840</v>
      </c>
      <c r="E331" s="37"/>
      <c r="F331" s="37"/>
      <c r="G331" s="37"/>
      <c r="H331" s="38"/>
    </row>
    <row r="332" spans="1:8" s="16" customFormat="1" ht="50.1" customHeight="1" thickBot="1" x14ac:dyDescent="0.25">
      <c r="A332" s="143" t="s">
        <v>109</v>
      </c>
      <c r="B332" s="144"/>
      <c r="C332" s="190" t="str">
        <f t="shared" si="1"/>
        <v>электронный справочник на основе Справочника организаций "2ГИС.ЕКАТЕРИНБУРГ" (версия для ПК)</v>
      </c>
      <c r="D332" s="56">
        <v>16560</v>
      </c>
      <c r="E332" s="37"/>
      <c r="F332" s="37"/>
      <c r="G332" s="37"/>
      <c r="H332" s="38"/>
    </row>
    <row r="333" spans="1:8" s="28" customFormat="1" ht="50.1" customHeight="1" thickBot="1" x14ac:dyDescent="0.25">
      <c r="A333" s="24" t="s">
        <v>110</v>
      </c>
      <c r="B333" s="25"/>
      <c r="C333" s="26"/>
      <c r="D333" s="156"/>
      <c r="E333" s="156"/>
      <c r="F333" s="156"/>
      <c r="G333" s="156"/>
      <c r="H333" s="157"/>
    </row>
    <row r="334" spans="1:8" s="16" customFormat="1" ht="50.1" customHeight="1" x14ac:dyDescent="0.2">
      <c r="A334" s="143" t="s">
        <v>111</v>
      </c>
      <c r="B334" s="144"/>
      <c r="C3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34" s="36">
        <v>10008</v>
      </c>
      <c r="E334" s="37"/>
      <c r="F334" s="37"/>
      <c r="G334" s="37"/>
      <c r="H334" s="38"/>
    </row>
    <row r="335" spans="1:8" s="16" customFormat="1" ht="50.1" customHeight="1" x14ac:dyDescent="0.2">
      <c r="A335" s="143" t="s">
        <v>112</v>
      </c>
      <c r="B335" s="144"/>
      <c r="C335" s="196"/>
      <c r="D335" s="36">
        <v>7002</v>
      </c>
      <c r="E335" s="37"/>
      <c r="F335" s="37"/>
      <c r="G335" s="37"/>
      <c r="H335" s="38"/>
    </row>
    <row r="336" spans="1:8" s="16" customFormat="1" ht="50.1" customHeight="1" x14ac:dyDescent="0.2">
      <c r="A336" s="194" t="s">
        <v>113</v>
      </c>
      <c r="B336" s="195"/>
      <c r="C336" s="196"/>
      <c r="D336" s="329">
        <v>3000</v>
      </c>
      <c r="E336" s="140"/>
      <c r="F336" s="140"/>
      <c r="G336" s="140"/>
      <c r="H336" s="140"/>
    </row>
    <row r="337" spans="1:8" s="16" customFormat="1" ht="50.1" customHeight="1" x14ac:dyDescent="0.2">
      <c r="A337" s="194" t="s">
        <v>114</v>
      </c>
      <c r="B337" s="195"/>
      <c r="C337" s="196"/>
      <c r="D337" s="329">
        <v>300</v>
      </c>
      <c r="E337" s="140"/>
      <c r="F337" s="140"/>
      <c r="G337" s="140"/>
      <c r="H337" s="140"/>
    </row>
    <row r="338" spans="1:8" s="16" customFormat="1" ht="50.1" customHeight="1" thickBot="1" x14ac:dyDescent="0.25">
      <c r="A338" s="194" t="s">
        <v>115</v>
      </c>
      <c r="B338" s="195"/>
      <c r="C338" s="198"/>
      <c r="D338" s="78">
        <v>1050</v>
      </c>
      <c r="E338" s="79"/>
      <c r="F338" s="79"/>
      <c r="G338" s="79"/>
      <c r="H338" s="79"/>
    </row>
    <row r="339" spans="1:8" s="16" customFormat="1" ht="50.1" customHeight="1" thickBot="1" x14ac:dyDescent="0.25">
      <c r="A339" s="24" t="s">
        <v>116</v>
      </c>
      <c r="B339" s="25"/>
      <c r="C339" s="26"/>
      <c r="D339" s="156"/>
      <c r="E339" s="156"/>
      <c r="F339" s="156"/>
      <c r="G339" s="156"/>
      <c r="H339" s="157"/>
    </row>
    <row r="340" spans="1:8" s="16" customFormat="1" ht="50.1" customHeight="1" x14ac:dyDescent="0.2">
      <c r="A340" s="143" t="s">
        <v>163</v>
      </c>
      <c r="B340" s="144"/>
      <c r="C34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0" s="56">
        <v>11949</v>
      </c>
      <c r="E340" s="37"/>
      <c r="F340" s="37"/>
      <c r="G340" s="37"/>
      <c r="H340" s="38"/>
    </row>
    <row r="341" spans="1:8" s="16" customFormat="1" ht="63.75" customHeight="1" x14ac:dyDescent="0.2">
      <c r="A341" s="143" t="s">
        <v>118</v>
      </c>
      <c r="B341" s="144" t="s">
        <v>455</v>
      </c>
      <c r="C3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1" s="56">
        <v>11949</v>
      </c>
      <c r="E341" s="37"/>
      <c r="F341" s="37"/>
      <c r="G341" s="37"/>
      <c r="H341" s="38"/>
    </row>
    <row r="342" spans="1:8" s="16" customFormat="1" ht="50.1" customHeight="1" x14ac:dyDescent="0.2">
      <c r="A342" s="143" t="s">
        <v>164</v>
      </c>
      <c r="B342" s="144"/>
      <c r="C34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42" s="56">
        <v>16800</v>
      </c>
      <c r="E342" s="37"/>
      <c r="F342" s="37"/>
      <c r="G342" s="37"/>
      <c r="H342" s="38"/>
    </row>
    <row r="343" spans="1:8" s="16" customFormat="1" ht="60" customHeight="1" x14ac:dyDescent="0.2">
      <c r="A343" s="143" t="s">
        <v>165</v>
      </c>
      <c r="B343" s="144" t="s">
        <v>455</v>
      </c>
      <c r="C3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43" s="36">
        <v>16800</v>
      </c>
      <c r="E343" s="37"/>
      <c r="F343" s="37"/>
      <c r="G343" s="37"/>
      <c r="H343" s="38"/>
    </row>
    <row r="344" spans="1:8" s="16" customFormat="1" ht="126" customHeight="1" x14ac:dyDescent="0.2">
      <c r="A344" s="143" t="s">
        <v>123</v>
      </c>
      <c r="B344" s="144"/>
      <c r="C344" s="300" t="str">
        <f>C340</f>
        <v>электронный справочник на основе Справочника организаций "2ГИС.ЕКАТЕРИНБУРГ" (мобильная версия 2ГИС 4.0 и выше)</v>
      </c>
      <c r="D344" s="56">
        <v>11949</v>
      </c>
      <c r="E344" s="37"/>
      <c r="F344" s="37"/>
      <c r="G344" s="37"/>
      <c r="H344" s="38"/>
    </row>
    <row r="345" spans="1:8" s="16" customFormat="1" ht="126" customHeight="1" thickBot="1" x14ac:dyDescent="0.25">
      <c r="A345" s="143" t="s">
        <v>124</v>
      </c>
      <c r="B345" s="144"/>
      <c r="C3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45" s="56">
        <v>8964</v>
      </c>
      <c r="E345" s="37"/>
      <c r="F345" s="37"/>
      <c r="G345" s="37"/>
      <c r="H345" s="38"/>
    </row>
    <row r="346" spans="1:8" s="28" customFormat="1" ht="50.1" customHeight="1" thickBot="1" x14ac:dyDescent="0.25">
      <c r="A346" s="481"/>
      <c r="B346" s="428"/>
      <c r="C346" s="482"/>
      <c r="D346" s="483"/>
      <c r="E346" s="483"/>
      <c r="F346" s="483"/>
      <c r="G346" s="483"/>
      <c r="H346" s="303"/>
    </row>
    <row r="347" spans="1:8" s="23" customFormat="1" ht="30" customHeight="1" x14ac:dyDescent="0.2">
      <c r="A347" s="484"/>
      <c r="B347" s="485"/>
      <c r="C347" s="486"/>
      <c r="D347" s="205"/>
      <c r="E347" s="205"/>
      <c r="F347" s="205"/>
      <c r="G347" s="205"/>
      <c r="H347" s="207"/>
    </row>
    <row r="348" spans="1:8" s="16" customFormat="1" ht="21" x14ac:dyDescent="0.2">
      <c r="A348" s="208"/>
      <c r="B348" s="209" t="s">
        <v>125</v>
      </c>
      <c r="C348" s="210" t="s">
        <v>180</v>
      </c>
      <c r="D348" s="210"/>
      <c r="E348" s="211"/>
      <c r="F348" s="211"/>
      <c r="G348" s="211"/>
      <c r="H348" s="211"/>
    </row>
    <row r="349" spans="1:8" s="16" customFormat="1" ht="21" x14ac:dyDescent="0.2">
      <c r="A349" s="208"/>
      <c r="B349" s="211"/>
      <c r="C349" s="212" t="s">
        <v>181</v>
      </c>
      <c r="D349" s="212"/>
      <c r="E349" s="211"/>
      <c r="F349" s="211"/>
      <c r="G349" s="211"/>
      <c r="H349" s="211"/>
    </row>
    <row r="350" spans="1:8" s="16" customFormat="1" ht="21" x14ac:dyDescent="0.2">
      <c r="A350" s="208"/>
      <c r="B350" s="211"/>
      <c r="C350" s="210" t="s">
        <v>182</v>
      </c>
      <c r="D350" s="212"/>
      <c r="E350" s="211"/>
      <c r="F350" s="211"/>
      <c r="G350" s="211"/>
      <c r="H350" s="211"/>
    </row>
    <row r="351" spans="1:8" s="16" customFormat="1" ht="83.25" customHeight="1" x14ac:dyDescent="0.2">
      <c r="A351" s="204"/>
      <c r="B351" s="205"/>
      <c r="C351" s="212"/>
      <c r="D351" s="212"/>
      <c r="E351" s="211"/>
      <c r="F351" s="211"/>
      <c r="G351" s="211"/>
      <c r="H351" s="205"/>
    </row>
    <row r="352" spans="1:8" s="16" customFormat="1" ht="26.25" x14ac:dyDescent="0.2">
      <c r="A352" s="215" t="str">
        <f>Абакан_юр!A157</f>
        <v>По соглашению сторон в качестве валюты платежа могут выступать украинские гривны, в этом случае курс следующий: 1 руб. = 0,4294 гривен</v>
      </c>
      <c r="B352" s="215"/>
      <c r="C352" s="215"/>
      <c r="D352" s="216"/>
      <c r="E352" s="216"/>
      <c r="F352" s="217"/>
      <c r="G352" s="218"/>
      <c r="H352" s="218"/>
    </row>
    <row r="353" spans="1:8" s="16" customFormat="1" ht="24.95" customHeight="1" x14ac:dyDescent="0.2">
      <c r="A353" s="215" t="str">
        <f>Абакан_юр!A158</f>
        <v>По соглашению сторон в качестве валюты платежа могут выступать дирхамы ОАЭ, в этом случае курс следующий: 1 руб. = 0,0422 дирхам</v>
      </c>
      <c r="B353" s="215"/>
      <c r="C353" s="215"/>
      <c r="D353" s="216"/>
      <c r="E353" s="216"/>
      <c r="F353" s="217"/>
      <c r="G353" s="220"/>
      <c r="H353" s="220"/>
    </row>
    <row r="354" spans="1:8" ht="12.6" customHeight="1" x14ac:dyDescent="0.2">
      <c r="A354" s="215" t="str">
        <f>Абакан_юр!A159</f>
        <v>По соглашению сторон в качестве валюты платежа могут выступать доллары США, в этом случае курс следующий: 1 руб. = 0,0115 доллара</v>
      </c>
      <c r="B354" s="215"/>
      <c r="C354" s="215"/>
      <c r="D354" s="216"/>
      <c r="E354" s="216"/>
      <c r="F354" s="217"/>
      <c r="G354" s="220"/>
      <c r="H354" s="220"/>
    </row>
    <row r="355" spans="1:8" s="211" customFormat="1" ht="24.95" customHeight="1" x14ac:dyDescent="0.2">
      <c r="A355" s="215" t="str">
        <f>Абакан_юр!A160</f>
        <v>По соглашению сторон в качестве валюты платежа могут выступать евро, в этом случае курс следующий: 1 руб. = 0,0106 евро</v>
      </c>
      <c r="B355" s="215"/>
      <c r="C355" s="215"/>
      <c r="D355" s="216"/>
      <c r="E355" s="217"/>
      <c r="F355" s="217"/>
      <c r="G355" s="220"/>
      <c r="H355" s="220"/>
    </row>
    <row r="356" spans="1:8" s="211" customFormat="1" ht="24.95" customHeight="1" x14ac:dyDescent="0.2">
      <c r="A356" s="215" t="str">
        <f>Абакан_юр!A161</f>
        <v>По соглашению сторон в качестве валюты платежа могут выступать чешские кроны, в этом случае курс следующий: 1 руб. = 0,2596 крона</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киргизские сомы, в этом случае курс следующий: 1 руб. = 1,0276 сом</v>
      </c>
      <c r="B357" s="215"/>
      <c r="C357" s="215"/>
      <c r="D357" s="216"/>
      <c r="E357" s="216"/>
      <c r="F357" s="217"/>
      <c r="G357" s="220"/>
      <c r="H357" s="220"/>
    </row>
    <row r="358" spans="1:8" s="205" customFormat="1" ht="12.6" customHeight="1" x14ac:dyDescent="0.2">
      <c r="A358" s="215" t="str">
        <f>Абакан_юр!A163</f>
        <v>По соглашению сторон в качестве валюты платежа могут выступать казахстанские тенге, в этом случае курс следующий: 1 руб. = 5,2809 тенге</v>
      </c>
      <c r="B358" s="215"/>
      <c r="C358" s="215"/>
      <c r="D358" s="216"/>
      <c r="E358" s="216"/>
      <c r="F358" s="217"/>
      <c r="G358" s="220"/>
      <c r="H358" s="220"/>
    </row>
    <row r="359" spans="1:8" s="219" customFormat="1" ht="24.95" customHeight="1" x14ac:dyDescent="0.2">
      <c r="A359" s="221"/>
      <c r="B359" s="221"/>
      <c r="C359" s="222"/>
      <c r="D359" s="223"/>
      <c r="E359" s="223"/>
      <c r="F359" s="224"/>
      <c r="G359" s="225"/>
      <c r="H359" s="225"/>
    </row>
    <row r="360" spans="1:8" s="219" customFormat="1" ht="24.95" customHeight="1" x14ac:dyDescent="0.2">
      <c r="A360" s="227" t="s">
        <v>136</v>
      </c>
      <c r="B360" s="227"/>
      <c r="C360" s="227"/>
      <c r="D360" s="227"/>
      <c r="E360" s="227"/>
      <c r="F360" s="227"/>
      <c r="G360" s="227"/>
      <c r="H360" s="227"/>
    </row>
    <row r="361" spans="1:8" s="219" customFormat="1" ht="24.95" customHeight="1" x14ac:dyDescent="0.2">
      <c r="A361" s="227" t="s">
        <v>456</v>
      </c>
      <c r="B361" s="227"/>
      <c r="C361" s="227"/>
      <c r="D361" s="227"/>
      <c r="E361" s="227"/>
      <c r="F361" s="227"/>
      <c r="G361" s="227"/>
      <c r="H361" s="227"/>
    </row>
    <row r="362" spans="1:8" s="219" customFormat="1" ht="24.95" customHeight="1" x14ac:dyDescent="0.2">
      <c r="A362" s="227" t="s">
        <v>137</v>
      </c>
      <c r="B362" s="227"/>
      <c r="C362" s="227"/>
      <c r="D362" s="227"/>
      <c r="E362" s="227"/>
      <c r="F362" s="227"/>
      <c r="G362" s="227"/>
      <c r="H362" s="227"/>
    </row>
    <row r="363" spans="1:8" s="219" customFormat="1" ht="24.95" customHeight="1" x14ac:dyDescent="0.2">
      <c r="A363" s="204"/>
      <c r="B363" s="205"/>
      <c r="C363" s="212"/>
      <c r="D363" s="212"/>
      <c r="E363" s="211"/>
      <c r="F363" s="211"/>
      <c r="G363" s="211"/>
      <c r="H363" s="205"/>
    </row>
    <row r="364" spans="1:8" s="219" customFormat="1" ht="24.95" customHeight="1" x14ac:dyDescent="0.2">
      <c r="A364" s="215" t="s">
        <v>457</v>
      </c>
      <c r="B364" s="215"/>
      <c r="C364" s="215"/>
      <c r="D364" s="215"/>
      <c r="E364" s="215"/>
      <c r="F364" s="215"/>
      <c r="G364" s="215"/>
      <c r="H364" s="215"/>
    </row>
    <row r="365" spans="1:8" s="219" customFormat="1" ht="24.95" customHeight="1" x14ac:dyDescent="0.2">
      <c r="A365" s="215" t="s">
        <v>458</v>
      </c>
      <c r="B365" s="215"/>
      <c r="C365" s="215"/>
      <c r="D365" s="215"/>
      <c r="E365" s="215"/>
      <c r="F365" s="215"/>
      <c r="G365" s="215"/>
      <c r="H365" s="215"/>
    </row>
    <row r="366" spans="1:8" s="226" customFormat="1" ht="12" customHeight="1" thickBot="1" x14ac:dyDescent="0.25">
      <c r="A366" s="228" t="s">
        <v>138</v>
      </c>
      <c r="B366" s="228"/>
      <c r="C366" s="228"/>
      <c r="D366" s="228"/>
      <c r="E366" s="228"/>
      <c r="F366" s="229"/>
      <c r="G366" s="219"/>
      <c r="H366" s="230"/>
    </row>
    <row r="367" spans="1:8" ht="24.95" customHeight="1" thickBot="1" x14ac:dyDescent="0.25">
      <c r="A367" s="231" t="s">
        <v>139</v>
      </c>
      <c r="B367" s="232"/>
      <c r="C367" s="232"/>
      <c r="D367" s="232"/>
      <c r="E367" s="233"/>
      <c r="F367" s="234"/>
      <c r="H367" s="235"/>
    </row>
    <row r="368" spans="1:8" ht="24.95" customHeight="1" thickBot="1" x14ac:dyDescent="0.25">
      <c r="A368" s="236" t="s">
        <v>140</v>
      </c>
      <c r="B368" s="237"/>
      <c r="C368" s="238" t="s">
        <v>141</v>
      </c>
      <c r="D368" s="237" t="s">
        <v>142</v>
      </c>
      <c r="E368" s="239"/>
      <c r="F368" s="240"/>
      <c r="G368" s="240"/>
      <c r="H368" s="240"/>
    </row>
    <row r="369" spans="1:8" ht="24.95" customHeight="1" x14ac:dyDescent="0.2">
      <c r="A369" s="241" t="s">
        <v>169</v>
      </c>
      <c r="B369" s="242"/>
      <c r="C369" s="244" t="s">
        <v>170</v>
      </c>
      <c r="D369" s="370">
        <v>2190</v>
      </c>
      <c r="E369" s="245"/>
      <c r="F369" s="240"/>
      <c r="G369" s="240"/>
      <c r="H369" s="240"/>
    </row>
    <row r="370" spans="1:8" s="205" customFormat="1" ht="12.6" customHeight="1" x14ac:dyDescent="0.2">
      <c r="A370" s="246" t="s">
        <v>171</v>
      </c>
      <c r="B370" s="247"/>
      <c r="C370" s="249"/>
      <c r="D370" s="371">
        <v>1590</v>
      </c>
      <c r="E370" s="250"/>
      <c r="F370" s="240"/>
      <c r="G370" s="240"/>
      <c r="H370" s="240"/>
    </row>
    <row r="371" spans="1:8" ht="99.95" customHeight="1" x14ac:dyDescent="0.2">
      <c r="A371" s="246" t="s">
        <v>172</v>
      </c>
      <c r="B371" s="247"/>
      <c r="C371" s="249"/>
      <c r="D371" s="371">
        <v>1440</v>
      </c>
      <c r="E371" s="250"/>
      <c r="F371" s="240"/>
      <c r="G371" s="240"/>
      <c r="H371" s="240"/>
    </row>
    <row r="372" spans="1:8" s="205" customFormat="1" ht="38.25" customHeight="1" x14ac:dyDescent="0.2">
      <c r="A372" s="246" t="s">
        <v>173</v>
      </c>
      <c r="B372" s="247"/>
      <c r="C372" s="249"/>
      <c r="D372" s="371">
        <v>1290</v>
      </c>
      <c r="E372" s="250"/>
      <c r="F372" s="240"/>
      <c r="G372" s="240"/>
      <c r="H372" s="240"/>
    </row>
    <row r="373" spans="1:8" s="230" customFormat="1" ht="50.1" customHeight="1" x14ac:dyDescent="0.2">
      <c r="A373" s="246" t="s">
        <v>143</v>
      </c>
      <c r="B373" s="247"/>
      <c r="C373" s="248" t="s">
        <v>144</v>
      </c>
      <c r="D373" s="249" t="s">
        <v>145</v>
      </c>
      <c r="E373" s="250"/>
      <c r="F373" s="240"/>
      <c r="G373" s="240"/>
      <c r="H373" s="240"/>
    </row>
    <row r="374" spans="1:8" s="235" customFormat="1" ht="50.1" customHeight="1" x14ac:dyDescent="0.2">
      <c r="A374" s="246" t="s">
        <v>146</v>
      </c>
      <c r="B374" s="247"/>
      <c r="C374" s="248" t="s">
        <v>147</v>
      </c>
      <c r="D374" s="249" t="s">
        <v>148</v>
      </c>
      <c r="E374" s="250"/>
      <c r="F374" s="240"/>
      <c r="G374" s="240"/>
      <c r="H374" s="240"/>
    </row>
    <row r="375" spans="1:8" ht="88.5" customHeight="1" x14ac:dyDescent="0.2">
      <c r="A375" s="246" t="s">
        <v>152</v>
      </c>
      <c r="B375" s="247"/>
      <c r="C375" s="337" t="s">
        <v>153</v>
      </c>
      <c r="D375" s="247" t="s">
        <v>148</v>
      </c>
      <c r="E375" s="338"/>
      <c r="F375" s="234"/>
      <c r="G375" s="234"/>
      <c r="H375" s="234"/>
    </row>
    <row r="376" spans="1:8" ht="50.1" customHeight="1" thickBot="1" x14ac:dyDescent="0.25">
      <c r="A376" s="339" t="s">
        <v>154</v>
      </c>
      <c r="B376" s="340"/>
      <c r="C376" s="334" t="s">
        <v>155</v>
      </c>
      <c r="D376" s="341" t="s">
        <v>148</v>
      </c>
      <c r="E376" s="342"/>
      <c r="F376" s="224"/>
      <c r="G376" s="225"/>
      <c r="H376" s="225"/>
    </row>
    <row r="377" spans="1:8" ht="50.1" customHeight="1" x14ac:dyDescent="0.2">
      <c r="A377" s="252" t="s">
        <v>156</v>
      </c>
      <c r="B377" s="252"/>
      <c r="C377" s="252"/>
      <c r="D377" s="252"/>
      <c r="E377" s="252"/>
      <c r="F377" s="252"/>
      <c r="G377" s="252"/>
      <c r="H377" s="252"/>
    </row>
    <row r="378" spans="1:8" ht="50.1" customHeight="1" x14ac:dyDescent="0.2">
      <c r="A378" s="252" t="s">
        <v>157</v>
      </c>
      <c r="B378" s="252"/>
      <c r="C378" s="252"/>
      <c r="D378" s="252"/>
      <c r="E378" s="252"/>
      <c r="F378" s="252"/>
      <c r="G378" s="252"/>
      <c r="H378" s="252"/>
    </row>
    <row r="379" spans="1:8" ht="171.75" customHeight="1" x14ac:dyDescent="0.2">
      <c r="A3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9" s="311"/>
      <c r="C379" s="311"/>
      <c r="D379" s="311"/>
      <c r="E379" s="311"/>
      <c r="F379" s="311"/>
      <c r="G379" s="311"/>
      <c r="H379" s="311"/>
    </row>
    <row r="380" spans="1:8" ht="99.95" customHeight="1" x14ac:dyDescent="0.2">
      <c r="A380" s="227" t="s">
        <v>159</v>
      </c>
      <c r="B380" s="227"/>
      <c r="C380" s="227"/>
      <c r="D380" s="227"/>
      <c r="E380" s="227"/>
      <c r="F380" s="227"/>
      <c r="G380" s="227"/>
      <c r="H380" s="227"/>
    </row>
    <row r="381" spans="1:8" ht="75" customHeight="1" x14ac:dyDescent="0.2">
      <c r="A381" s="252" t="s">
        <v>160</v>
      </c>
      <c r="B381" s="252"/>
      <c r="C381" s="252"/>
      <c r="D381" s="252"/>
      <c r="E381" s="252"/>
      <c r="F381" s="252"/>
      <c r="G381" s="252"/>
      <c r="H381" s="252"/>
    </row>
    <row r="382" spans="1:8" s="205" customFormat="1" ht="125.25" customHeight="1" x14ac:dyDescent="0.2">
      <c r="A382" s="487" t="s">
        <v>459</v>
      </c>
      <c r="B382" s="487"/>
      <c r="C382" s="487"/>
      <c r="D382" s="487"/>
      <c r="E382" s="487"/>
      <c r="F382" s="487"/>
      <c r="G382" s="487"/>
      <c r="H382" s="487"/>
    </row>
    <row r="383" spans="1:8" ht="25.5" x14ac:dyDescent="0.35">
      <c r="A383" s="488" t="s">
        <v>460</v>
      </c>
      <c r="B383" s="489"/>
      <c r="C383" s="490" t="s">
        <v>461</v>
      </c>
    </row>
    <row r="384" spans="1:8" ht="25.5" x14ac:dyDescent="0.35">
      <c r="A384" s="491" t="s">
        <v>462</v>
      </c>
      <c r="B384" s="492"/>
      <c r="C384" s="493">
        <v>1</v>
      </c>
    </row>
    <row r="385" spans="1:8" ht="25.5" x14ac:dyDescent="0.35">
      <c r="A385" s="491">
        <v>2</v>
      </c>
      <c r="B385" s="492"/>
      <c r="C385" s="493">
        <v>1.1000000000000001</v>
      </c>
    </row>
    <row r="386" spans="1:8" ht="25.5" x14ac:dyDescent="0.35">
      <c r="A386" s="491">
        <v>3</v>
      </c>
      <c r="B386" s="492"/>
      <c r="C386" s="493">
        <v>1.2</v>
      </c>
    </row>
    <row r="387" spans="1:8" ht="25.5" x14ac:dyDescent="0.35">
      <c r="A387" s="491" t="s">
        <v>463</v>
      </c>
      <c r="B387" s="492"/>
      <c r="C387" s="493">
        <v>1.25</v>
      </c>
    </row>
    <row r="388" spans="1:8" ht="25.5" x14ac:dyDescent="0.35">
      <c r="A388" s="491" t="s">
        <v>464</v>
      </c>
      <c r="B388" s="492"/>
      <c r="C388" s="493">
        <v>1.3</v>
      </c>
    </row>
    <row r="389" spans="1:8" ht="25.5" x14ac:dyDescent="0.35">
      <c r="A389" s="491" t="s">
        <v>465</v>
      </c>
      <c r="B389" s="492"/>
      <c r="C389" s="493">
        <v>1.35</v>
      </c>
    </row>
    <row r="390" spans="1:8" ht="25.5" x14ac:dyDescent="0.35">
      <c r="A390" s="491" t="s">
        <v>466</v>
      </c>
      <c r="B390" s="492"/>
      <c r="C390" s="493">
        <v>1.4</v>
      </c>
    </row>
    <row r="391" spans="1:8" ht="25.5" x14ac:dyDescent="0.35">
      <c r="A391" s="491" t="s">
        <v>467</v>
      </c>
      <c r="B391" s="492"/>
      <c r="C391" s="493">
        <v>1.45</v>
      </c>
    </row>
    <row r="392" spans="1:8" ht="25.5" x14ac:dyDescent="0.35">
      <c r="A392" s="491" t="s">
        <v>468</v>
      </c>
      <c r="B392" s="492"/>
      <c r="C392" s="493">
        <v>1.5</v>
      </c>
    </row>
    <row r="393" spans="1:8" ht="25.5" x14ac:dyDescent="0.35">
      <c r="A393" s="491" t="s">
        <v>469</v>
      </c>
      <c r="B393" s="492"/>
      <c r="C393" s="493">
        <v>2</v>
      </c>
    </row>
    <row r="394" spans="1:8" ht="23.25" x14ac:dyDescent="0.2">
      <c r="A394" s="252" t="s">
        <v>470</v>
      </c>
      <c r="B394" s="252"/>
      <c r="C394" s="252"/>
      <c r="D394" s="252"/>
      <c r="E394" s="252"/>
      <c r="F394" s="252"/>
      <c r="G394" s="252"/>
      <c r="H394" s="252"/>
    </row>
    <row r="397" spans="1:8" s="254" customFormat="1" ht="114.75" customHeight="1" x14ac:dyDescent="0.2">
      <c r="A397" s="227" t="s">
        <v>471</v>
      </c>
      <c r="B397" s="227"/>
      <c r="C397" s="227"/>
      <c r="D397" s="227"/>
      <c r="E397" s="227"/>
      <c r="F397" s="227"/>
      <c r="G397" s="227"/>
      <c r="H397" s="227"/>
    </row>
    <row r="403" spans="1:8" s="254" customFormat="1" ht="114.75" customHeight="1" x14ac:dyDescent="0.2">
      <c r="A403" s="204"/>
      <c r="B403" s="205"/>
      <c r="C403" s="206"/>
      <c r="D403" s="205"/>
      <c r="E403" s="205"/>
      <c r="F403" s="205"/>
      <c r="G403" s="205"/>
      <c r="H403" s="207"/>
    </row>
  </sheetData>
  <sheetProtection selectLockedCells="1" selectUnlockedCells="1"/>
  <mergeCells count="704">
    <mergeCell ref="A393:B393"/>
    <mergeCell ref="A394:H394"/>
    <mergeCell ref="A397:E397"/>
    <mergeCell ref="F397:H397"/>
    <mergeCell ref="A387:B387"/>
    <mergeCell ref="A388:B388"/>
    <mergeCell ref="A389:B389"/>
    <mergeCell ref="A390:B390"/>
    <mergeCell ref="A391:B391"/>
    <mergeCell ref="A392:B392"/>
    <mergeCell ref="A381:H381"/>
    <mergeCell ref="A382:H382"/>
    <mergeCell ref="A383:B383"/>
    <mergeCell ref="A384:B384"/>
    <mergeCell ref="A385:B385"/>
    <mergeCell ref="A386:B386"/>
    <mergeCell ref="A376:B376"/>
    <mergeCell ref="D376:E376"/>
    <mergeCell ref="A377:H377"/>
    <mergeCell ref="A378:H378"/>
    <mergeCell ref="A379:H379"/>
    <mergeCell ref="A380:H380"/>
    <mergeCell ref="A373:B373"/>
    <mergeCell ref="D373:E373"/>
    <mergeCell ref="A374:B374"/>
    <mergeCell ref="D374:E374"/>
    <mergeCell ref="A375:B375"/>
    <mergeCell ref="D375:E375"/>
    <mergeCell ref="A369:B369"/>
    <mergeCell ref="C369:C372"/>
    <mergeCell ref="D369:E369"/>
    <mergeCell ref="A370:B370"/>
    <mergeCell ref="D370:E370"/>
    <mergeCell ref="A371:B371"/>
    <mergeCell ref="D371:E371"/>
    <mergeCell ref="A372:B372"/>
    <mergeCell ref="D372:E372"/>
    <mergeCell ref="A364:H364"/>
    <mergeCell ref="A365:H365"/>
    <mergeCell ref="A366:E366"/>
    <mergeCell ref="A367:E367"/>
    <mergeCell ref="A368:B368"/>
    <mergeCell ref="D368:E368"/>
    <mergeCell ref="A357:C357"/>
    <mergeCell ref="A358:C358"/>
    <mergeCell ref="A360:H360"/>
    <mergeCell ref="A361:H361"/>
    <mergeCell ref="A362:H362"/>
    <mergeCell ref="C363:D363"/>
    <mergeCell ref="A352:C352"/>
    <mergeCell ref="G352:H352"/>
    <mergeCell ref="A353:C353"/>
    <mergeCell ref="A354:C354"/>
    <mergeCell ref="A355:C355"/>
    <mergeCell ref="A356:C356"/>
    <mergeCell ref="A345:B345"/>
    <mergeCell ref="D345:H345"/>
    <mergeCell ref="C348:D348"/>
    <mergeCell ref="C349:D349"/>
    <mergeCell ref="C350:D350"/>
    <mergeCell ref="C351:D351"/>
    <mergeCell ref="A342:B342"/>
    <mergeCell ref="D342:H342"/>
    <mergeCell ref="A343:B343"/>
    <mergeCell ref="D343:H343"/>
    <mergeCell ref="A344:B344"/>
    <mergeCell ref="D344:H344"/>
    <mergeCell ref="D338:H338"/>
    <mergeCell ref="A339:B339"/>
    <mergeCell ref="D339:H339"/>
    <mergeCell ref="A340:B340"/>
    <mergeCell ref="D340:H340"/>
    <mergeCell ref="A341:B341"/>
    <mergeCell ref="D341:H341"/>
    <mergeCell ref="A334:B334"/>
    <mergeCell ref="C334:C338"/>
    <mergeCell ref="D334:H334"/>
    <mergeCell ref="A335:B335"/>
    <mergeCell ref="D335:H335"/>
    <mergeCell ref="A336:B336"/>
    <mergeCell ref="D336:H336"/>
    <mergeCell ref="A337:B337"/>
    <mergeCell ref="D337:H337"/>
    <mergeCell ref="A338:B338"/>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D285:H285"/>
    <mergeCell ref="A286:B286"/>
    <mergeCell ref="D286:H286"/>
    <mergeCell ref="A287:B287"/>
    <mergeCell ref="D287:H287"/>
    <mergeCell ref="A288:B288"/>
    <mergeCell ref="D288:H288"/>
    <mergeCell ref="A281:B281"/>
    <mergeCell ref="D281:H281"/>
    <mergeCell ref="A282:B282"/>
    <mergeCell ref="C282:C299"/>
    <mergeCell ref="D282:H282"/>
    <mergeCell ref="A283:B283"/>
    <mergeCell ref="D283:H283"/>
    <mergeCell ref="A284:B284"/>
    <mergeCell ref="D284:H284"/>
    <mergeCell ref="A285:B285"/>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7:B267"/>
    <mergeCell ref="D267:H267"/>
    <mergeCell ref="A268:C268"/>
    <mergeCell ref="D268:H268"/>
    <mergeCell ref="D269:H269"/>
    <mergeCell ref="A270:B270"/>
    <mergeCell ref="C270:C278"/>
    <mergeCell ref="D270:H270"/>
    <mergeCell ref="A271:B271"/>
    <mergeCell ref="D271:H271"/>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2"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6588</v>
      </c>
      <c r="E7" s="32">
        <f>1.1*F7</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7848</v>
      </c>
      <c r="E12" s="32">
        <f>F12*1.1</f>
        <v>7194.0000000000009</v>
      </c>
      <c r="F12" s="32">
        <v>6540</v>
      </c>
      <c r="G12" s="32">
        <f>F12*0.75</f>
        <v>4905</v>
      </c>
      <c r="H12" s="33">
        <f>F12*0.5</f>
        <v>3270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4">
        <v>285</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7692</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9156</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361">
        <f>F48*1.2</f>
        <v>3312</v>
      </c>
      <c r="E48" s="361">
        <f>F48*1.1</f>
        <v>3036.0000000000005</v>
      </c>
      <c r="F48" s="361">
        <v>2760</v>
      </c>
      <c r="G48" s="361">
        <f>F48*0.75</f>
        <v>2070</v>
      </c>
      <c r="H48" s="361">
        <f>F48*0.5</f>
        <v>1380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473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600 до 12000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6" s="365">
        <v>600</v>
      </c>
      <c r="E56" s="128"/>
      <c r="F56" s="128"/>
      <c r="G56" s="128"/>
      <c r="H56" s="129"/>
    </row>
    <row r="57" spans="1:8" s="16" customFormat="1" ht="37.5" customHeight="1" outlineLevel="1" x14ac:dyDescent="0.2">
      <c r="A57" s="130" t="s">
        <v>33</v>
      </c>
      <c r="B57" s="366"/>
      <c r="C57" s="367"/>
      <c r="D57" s="56">
        <v>1200</v>
      </c>
      <c r="E57" s="37"/>
      <c r="F57" s="37"/>
      <c r="G57" s="37"/>
      <c r="H57" s="38"/>
    </row>
    <row r="58" spans="1:8" s="16" customFormat="1" ht="37.5" customHeight="1" outlineLevel="1" x14ac:dyDescent="0.2">
      <c r="A58" s="130" t="s">
        <v>34</v>
      </c>
      <c r="B58" s="366"/>
      <c r="C58" s="367"/>
      <c r="D58" s="56">
        <v>1800</v>
      </c>
      <c r="E58" s="37"/>
      <c r="F58" s="37"/>
      <c r="G58" s="37"/>
      <c r="H58" s="38"/>
    </row>
    <row r="59" spans="1:8" s="16" customFormat="1" ht="37.5" customHeight="1" outlineLevel="1" x14ac:dyDescent="0.2">
      <c r="A59" s="130" t="s">
        <v>35</v>
      </c>
      <c r="B59" s="366"/>
      <c r="C59" s="367"/>
      <c r="D59" s="56">
        <v>2400</v>
      </c>
      <c r="E59" s="37"/>
      <c r="F59" s="37"/>
      <c r="G59" s="37"/>
      <c r="H59" s="38"/>
    </row>
    <row r="60" spans="1:8" s="16" customFormat="1" ht="37.5" customHeight="1" outlineLevel="1" x14ac:dyDescent="0.2">
      <c r="A60" s="130" t="s">
        <v>36</v>
      </c>
      <c r="B60" s="366"/>
      <c r="C60" s="367"/>
      <c r="D60" s="56">
        <v>3000</v>
      </c>
      <c r="E60" s="37"/>
      <c r="F60" s="37"/>
      <c r="G60" s="37"/>
      <c r="H60" s="38"/>
    </row>
    <row r="61" spans="1:8" s="16" customFormat="1" ht="37.5" customHeight="1" outlineLevel="1" x14ac:dyDescent="0.2">
      <c r="A61" s="130" t="s">
        <v>37</v>
      </c>
      <c r="B61" s="366"/>
      <c r="C61" s="367"/>
      <c r="D61" s="56">
        <v>3600</v>
      </c>
      <c r="E61" s="37"/>
      <c r="F61" s="37"/>
      <c r="G61" s="37"/>
      <c r="H61" s="38"/>
    </row>
    <row r="62" spans="1:8" s="16" customFormat="1" ht="37.5" customHeight="1" outlineLevel="1" x14ac:dyDescent="0.2">
      <c r="A62" s="130" t="s">
        <v>38</v>
      </c>
      <c r="B62" s="366"/>
      <c r="C62" s="367"/>
      <c r="D62" s="56">
        <v>4200</v>
      </c>
      <c r="E62" s="37"/>
      <c r="F62" s="37"/>
      <c r="G62" s="37"/>
      <c r="H62" s="38"/>
    </row>
    <row r="63" spans="1:8" s="16" customFormat="1" ht="37.5" customHeight="1" outlineLevel="1" x14ac:dyDescent="0.2">
      <c r="A63" s="130" t="s">
        <v>39</v>
      </c>
      <c r="B63" s="366"/>
      <c r="C63" s="367"/>
      <c r="D63" s="56">
        <v>4800</v>
      </c>
      <c r="E63" s="37"/>
      <c r="F63" s="37"/>
      <c r="G63" s="37"/>
      <c r="H63" s="38"/>
    </row>
    <row r="64" spans="1:8" s="16" customFormat="1" ht="37.5" customHeight="1" outlineLevel="1" x14ac:dyDescent="0.2">
      <c r="A64" s="130" t="s">
        <v>40</v>
      </c>
      <c r="B64" s="366"/>
      <c r="C64" s="367"/>
      <c r="D64" s="56">
        <v>5400</v>
      </c>
      <c r="E64" s="37"/>
      <c r="F64" s="37"/>
      <c r="G64" s="37"/>
      <c r="H64" s="38"/>
    </row>
    <row r="65" spans="1:8" s="16" customFormat="1" ht="37.5" customHeight="1" outlineLevel="1" x14ac:dyDescent="0.2">
      <c r="A65" s="130" t="s">
        <v>41</v>
      </c>
      <c r="B65" s="366"/>
      <c r="C65" s="367"/>
      <c r="D65" s="56">
        <v>6000</v>
      </c>
      <c r="E65" s="37"/>
      <c r="F65" s="37"/>
      <c r="G65" s="37"/>
      <c r="H65" s="38"/>
    </row>
    <row r="66" spans="1:8" s="16" customFormat="1" ht="37.5" customHeight="1" outlineLevel="1" x14ac:dyDescent="0.2">
      <c r="A66" s="130" t="s">
        <v>42</v>
      </c>
      <c r="B66" s="366"/>
      <c r="C66" s="367"/>
      <c r="D66" s="56">
        <v>6600</v>
      </c>
      <c r="E66" s="37"/>
      <c r="F66" s="37"/>
      <c r="G66" s="37"/>
      <c r="H66" s="38"/>
    </row>
    <row r="67" spans="1:8" s="16" customFormat="1" ht="37.5" customHeight="1" outlineLevel="1" x14ac:dyDescent="0.2">
      <c r="A67" s="130" t="s">
        <v>43</v>
      </c>
      <c r="B67" s="366"/>
      <c r="C67" s="367"/>
      <c r="D67" s="56">
        <v>7200</v>
      </c>
      <c r="E67" s="37"/>
      <c r="F67" s="37"/>
      <c r="G67" s="37"/>
      <c r="H67" s="38"/>
    </row>
    <row r="68" spans="1:8" s="16" customFormat="1" ht="37.5" customHeight="1" outlineLevel="1" x14ac:dyDescent="0.2">
      <c r="A68" s="130" t="s">
        <v>44</v>
      </c>
      <c r="B68" s="366"/>
      <c r="C68" s="367"/>
      <c r="D68" s="56">
        <v>7800</v>
      </c>
      <c r="E68" s="37"/>
      <c r="F68" s="37"/>
      <c r="G68" s="37"/>
      <c r="H68" s="38"/>
    </row>
    <row r="69" spans="1:8" s="16" customFormat="1" ht="37.5" customHeight="1" outlineLevel="1" x14ac:dyDescent="0.2">
      <c r="A69" s="130" t="s">
        <v>45</v>
      </c>
      <c r="B69" s="366"/>
      <c r="C69" s="367"/>
      <c r="D69" s="56">
        <v>8400</v>
      </c>
      <c r="E69" s="37"/>
      <c r="F69" s="37"/>
      <c r="G69" s="37"/>
      <c r="H69" s="38"/>
    </row>
    <row r="70" spans="1:8" s="16" customFormat="1" ht="37.5" customHeight="1" outlineLevel="1" x14ac:dyDescent="0.2">
      <c r="A70" s="130" t="s">
        <v>46</v>
      </c>
      <c r="B70" s="366"/>
      <c r="C70" s="367"/>
      <c r="D70" s="56">
        <v>9000</v>
      </c>
      <c r="E70" s="37"/>
      <c r="F70" s="37"/>
      <c r="G70" s="37"/>
      <c r="H70" s="38"/>
    </row>
    <row r="71" spans="1:8" s="16" customFormat="1" ht="37.5" customHeight="1" outlineLevel="1" x14ac:dyDescent="0.2">
      <c r="A71" s="130" t="s">
        <v>47</v>
      </c>
      <c r="B71" s="366"/>
      <c r="C71" s="367"/>
      <c r="D71" s="56">
        <v>9600</v>
      </c>
      <c r="E71" s="37"/>
      <c r="F71" s="37"/>
      <c r="G71" s="37"/>
      <c r="H71" s="38"/>
    </row>
    <row r="72" spans="1:8" s="16" customFormat="1" ht="37.5" customHeight="1" outlineLevel="1" x14ac:dyDescent="0.2">
      <c r="A72" s="130" t="s">
        <v>48</v>
      </c>
      <c r="B72" s="366"/>
      <c r="C72" s="367"/>
      <c r="D72" s="56">
        <v>10200</v>
      </c>
      <c r="E72" s="37"/>
      <c r="F72" s="37"/>
      <c r="G72" s="37"/>
      <c r="H72" s="38"/>
    </row>
    <row r="73" spans="1:8" s="16" customFormat="1" ht="37.5" customHeight="1" outlineLevel="1" x14ac:dyDescent="0.2">
      <c r="A73" s="130" t="s">
        <v>49</v>
      </c>
      <c r="B73" s="366"/>
      <c r="C73" s="367"/>
      <c r="D73" s="56">
        <v>10800</v>
      </c>
      <c r="E73" s="37"/>
      <c r="F73" s="37"/>
      <c r="G73" s="37"/>
      <c r="H73" s="38"/>
    </row>
    <row r="74" spans="1:8" s="16" customFormat="1" ht="37.5" customHeight="1" outlineLevel="1" x14ac:dyDescent="0.2">
      <c r="A74" s="130" t="s">
        <v>50</v>
      </c>
      <c r="B74" s="366"/>
      <c r="C74" s="367"/>
      <c r="D74" s="56">
        <v>11400</v>
      </c>
      <c r="E74" s="37"/>
      <c r="F74" s="37"/>
      <c r="G74" s="37"/>
      <c r="H74" s="38"/>
    </row>
    <row r="75" spans="1:8" s="16" customFormat="1" ht="37.5" customHeight="1" outlineLevel="1" x14ac:dyDescent="0.2">
      <c r="A75" s="130" t="s">
        <v>51</v>
      </c>
      <c r="B75" s="366"/>
      <c r="C75" s="367"/>
      <c r="D75" s="56">
        <v>12000</v>
      </c>
      <c r="E75" s="37"/>
      <c r="F75" s="37"/>
      <c r="G75" s="37"/>
      <c r="H75" s="38"/>
    </row>
    <row r="76" spans="1:8" s="16" customFormat="1" ht="37.5" customHeight="1" outlineLevel="1" x14ac:dyDescent="0.2">
      <c r="A76" s="130" t="s">
        <v>196</v>
      </c>
      <c r="B76" s="366"/>
      <c r="C76" s="367"/>
      <c r="D76" s="56">
        <v>12600</v>
      </c>
      <c r="E76" s="37"/>
      <c r="F76" s="37"/>
      <c r="G76" s="37"/>
      <c r="H76" s="38"/>
    </row>
    <row r="77" spans="1:8" s="16" customFormat="1" ht="37.5" customHeight="1" outlineLevel="1" x14ac:dyDescent="0.2">
      <c r="A77" s="130" t="s">
        <v>197</v>
      </c>
      <c r="B77" s="366"/>
      <c r="C77" s="367"/>
      <c r="D77" s="56">
        <v>13200</v>
      </c>
      <c r="E77" s="37"/>
      <c r="F77" s="37"/>
      <c r="G77" s="37"/>
      <c r="H77" s="38"/>
    </row>
    <row r="78" spans="1:8" s="16" customFormat="1" ht="37.5" customHeight="1" outlineLevel="1" x14ac:dyDescent="0.2">
      <c r="A78" s="130" t="s">
        <v>198</v>
      </c>
      <c r="B78" s="366"/>
      <c r="C78" s="367"/>
      <c r="D78" s="56">
        <v>13800</v>
      </c>
      <c r="E78" s="37"/>
      <c r="F78" s="37"/>
      <c r="G78" s="37"/>
      <c r="H78" s="38"/>
    </row>
    <row r="79" spans="1:8" s="16" customFormat="1" ht="37.5" customHeight="1" outlineLevel="1" x14ac:dyDescent="0.2">
      <c r="A79" s="130" t="s">
        <v>199</v>
      </c>
      <c r="B79" s="366"/>
      <c r="C79" s="367"/>
      <c r="D79" s="56">
        <v>14400</v>
      </c>
      <c r="E79" s="37"/>
      <c r="F79" s="37"/>
      <c r="G79" s="37"/>
      <c r="H79" s="38"/>
    </row>
    <row r="80" spans="1:8" s="16" customFormat="1" ht="37.5" customHeight="1" outlineLevel="1" x14ac:dyDescent="0.2">
      <c r="A80" s="130" t="s">
        <v>200</v>
      </c>
      <c r="B80" s="366"/>
      <c r="C80" s="367"/>
      <c r="D80" s="56">
        <v>15000</v>
      </c>
      <c r="E80" s="37"/>
      <c r="F80" s="37"/>
      <c r="G80" s="37"/>
      <c r="H80" s="38"/>
    </row>
    <row r="81" spans="1:8" s="16" customFormat="1" ht="37.5" customHeight="1" outlineLevel="1" x14ac:dyDescent="0.2">
      <c r="A81" s="130" t="s">
        <v>201</v>
      </c>
      <c r="B81" s="366"/>
      <c r="C81" s="367"/>
      <c r="D81" s="56">
        <v>15600</v>
      </c>
      <c r="E81" s="37"/>
      <c r="F81" s="37"/>
      <c r="G81" s="37"/>
      <c r="H81" s="38"/>
    </row>
    <row r="82" spans="1:8" s="16" customFormat="1" ht="37.5" customHeight="1" outlineLevel="1" x14ac:dyDescent="0.2">
      <c r="A82" s="130" t="s">
        <v>202</v>
      </c>
      <c r="B82" s="366"/>
      <c r="C82" s="367"/>
      <c r="D82" s="56">
        <v>16200</v>
      </c>
      <c r="E82" s="37"/>
      <c r="F82" s="37"/>
      <c r="G82" s="37"/>
      <c r="H82" s="38"/>
    </row>
    <row r="83" spans="1:8" s="16" customFormat="1" ht="37.5" customHeight="1" outlineLevel="1" x14ac:dyDescent="0.2">
      <c r="A83" s="130" t="s">
        <v>203</v>
      </c>
      <c r="B83" s="366"/>
      <c r="C83" s="367"/>
      <c r="D83" s="56">
        <v>16800</v>
      </c>
      <c r="E83" s="37"/>
      <c r="F83" s="37"/>
      <c r="G83" s="37"/>
      <c r="H83" s="38"/>
    </row>
    <row r="84" spans="1:8" s="16" customFormat="1" ht="37.5" customHeight="1" outlineLevel="1" x14ac:dyDescent="0.2">
      <c r="A84" s="130" t="s">
        <v>204</v>
      </c>
      <c r="B84" s="366"/>
      <c r="C84" s="367"/>
      <c r="D84" s="56">
        <v>17400</v>
      </c>
      <c r="E84" s="37"/>
      <c r="F84" s="37"/>
      <c r="G84" s="37"/>
      <c r="H84" s="38"/>
    </row>
    <row r="85" spans="1:8" s="16" customFormat="1" ht="37.5" customHeight="1" outlineLevel="1" x14ac:dyDescent="0.2">
      <c r="A85" s="130" t="s">
        <v>205</v>
      </c>
      <c r="B85" s="366"/>
      <c r="C85" s="367"/>
      <c r="D85" s="56">
        <v>18000</v>
      </c>
      <c r="E85" s="37"/>
      <c r="F85" s="37"/>
      <c r="G85" s="37"/>
      <c r="H85" s="38"/>
    </row>
    <row r="86" spans="1:8" s="16" customFormat="1" ht="37.5" customHeight="1" outlineLevel="1" x14ac:dyDescent="0.2">
      <c r="A86" s="130" t="s">
        <v>215</v>
      </c>
      <c r="B86" s="366"/>
      <c r="C86" s="367"/>
      <c r="D86" s="56">
        <v>18600</v>
      </c>
      <c r="E86" s="37"/>
      <c r="F86" s="37"/>
      <c r="G86" s="37"/>
      <c r="H86" s="38"/>
    </row>
    <row r="87" spans="1:8" s="16" customFormat="1" ht="37.5" customHeight="1" outlineLevel="1" x14ac:dyDescent="0.2">
      <c r="A87" s="130" t="s">
        <v>216</v>
      </c>
      <c r="B87" s="366"/>
      <c r="C87" s="367"/>
      <c r="D87" s="56">
        <v>19200</v>
      </c>
      <c r="E87" s="37"/>
      <c r="F87" s="37"/>
      <c r="G87" s="37"/>
      <c r="H87" s="38"/>
    </row>
    <row r="88" spans="1:8" s="16" customFormat="1" ht="37.5" customHeight="1" outlineLevel="1" x14ac:dyDescent="0.2">
      <c r="A88" s="130" t="s">
        <v>217</v>
      </c>
      <c r="B88" s="366"/>
      <c r="C88" s="367"/>
      <c r="D88" s="56">
        <v>19800</v>
      </c>
      <c r="E88" s="37"/>
      <c r="F88" s="37"/>
      <c r="G88" s="37"/>
      <c r="H88" s="38"/>
    </row>
    <row r="89" spans="1:8" s="16" customFormat="1" ht="37.5" customHeight="1" outlineLevel="1" x14ac:dyDescent="0.2">
      <c r="A89" s="130" t="s">
        <v>218</v>
      </c>
      <c r="B89" s="366"/>
      <c r="C89" s="367"/>
      <c r="D89" s="56">
        <v>20400</v>
      </c>
      <c r="E89" s="37"/>
      <c r="F89" s="37"/>
      <c r="G89" s="37"/>
      <c r="H89" s="38"/>
    </row>
    <row r="90" spans="1:8" s="16" customFormat="1" ht="37.5" customHeight="1" outlineLevel="1" x14ac:dyDescent="0.2">
      <c r="A90" s="130" t="s">
        <v>219</v>
      </c>
      <c r="B90" s="131"/>
      <c r="C90" s="367"/>
      <c r="D90" s="56">
        <v>21000</v>
      </c>
      <c r="E90" s="37"/>
      <c r="F90" s="37"/>
      <c r="G90" s="37"/>
      <c r="H90" s="38"/>
    </row>
    <row r="91" spans="1:8" s="16" customFormat="1" ht="37.5" customHeight="1" outlineLevel="1" x14ac:dyDescent="0.2">
      <c r="A91" s="130" t="s">
        <v>220</v>
      </c>
      <c r="B91" s="131"/>
      <c r="C91" s="367"/>
      <c r="D91" s="56">
        <v>21600</v>
      </c>
      <c r="E91" s="37"/>
      <c r="F91" s="37"/>
      <c r="G91" s="37"/>
      <c r="H91" s="38"/>
    </row>
    <row r="92" spans="1:8" s="16" customFormat="1" ht="37.5" customHeight="1" outlineLevel="1" x14ac:dyDescent="0.2">
      <c r="A92" s="130" t="s">
        <v>221</v>
      </c>
      <c r="B92" s="131"/>
      <c r="C92" s="367"/>
      <c r="D92" s="56">
        <v>22200</v>
      </c>
      <c r="E92" s="37"/>
      <c r="F92" s="37"/>
      <c r="G92" s="37"/>
      <c r="H92" s="38"/>
    </row>
    <row r="93" spans="1:8" s="16" customFormat="1" ht="37.5" customHeight="1" outlineLevel="1" x14ac:dyDescent="0.2">
      <c r="A93" s="130" t="s">
        <v>222</v>
      </c>
      <c r="B93" s="131"/>
      <c r="C93" s="367"/>
      <c r="D93" s="56">
        <v>22800</v>
      </c>
      <c r="E93" s="37"/>
      <c r="F93" s="37"/>
      <c r="G93" s="37"/>
      <c r="H93" s="38"/>
    </row>
    <row r="94" spans="1:8" s="16" customFormat="1" ht="37.5" customHeight="1" outlineLevel="1" x14ac:dyDescent="0.2">
      <c r="A94" s="130" t="s">
        <v>223</v>
      </c>
      <c r="B94" s="131"/>
      <c r="C94" s="367"/>
      <c r="D94" s="56">
        <v>23400</v>
      </c>
      <c r="E94" s="37"/>
      <c r="F94" s="37"/>
      <c r="G94" s="37"/>
      <c r="H94" s="38"/>
    </row>
    <row r="95" spans="1:8" s="16" customFormat="1" ht="37.5" customHeight="1" outlineLevel="1" thickBot="1" x14ac:dyDescent="0.25">
      <c r="A95" s="130" t="s">
        <v>224</v>
      </c>
      <c r="B95" s="131"/>
      <c r="C95" s="368"/>
      <c r="D95" s="56">
        <v>24000</v>
      </c>
      <c r="E95" s="37"/>
      <c r="F95" s="37"/>
      <c r="G95" s="37"/>
      <c r="H95" s="38"/>
    </row>
    <row r="96" spans="1:8" s="16" customFormat="1" ht="50.1" customHeight="1" thickBot="1" x14ac:dyDescent="0.25">
      <c r="A96" s="119" t="s">
        <v>52</v>
      </c>
      <c r="B96" s="120"/>
      <c r="C96" s="120"/>
      <c r="D96" s="121" t="str">
        <f>"от "&amp;MIN(D97:D106)&amp;" до "&amp;MAX(D97:D106)</f>
        <v>от 75 до 4890</v>
      </c>
      <c r="E96" s="122"/>
      <c r="F96" s="122"/>
      <c r="G96" s="122"/>
      <c r="H96" s="123"/>
    </row>
    <row r="97" spans="1:8" s="16" customFormat="1" ht="157.5" customHeight="1" x14ac:dyDescent="0.2">
      <c r="A97" s="132" t="s">
        <v>53</v>
      </c>
      <c r="B97" s="133" t="s">
        <v>13</v>
      </c>
      <c r="C97" s="321"/>
      <c r="D97" s="365">
        <v>870</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98" s="56">
        <v>75</v>
      </c>
      <c r="E98" s="37"/>
      <c r="F98" s="37"/>
      <c r="G98" s="37"/>
      <c r="H98" s="38"/>
    </row>
    <row r="99" spans="1:8" s="16" customFormat="1" ht="37.5" customHeight="1" x14ac:dyDescent="0.2">
      <c r="A99" s="143" t="s">
        <v>55</v>
      </c>
      <c r="B99" s="144"/>
      <c r="C99" s="142"/>
      <c r="D99" s="56">
        <v>3480</v>
      </c>
      <c r="E99" s="37"/>
      <c r="F99" s="37"/>
      <c r="G99" s="37"/>
      <c r="H99" s="38"/>
    </row>
    <row r="100" spans="1:8" s="16" customFormat="1" ht="37.5" customHeight="1" x14ac:dyDescent="0.2">
      <c r="A100" s="143" t="s">
        <v>56</v>
      </c>
      <c r="B100" s="144"/>
      <c r="C100" s="142"/>
      <c r="D100" s="36">
        <v>1470</v>
      </c>
      <c r="E100" s="37"/>
      <c r="F100" s="37"/>
      <c r="G100" s="37"/>
      <c r="H100" s="38"/>
    </row>
    <row r="101" spans="1:8" s="16" customFormat="1" ht="37.5" customHeight="1" x14ac:dyDescent="0.2">
      <c r="A101" s="143" t="s">
        <v>57</v>
      </c>
      <c r="B101" s="144"/>
      <c r="C101" s="142"/>
      <c r="D101" s="36">
        <v>4140</v>
      </c>
      <c r="E101" s="37"/>
      <c r="F101" s="37"/>
      <c r="G101" s="37"/>
      <c r="H101" s="38"/>
    </row>
    <row r="102" spans="1:8" s="16" customFormat="1" ht="37.5" customHeight="1" x14ac:dyDescent="0.2">
      <c r="A102" s="143" t="s">
        <v>58</v>
      </c>
      <c r="B102" s="144"/>
      <c r="C102" s="142"/>
      <c r="D102" s="56">
        <v>300</v>
      </c>
      <c r="E102" s="37"/>
      <c r="F102" s="37"/>
      <c r="G102" s="37"/>
      <c r="H102" s="38"/>
    </row>
    <row r="103" spans="1:8" s="16" customFormat="1" ht="37.5" customHeight="1" x14ac:dyDescent="0.2">
      <c r="A103" s="143" t="s">
        <v>59</v>
      </c>
      <c r="B103" s="144"/>
      <c r="C103" s="142"/>
      <c r="D103" s="56">
        <v>300</v>
      </c>
      <c r="E103" s="37"/>
      <c r="F103" s="37"/>
      <c r="G103" s="37"/>
      <c r="H103" s="38"/>
    </row>
    <row r="104" spans="1:8" s="16" customFormat="1" ht="37.5" customHeight="1" x14ac:dyDescent="0.2">
      <c r="A104" s="143" t="s">
        <v>60</v>
      </c>
      <c r="B104" s="144"/>
      <c r="C104" s="142"/>
      <c r="D104" s="56">
        <v>600</v>
      </c>
      <c r="E104" s="37"/>
      <c r="F104" s="37"/>
      <c r="G104" s="37"/>
      <c r="H104" s="38"/>
    </row>
    <row r="105" spans="1:8" s="16" customFormat="1" ht="37.5" customHeight="1" x14ac:dyDescent="0.2">
      <c r="A105" s="143" t="s">
        <v>61</v>
      </c>
      <c r="B105" s="144"/>
      <c r="C105" s="142"/>
      <c r="D105" s="56">
        <v>900</v>
      </c>
      <c r="E105" s="37"/>
      <c r="F105" s="37"/>
      <c r="G105" s="37"/>
      <c r="H105" s="38"/>
    </row>
    <row r="106" spans="1:8" s="16" customFormat="1" ht="37.5" customHeight="1" thickBot="1" x14ac:dyDescent="0.25">
      <c r="A106" s="194" t="s">
        <v>62</v>
      </c>
      <c r="B106" s="195"/>
      <c r="C106" s="147"/>
      <c r="D106" s="56">
        <v>4890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07" s="45">
        <v>30</v>
      </c>
      <c r="E107" s="45"/>
      <c r="F107" s="45"/>
      <c r="G107" s="45"/>
      <c r="H107" s="46"/>
    </row>
    <row r="108" spans="1:8" s="28" customFormat="1" ht="50.1" customHeight="1" thickBot="1" x14ac:dyDescent="0.25">
      <c r="A108" s="24" t="s">
        <v>65</v>
      </c>
      <c r="B108" s="25"/>
      <c r="C108" s="26"/>
      <c r="D108" s="156" t="str">
        <f>"от "&amp;MIN(D110,D130:D146)&amp;" до "&amp;MAX(D110,D130:D146)</f>
        <v>от 630 до 12120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6.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10" s="165">
        <v>5550</v>
      </c>
      <c r="E110" s="165"/>
      <c r="F110" s="165"/>
      <c r="G110" s="165"/>
      <c r="H110" s="166"/>
    </row>
    <row r="111" spans="1:8" s="16" customFormat="1" ht="56.25" customHeight="1" thickBot="1" x14ac:dyDescent="0.25">
      <c r="A111" s="167" t="s">
        <v>67</v>
      </c>
      <c r="B111" s="168"/>
      <c r="C111" s="169"/>
      <c r="D111" s="170" t="s">
        <v>68</v>
      </c>
      <c r="E111" s="171"/>
      <c r="F111" s="171"/>
      <c r="G111" s="171"/>
      <c r="H111" s="172"/>
    </row>
    <row r="112" spans="1:8" s="16" customFormat="1" ht="56.25" customHeight="1" x14ac:dyDescent="0.2">
      <c r="A112" s="173" t="s">
        <v>69</v>
      </c>
      <c r="B112" s="174"/>
      <c r="C112" s="169"/>
      <c r="D112" s="140">
        <f>D110/4</f>
        <v>1387.5</v>
      </c>
      <c r="E112" s="140"/>
      <c r="F112" s="140"/>
      <c r="G112" s="140"/>
      <c r="H112" s="141"/>
    </row>
    <row r="113" spans="1:8" s="16" customFormat="1" ht="56.25" customHeight="1" x14ac:dyDescent="0.2">
      <c r="A113" s="173" t="s">
        <v>70</v>
      </c>
      <c r="B113" s="174"/>
      <c r="C113" s="169"/>
      <c r="D113" s="140">
        <f>D110/5</f>
        <v>1110</v>
      </c>
      <c r="E113" s="140"/>
      <c r="F113" s="140"/>
      <c r="G113" s="140"/>
      <c r="H113" s="141"/>
    </row>
    <row r="114" spans="1:8" s="16" customFormat="1" ht="56.25" customHeight="1" x14ac:dyDescent="0.2">
      <c r="A114" s="173" t="s">
        <v>71</v>
      </c>
      <c r="B114" s="174"/>
      <c r="C114" s="169"/>
      <c r="D114" s="140">
        <f>D110/6</f>
        <v>925</v>
      </c>
      <c r="E114" s="140"/>
      <c r="F114" s="140"/>
      <c r="G114" s="140"/>
      <c r="H114" s="141"/>
    </row>
    <row r="115" spans="1:8" s="16" customFormat="1" ht="56.25" customHeight="1" x14ac:dyDescent="0.2">
      <c r="A115" s="173" t="s">
        <v>72</v>
      </c>
      <c r="B115" s="174"/>
      <c r="C115" s="169"/>
      <c r="D115" s="140">
        <f>D110/7</f>
        <v>792.85714285714289</v>
      </c>
      <c r="E115" s="140"/>
      <c r="F115" s="140"/>
      <c r="G115" s="140"/>
      <c r="H115" s="141"/>
    </row>
    <row r="116" spans="1:8" s="16" customFormat="1" ht="56.25" customHeight="1" x14ac:dyDescent="0.2">
      <c r="A116" s="173" t="s">
        <v>73</v>
      </c>
      <c r="B116" s="174"/>
      <c r="C116" s="169"/>
      <c r="D116" s="140">
        <f>D110/8</f>
        <v>693.75</v>
      </c>
      <c r="E116" s="140"/>
      <c r="F116" s="140"/>
      <c r="G116" s="140"/>
      <c r="H116" s="141"/>
    </row>
    <row r="117" spans="1:8" s="16" customFormat="1" ht="56.25" customHeight="1" x14ac:dyDescent="0.2">
      <c r="A117" s="173" t="s">
        <v>74</v>
      </c>
      <c r="B117" s="174"/>
      <c r="C117" s="169"/>
      <c r="D117" s="140">
        <f>D110/9</f>
        <v>616.66666666666663</v>
      </c>
      <c r="E117" s="140"/>
      <c r="F117" s="140"/>
      <c r="G117" s="140"/>
      <c r="H117" s="141"/>
    </row>
    <row r="118" spans="1:8" s="16" customFormat="1" ht="56.25" customHeight="1" x14ac:dyDescent="0.2">
      <c r="A118" s="173" t="s">
        <v>75</v>
      </c>
      <c r="B118" s="174"/>
      <c r="C118" s="169"/>
      <c r="D118" s="140">
        <f>D110/10</f>
        <v>555</v>
      </c>
      <c r="E118" s="140"/>
      <c r="F118" s="140"/>
      <c r="G118" s="140"/>
      <c r="H118" s="141"/>
    </row>
    <row r="119" spans="1:8" s="16" customFormat="1" ht="56.25" customHeight="1" thickBot="1" x14ac:dyDescent="0.25">
      <c r="A119" s="162" t="s">
        <v>76</v>
      </c>
      <c r="B119" s="163"/>
      <c r="C119" s="169"/>
      <c r="D119" s="165">
        <v>6648</v>
      </c>
      <c r="E119" s="165"/>
      <c r="F119" s="165"/>
      <c r="G119" s="165"/>
      <c r="H119" s="166"/>
    </row>
    <row r="120" spans="1:8" s="16" customFormat="1" ht="56.25" customHeight="1" thickBot="1" x14ac:dyDescent="0.25">
      <c r="A120" s="167" t="s">
        <v>67</v>
      </c>
      <c r="B120" s="168"/>
      <c r="C120" s="169"/>
      <c r="D120" s="170" t="s">
        <v>68</v>
      </c>
      <c r="E120" s="171"/>
      <c r="F120" s="171"/>
      <c r="G120" s="171"/>
      <c r="H120" s="172"/>
    </row>
    <row r="121" spans="1:8" s="16" customFormat="1" ht="56.25" customHeight="1" x14ac:dyDescent="0.2">
      <c r="A121" s="173" t="s">
        <v>69</v>
      </c>
      <c r="B121" s="174"/>
      <c r="C121" s="169"/>
      <c r="D121" s="140">
        <v>1662</v>
      </c>
      <c r="E121" s="140"/>
      <c r="F121" s="140"/>
      <c r="G121" s="140"/>
      <c r="H121" s="141"/>
    </row>
    <row r="122" spans="1:8" s="16" customFormat="1" ht="56.25" customHeight="1" x14ac:dyDescent="0.2">
      <c r="A122" s="173" t="s">
        <v>70</v>
      </c>
      <c r="B122" s="174"/>
      <c r="C122" s="169"/>
      <c r="D122" s="140">
        <v>1329.6</v>
      </c>
      <c r="E122" s="140"/>
      <c r="F122" s="140"/>
      <c r="G122" s="140"/>
      <c r="H122" s="141"/>
    </row>
    <row r="123" spans="1:8" s="16" customFormat="1" ht="56.25" customHeight="1" x14ac:dyDescent="0.2">
      <c r="A123" s="173" t="s">
        <v>71</v>
      </c>
      <c r="B123" s="174"/>
      <c r="C123" s="169"/>
      <c r="D123" s="140">
        <v>1108</v>
      </c>
      <c r="E123" s="140"/>
      <c r="F123" s="140"/>
      <c r="G123" s="140"/>
      <c r="H123" s="141"/>
    </row>
    <row r="124" spans="1:8" s="16" customFormat="1" ht="56.25" customHeight="1" x14ac:dyDescent="0.2">
      <c r="A124" s="173" t="s">
        <v>72</v>
      </c>
      <c r="B124" s="174"/>
      <c r="C124" s="169"/>
      <c r="D124" s="140">
        <v>949.71428571428567</v>
      </c>
      <c r="E124" s="140"/>
      <c r="F124" s="140"/>
      <c r="G124" s="140"/>
      <c r="H124" s="141"/>
    </row>
    <row r="125" spans="1:8" s="16" customFormat="1" ht="56.25" customHeight="1" x14ac:dyDescent="0.2">
      <c r="A125" s="173" t="s">
        <v>73</v>
      </c>
      <c r="B125" s="174"/>
      <c r="C125" s="169"/>
      <c r="D125" s="140">
        <v>831</v>
      </c>
      <c r="E125" s="140"/>
      <c r="F125" s="140"/>
      <c r="G125" s="140"/>
      <c r="H125" s="141"/>
    </row>
    <row r="126" spans="1:8" s="16" customFormat="1" ht="56.25" customHeight="1" x14ac:dyDescent="0.2">
      <c r="A126" s="173" t="s">
        <v>74</v>
      </c>
      <c r="B126" s="174"/>
      <c r="C126" s="169"/>
      <c r="D126" s="140">
        <v>738.66666666666663</v>
      </c>
      <c r="E126" s="140"/>
      <c r="F126" s="140"/>
      <c r="G126" s="140"/>
      <c r="H126" s="141"/>
    </row>
    <row r="127" spans="1:8" s="16" customFormat="1" ht="56.25" customHeight="1" thickBot="1" x14ac:dyDescent="0.25">
      <c r="A127" s="173" t="s">
        <v>75</v>
      </c>
      <c r="B127" s="174"/>
      <c r="C127" s="177"/>
      <c r="D127" s="140">
        <v>664.8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28" s="44">
        <v>7710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494" t="s">
        <v>78</v>
      </c>
      <c r="B130" s="495"/>
      <c r="C130" s="294" t="str">
        <f>"Интернет-площадка 2gis.ru на основе Cправочника организаций "&amp;$C$2&amp;""</f>
        <v>Интернет-площадка 2gis.ru на основе Cправочника организаций "2ГИС.ИВАНОВО"</v>
      </c>
      <c r="D130" s="54">
        <v>4350</v>
      </c>
      <c r="E130" s="32"/>
      <c r="F130" s="32"/>
      <c r="G130" s="32"/>
      <c r="H130" s="33"/>
    </row>
    <row r="131" spans="1:8" s="16" customFormat="1"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1" s="56">
        <v>2190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2" s="56">
        <v>1530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"2ГИС.ИВАНОВО"</v>
      </c>
      <c r="D133" s="56">
        <v>6600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"2ГИС.ИВАНОВО"</v>
      </c>
      <c r="D134" s="56">
        <v>7920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5" s="56">
        <v>3270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6" s="56">
        <v>3630.0000000000009</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7" s="56">
        <v>3999</v>
      </c>
      <c r="E137" s="37"/>
      <c r="F137" s="37"/>
      <c r="G137" s="37"/>
      <c r="H137" s="38"/>
    </row>
    <row r="138" spans="1:8" s="16" customFormat="1" ht="50.1" customHeight="1" x14ac:dyDescent="0.2">
      <c r="A138" s="143" t="s">
        <v>86</v>
      </c>
      <c r="B138" s="144"/>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38" s="56">
        <v>12000</v>
      </c>
      <c r="E138" s="37"/>
      <c r="F138" s="37"/>
      <c r="G138" s="37"/>
      <c r="H138" s="38"/>
    </row>
    <row r="139" spans="1:8" s="16" customFormat="1" ht="50.1" customHeight="1" x14ac:dyDescent="0.2">
      <c r="A139" s="143" t="s">
        <v>87</v>
      </c>
      <c r="B139" s="144"/>
      <c r="C139" s="190" t="s">
        <v>88</v>
      </c>
      <c r="D139" s="56">
        <v>630</v>
      </c>
      <c r="E139" s="37"/>
      <c r="F139" s="37"/>
      <c r="G139" s="37"/>
      <c r="H139" s="38"/>
    </row>
    <row r="140" spans="1:8" s="16" customFormat="1" ht="64.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0" s="56">
        <v>2190</v>
      </c>
      <c r="E140" s="37"/>
      <c r="F140" s="37"/>
      <c r="G140" s="37"/>
      <c r="H140" s="38"/>
    </row>
    <row r="141" spans="1:8" s="16" customFormat="1" ht="64.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1" s="56">
        <v>1584</v>
      </c>
      <c r="E141" s="37"/>
      <c r="F141" s="37"/>
      <c r="G141" s="37"/>
      <c r="H141" s="38"/>
    </row>
    <row r="142" spans="1:8" s="16" customFormat="1" ht="64.5" customHeight="1" x14ac:dyDescent="0.2">
      <c r="A142" s="143" t="s">
        <v>91</v>
      </c>
      <c r="B142" s="144"/>
      <c r="C142"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2" s="56">
        <v>1470</v>
      </c>
      <c r="E142" s="37"/>
      <c r="F142" s="37"/>
      <c r="G142" s="37"/>
      <c r="H142" s="38"/>
    </row>
    <row r="143" spans="1:8" s="16" customFormat="1" ht="64.5" customHeight="1" x14ac:dyDescent="0.2">
      <c r="A143" s="143" t="s">
        <v>92</v>
      </c>
      <c r="B143" s="144"/>
      <c r="C143" s="190"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3" s="56">
        <v>792</v>
      </c>
      <c r="E143" s="37"/>
      <c r="F143" s="37"/>
      <c r="G143" s="37"/>
      <c r="H143" s="38"/>
    </row>
    <row r="144" spans="1:8" s="16" customFormat="1" ht="64.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4" s="56">
        <v>12120</v>
      </c>
      <c r="E144" s="37"/>
      <c r="F144" s="37"/>
      <c r="G144" s="37"/>
      <c r="H144" s="38"/>
    </row>
    <row r="145" spans="1:8" s="16" customFormat="1" ht="64.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45" s="56">
        <v>3000</v>
      </c>
      <c r="E145" s="37"/>
      <c r="F145" s="37"/>
      <c r="G145" s="37"/>
      <c r="H145" s="38"/>
    </row>
    <row r="146" spans="1:8" s="16" customFormat="1" ht="50.1" customHeight="1" x14ac:dyDescent="0.2">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6" s="56">
        <v>1470</v>
      </c>
      <c r="E146" s="37"/>
      <c r="F146" s="37"/>
      <c r="G146" s="37"/>
      <c r="H146" s="38"/>
    </row>
    <row r="147" spans="1:8" s="16" customFormat="1" ht="102" customHeight="1" x14ac:dyDescent="0.2">
      <c r="A147" s="143" t="s">
        <v>16</v>
      </c>
      <c r="B147" s="144"/>
      <c r="C14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7" s="56">
        <v>1110</v>
      </c>
      <c r="E147" s="37"/>
      <c r="F147" s="37"/>
      <c r="G147" s="37"/>
      <c r="H147" s="38"/>
    </row>
    <row r="148" spans="1:8" s="16" customFormat="1" ht="126" customHeight="1" x14ac:dyDescent="0.2">
      <c r="A148" s="143" t="s">
        <v>96</v>
      </c>
      <c r="B148" s="144"/>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8" s="56">
        <v>5550</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9" s="56">
        <v>6090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0" s="56">
        <v>3300.0000000000005</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"2ГИС.ИВАНОВО"</v>
      </c>
      <c r="D151" s="56">
        <v>6120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3120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2160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"2ГИС.ИВАНОВО"</v>
      </c>
      <c r="D154" s="56">
        <v>9240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"2ГИС.ИВАНОВО"</v>
      </c>
      <c r="D155" s="56">
        <v>11088</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6" s="56">
        <v>4680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7" s="56">
        <v>5160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8" s="56">
        <v>5640</v>
      </c>
      <c r="E158" s="37"/>
      <c r="F158" s="37"/>
      <c r="G158" s="37"/>
      <c r="H158" s="38"/>
    </row>
    <row r="159" spans="1:8" s="16" customFormat="1" ht="50.1" customHeight="1" x14ac:dyDescent="0.2">
      <c r="A159" s="143" t="s">
        <v>107</v>
      </c>
      <c r="B159" s="144"/>
      <c r="C159" s="190" t="s">
        <v>88</v>
      </c>
      <c r="D159" s="56">
        <v>960</v>
      </c>
      <c r="E159" s="37"/>
      <c r="F159" s="37"/>
      <c r="G159" s="37"/>
      <c r="H159" s="38"/>
    </row>
    <row r="160" spans="1:8" s="16" customFormat="1" ht="66.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56">
        <v>17040</v>
      </c>
      <c r="E160" s="37"/>
      <c r="F160" s="37"/>
      <c r="G160" s="37"/>
      <c r="H160" s="38"/>
    </row>
    <row r="161" spans="1:8" s="16" customFormat="1" ht="50.1" customHeight="1" thickBot="1" x14ac:dyDescent="0.25">
      <c r="A161" s="496" t="s">
        <v>109</v>
      </c>
      <c r="B161" s="497"/>
      <c r="C161"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1" s="61">
        <v>2160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63" s="36">
        <v>3300.0000000000005</v>
      </c>
      <c r="E163" s="37"/>
      <c r="F163" s="37"/>
      <c r="G163" s="37"/>
      <c r="H163" s="38"/>
    </row>
    <row r="164" spans="1:8" s="16" customFormat="1" ht="50.1" customHeight="1" x14ac:dyDescent="0.2">
      <c r="A164" s="143" t="s">
        <v>112</v>
      </c>
      <c r="B164" s="144"/>
      <c r="C164" s="196"/>
      <c r="D164" s="36">
        <v>4410</v>
      </c>
      <c r="E164" s="37"/>
      <c r="F164" s="37"/>
      <c r="G164" s="37"/>
      <c r="H164" s="38"/>
    </row>
    <row r="165" spans="1:8" s="16" customFormat="1" ht="50.1" customHeight="1" x14ac:dyDescent="0.2">
      <c r="A165" s="194" t="s">
        <v>113</v>
      </c>
      <c r="B165" s="195"/>
      <c r="C165" s="196"/>
      <c r="D165" s="329">
        <v>1650.0000000000002</v>
      </c>
      <c r="E165" s="140"/>
      <c r="F165" s="140"/>
      <c r="G165" s="140"/>
      <c r="H165" s="140"/>
    </row>
    <row r="166" spans="1:8" s="16" customFormat="1" ht="50.1" customHeight="1" x14ac:dyDescent="0.2">
      <c r="A166" s="194" t="s">
        <v>114</v>
      </c>
      <c r="B166" s="195"/>
      <c r="C166" s="196"/>
      <c r="D166" s="329">
        <v>165.00000000000003</v>
      </c>
      <c r="E166" s="140"/>
      <c r="F166" s="140"/>
      <c r="G166" s="140"/>
      <c r="H166" s="140"/>
    </row>
    <row r="167" spans="1:8" s="16" customFormat="1" ht="50.1" customHeight="1" thickBot="1" x14ac:dyDescent="0.25">
      <c r="A167" s="194" t="s">
        <v>115</v>
      </c>
      <c r="B167" s="195"/>
      <c r="C167" s="198"/>
      <c r="D167" s="78">
        <v>570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9" s="200">
        <f>F169*1.2</f>
        <v>4284</v>
      </c>
      <c r="E169" s="201">
        <f>F169*1.1</f>
        <v>3927.0000000000005</v>
      </c>
      <c r="F169" s="201">
        <v>3570</v>
      </c>
      <c r="G169" s="201">
        <f>F169*0.75</f>
        <v>2677.5</v>
      </c>
      <c r="H169" s="202">
        <f>F169*0.5</f>
        <v>1785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"2ГИС.ИВАНОВО"</v>
      </c>
      <c r="D170" s="36">
        <v>5490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1" s="36">
        <v>4350</v>
      </c>
      <c r="E171" s="37"/>
      <c r="F171" s="37"/>
      <c r="G171" s="37"/>
      <c r="H171" s="38"/>
    </row>
    <row r="172" spans="1:8" s="16" customFormat="1" ht="50.1" customHeight="1" x14ac:dyDescent="0.2">
      <c r="A172" s="143" t="s">
        <v>286</v>
      </c>
      <c r="B172" s="144"/>
      <c r="C17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72" s="200">
        <f>F172*1.2</f>
        <v>6048</v>
      </c>
      <c r="E172" s="201">
        <f>F172*1.1</f>
        <v>5544</v>
      </c>
      <c r="F172" s="201">
        <v>5040</v>
      </c>
      <c r="G172" s="201">
        <f>F172*0.75</f>
        <v>3780</v>
      </c>
      <c r="H172" s="202">
        <f>F172*0.5</f>
        <v>2520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"2ГИС.ИВАНОВО"</v>
      </c>
      <c r="D173" s="36">
        <v>7800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6">
        <v>6120</v>
      </c>
      <c r="E174" s="37"/>
      <c r="F174" s="37"/>
      <c r="G174" s="37"/>
      <c r="H174" s="38"/>
    </row>
    <row r="175" spans="1:8" s="16" customFormat="1" ht="126" customHeight="1" thickBot="1" x14ac:dyDescent="0.25">
      <c r="A175" s="143" t="s">
        <v>123</v>
      </c>
      <c r="B175" s="144"/>
      <c r="C175" s="203" t="str">
        <f>C172</f>
        <v>электронный справочник на основе Справочника организаций "2ГИС.ИВАНОВО" (мобильная версия 2ГИС 4.0 и выше)</v>
      </c>
      <c r="D175" s="200">
        <f>F175*1.2</f>
        <v>3240</v>
      </c>
      <c r="E175" s="201">
        <f>F175*1.1</f>
        <v>2970.0000000000005</v>
      </c>
      <c r="F175" s="201">
        <v>2700</v>
      </c>
      <c r="G175" s="201">
        <f>F175*0.75</f>
        <v>2025</v>
      </c>
      <c r="H175" s="202">
        <f>F175*0.5</f>
        <v>1350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357"/>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78" s="31">
        <v>6540</v>
      </c>
      <c r="E178" s="32"/>
      <c r="F178" s="32"/>
      <c r="G178" s="32"/>
      <c r="H178" s="33"/>
    </row>
    <row r="179" spans="1:8" s="16" customFormat="1" ht="83.25" customHeight="1" thickBot="1" x14ac:dyDescent="0.25">
      <c r="A179" s="143" t="s">
        <v>186</v>
      </c>
      <c r="B179" s="144"/>
      <c r="C179" s="196"/>
      <c r="D179" s="36">
        <v>6540</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474</v>
      </c>
      <c r="D182" s="210"/>
    </row>
    <row r="183" spans="1:8" s="211" customFormat="1" ht="24.95" customHeight="1" x14ac:dyDescent="0.2">
      <c r="A183" s="208"/>
      <c r="C183" s="212" t="s">
        <v>475</v>
      </c>
      <c r="D183" s="212"/>
    </row>
    <row r="184" spans="1:8" s="211" customFormat="1" ht="24.95" customHeight="1" x14ac:dyDescent="0.2">
      <c r="A184" s="208"/>
      <c r="C184" s="212" t="s">
        <v>476</v>
      </c>
      <c r="D184" s="212"/>
    </row>
    <row r="185" spans="1:8" s="205" customFormat="1" ht="12.6"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231" t="s">
        <v>139</v>
      </c>
      <c r="B198" s="232"/>
      <c r="C198" s="232"/>
      <c r="D198" s="232"/>
      <c r="E198" s="233"/>
      <c r="F198" s="234"/>
      <c r="G198" s="205"/>
    </row>
    <row r="199" spans="1:8" ht="90" customHeight="1" thickBot="1" x14ac:dyDescent="0.25">
      <c r="A199" s="236" t="s">
        <v>140</v>
      </c>
      <c r="B199" s="237"/>
      <c r="C199" s="238" t="s">
        <v>141</v>
      </c>
      <c r="D199" s="237" t="s">
        <v>142</v>
      </c>
      <c r="E199" s="239"/>
      <c r="F199" s="240"/>
      <c r="G199" s="240"/>
      <c r="H199" s="240"/>
    </row>
    <row r="200" spans="1:8" ht="99.95" customHeight="1" x14ac:dyDescent="0.2">
      <c r="A200" s="241" t="s">
        <v>143</v>
      </c>
      <c r="B200" s="242"/>
      <c r="C200" s="243" t="s">
        <v>144</v>
      </c>
      <c r="D200" s="244" t="s">
        <v>145</v>
      </c>
      <c r="E200" s="245"/>
      <c r="F200" s="240"/>
      <c r="G200" s="240"/>
      <c r="H200" s="240"/>
    </row>
    <row r="201" spans="1:8" ht="75" customHeight="1" x14ac:dyDescent="0.2">
      <c r="A201" s="246" t="s">
        <v>146</v>
      </c>
      <c r="B201" s="247"/>
      <c r="C201" s="248" t="s">
        <v>147</v>
      </c>
      <c r="D201" s="249" t="s">
        <v>148</v>
      </c>
      <c r="E201" s="250"/>
      <c r="F201" s="240"/>
      <c r="G201" s="240"/>
      <c r="H201" s="240"/>
    </row>
    <row r="202" spans="1:8" ht="149.25" customHeight="1" thickBot="1" x14ac:dyDescent="0.25">
      <c r="A202" s="332" t="s">
        <v>149</v>
      </c>
      <c r="B202" s="333"/>
      <c r="C202" s="334" t="s">
        <v>150</v>
      </c>
      <c r="D202" s="335" t="s">
        <v>148</v>
      </c>
      <c r="E202" s="336"/>
      <c r="F202" s="240"/>
      <c r="G202" s="240"/>
      <c r="H202" s="240"/>
    </row>
    <row r="203" spans="1:8" s="205" customFormat="1" ht="125.25" customHeight="1" x14ac:dyDescent="0.2">
      <c r="A203" s="246" t="s">
        <v>152</v>
      </c>
      <c r="B203" s="247"/>
      <c r="C203" s="337" t="s">
        <v>153</v>
      </c>
      <c r="D203" s="247" t="s">
        <v>148</v>
      </c>
      <c r="E203" s="338"/>
      <c r="F203" s="234"/>
      <c r="G203" s="234"/>
      <c r="H203" s="234"/>
    </row>
    <row r="204" spans="1:8" s="226" customFormat="1" ht="222.75" customHeight="1" thickBot="1" x14ac:dyDescent="0.25">
      <c r="A204" s="339" t="s">
        <v>154</v>
      </c>
      <c r="B204" s="340"/>
      <c r="C204" s="334" t="s">
        <v>155</v>
      </c>
      <c r="D204" s="341" t="s">
        <v>148</v>
      </c>
      <c r="E204" s="342"/>
      <c r="F204" s="224"/>
      <c r="G204" s="225"/>
      <c r="H204" s="225"/>
    </row>
    <row r="205" spans="1:8" ht="24.95" customHeight="1" x14ac:dyDescent="0.2">
      <c r="A205" s="252" t="s">
        <v>156</v>
      </c>
      <c r="B205" s="252"/>
      <c r="C205" s="252"/>
      <c r="D205" s="252"/>
      <c r="E205" s="252"/>
      <c r="F205" s="252"/>
      <c r="G205" s="252"/>
      <c r="H205" s="252"/>
    </row>
    <row r="206" spans="1:8" ht="24.95" customHeight="1" x14ac:dyDescent="0.2">
      <c r="A206" s="252" t="s">
        <v>157</v>
      </c>
      <c r="B206" s="252"/>
      <c r="C206" s="252"/>
      <c r="D206" s="252"/>
      <c r="E206" s="252"/>
      <c r="F206" s="252"/>
      <c r="G206" s="252"/>
      <c r="H206" s="252"/>
    </row>
    <row r="207" spans="1:8" ht="184.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75" customHeight="1" x14ac:dyDescent="0.2">
      <c r="A208" s="227" t="s">
        <v>159</v>
      </c>
      <c r="B208" s="227"/>
      <c r="C208" s="227"/>
      <c r="D208" s="227"/>
      <c r="E208" s="227"/>
      <c r="F208" s="227"/>
      <c r="G208" s="227"/>
      <c r="H208" s="227"/>
    </row>
    <row r="209" spans="1:8" ht="24.95" customHeight="1"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5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361">
        <f>W48*1.2</f>
        <v>0</v>
      </c>
      <c r="E48" s="361">
        <f>W48*1.1</f>
        <v>0</v>
      </c>
      <c r="F48" s="361">
        <v>360</v>
      </c>
      <c r="G48" s="361">
        <f>W48*0.75</f>
        <v>0</v>
      </c>
      <c r="H48" s="361">
        <f>W48*0.5</f>
        <v>0</v>
      </c>
    </row>
    <row r="49" spans="1:8" s="16" customFormat="1" ht="87.6"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1500 до 30000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6" s="127">
        <v>1500</v>
      </c>
      <c r="E56" s="128"/>
      <c r="F56" s="128"/>
      <c r="G56" s="128"/>
      <c r="H56" s="129"/>
    </row>
    <row r="57" spans="1:8" ht="37.5" customHeight="1" outlineLevel="1" x14ac:dyDescent="0.2">
      <c r="A57" s="130" t="s">
        <v>33</v>
      </c>
      <c r="B57" s="131"/>
      <c r="C57" s="126"/>
      <c r="D57" s="36">
        <v>3000</v>
      </c>
      <c r="E57" s="37"/>
      <c r="F57" s="37"/>
      <c r="G57" s="37"/>
      <c r="H57" s="38"/>
    </row>
    <row r="58" spans="1:8" ht="37.5" customHeight="1" outlineLevel="1" x14ac:dyDescent="0.2">
      <c r="A58" s="130" t="s">
        <v>34</v>
      </c>
      <c r="B58" s="131"/>
      <c r="C58" s="126"/>
      <c r="D58" s="36">
        <v>4500</v>
      </c>
      <c r="E58" s="37"/>
      <c r="F58" s="37"/>
      <c r="G58" s="37"/>
      <c r="H58" s="38"/>
    </row>
    <row r="59" spans="1:8" ht="37.5" customHeight="1" outlineLevel="1" x14ac:dyDescent="0.2">
      <c r="A59" s="130" t="s">
        <v>35</v>
      </c>
      <c r="B59" s="131"/>
      <c r="C59" s="126"/>
      <c r="D59" s="36">
        <v>6000</v>
      </c>
      <c r="E59" s="37"/>
      <c r="F59" s="37"/>
      <c r="G59" s="37"/>
      <c r="H59" s="38"/>
    </row>
    <row r="60" spans="1:8" ht="37.5" customHeight="1" outlineLevel="1" x14ac:dyDescent="0.2">
      <c r="A60" s="130" t="s">
        <v>36</v>
      </c>
      <c r="B60" s="131"/>
      <c r="C60" s="126"/>
      <c r="D60" s="36">
        <v>7500</v>
      </c>
      <c r="E60" s="37"/>
      <c r="F60" s="37"/>
      <c r="G60" s="37"/>
      <c r="H60" s="38"/>
    </row>
    <row r="61" spans="1:8" ht="37.5" customHeight="1" outlineLevel="1" x14ac:dyDescent="0.2">
      <c r="A61" s="130" t="s">
        <v>37</v>
      </c>
      <c r="B61" s="131"/>
      <c r="C61" s="126"/>
      <c r="D61" s="36">
        <v>9000</v>
      </c>
      <c r="E61" s="37"/>
      <c r="F61" s="37"/>
      <c r="G61" s="37"/>
      <c r="H61" s="38"/>
    </row>
    <row r="62" spans="1:8" ht="37.5" customHeight="1" outlineLevel="1" x14ac:dyDescent="0.2">
      <c r="A62" s="130" t="s">
        <v>38</v>
      </c>
      <c r="B62" s="131"/>
      <c r="C62" s="126"/>
      <c r="D62" s="36">
        <v>10500</v>
      </c>
      <c r="E62" s="37"/>
      <c r="F62" s="37"/>
      <c r="G62" s="37"/>
      <c r="H62" s="38"/>
    </row>
    <row r="63" spans="1:8" ht="37.5" customHeight="1" outlineLevel="1" x14ac:dyDescent="0.2">
      <c r="A63" s="130" t="s">
        <v>39</v>
      </c>
      <c r="B63" s="131"/>
      <c r="C63" s="126"/>
      <c r="D63" s="36">
        <v>12000</v>
      </c>
      <c r="E63" s="37"/>
      <c r="F63" s="37"/>
      <c r="G63" s="37"/>
      <c r="H63" s="38"/>
    </row>
    <row r="64" spans="1:8" ht="37.5" customHeight="1" outlineLevel="1" x14ac:dyDescent="0.2">
      <c r="A64" s="130" t="s">
        <v>40</v>
      </c>
      <c r="B64" s="131"/>
      <c r="C64" s="126"/>
      <c r="D64" s="36">
        <v>13500</v>
      </c>
      <c r="E64" s="37"/>
      <c r="F64" s="37"/>
      <c r="G64" s="37"/>
      <c r="H64" s="38"/>
    </row>
    <row r="65" spans="1:8" ht="37.5" customHeight="1" outlineLevel="1" x14ac:dyDescent="0.2">
      <c r="A65" s="130" t="s">
        <v>41</v>
      </c>
      <c r="B65" s="131"/>
      <c r="C65" s="126"/>
      <c r="D65" s="36">
        <v>15000</v>
      </c>
      <c r="E65" s="37"/>
      <c r="F65" s="37"/>
      <c r="G65" s="37"/>
      <c r="H65" s="38"/>
    </row>
    <row r="66" spans="1:8" ht="37.5" customHeight="1" outlineLevel="1" x14ac:dyDescent="0.2">
      <c r="A66" s="130" t="s">
        <v>42</v>
      </c>
      <c r="B66" s="131"/>
      <c r="C66" s="126"/>
      <c r="D66" s="36">
        <v>16500</v>
      </c>
      <c r="E66" s="37"/>
      <c r="F66" s="37"/>
      <c r="G66" s="37"/>
      <c r="H66" s="38"/>
    </row>
    <row r="67" spans="1:8" ht="37.5" customHeight="1" outlineLevel="1" x14ac:dyDescent="0.2">
      <c r="A67" s="130" t="s">
        <v>43</v>
      </c>
      <c r="B67" s="131"/>
      <c r="C67" s="126"/>
      <c r="D67" s="36">
        <v>18000</v>
      </c>
      <c r="E67" s="37"/>
      <c r="F67" s="37"/>
      <c r="G67" s="37"/>
      <c r="H67" s="38"/>
    </row>
    <row r="68" spans="1:8" ht="37.5" customHeight="1" outlineLevel="1" x14ac:dyDescent="0.2">
      <c r="A68" s="130" t="s">
        <v>44</v>
      </c>
      <c r="B68" s="131"/>
      <c r="C68" s="126"/>
      <c r="D68" s="36">
        <v>19500</v>
      </c>
      <c r="E68" s="37"/>
      <c r="F68" s="37"/>
      <c r="G68" s="37"/>
      <c r="H68" s="38"/>
    </row>
    <row r="69" spans="1:8" ht="37.5" customHeight="1" outlineLevel="1" x14ac:dyDescent="0.2">
      <c r="A69" s="130" t="s">
        <v>45</v>
      </c>
      <c r="B69" s="131"/>
      <c r="C69" s="126"/>
      <c r="D69" s="36">
        <v>21000</v>
      </c>
      <c r="E69" s="37"/>
      <c r="F69" s="37"/>
      <c r="G69" s="37"/>
      <c r="H69" s="38"/>
    </row>
    <row r="70" spans="1:8" ht="37.5" customHeight="1" outlineLevel="1" x14ac:dyDescent="0.2">
      <c r="A70" s="130" t="s">
        <v>46</v>
      </c>
      <c r="B70" s="131"/>
      <c r="C70" s="126"/>
      <c r="D70" s="36">
        <v>22500</v>
      </c>
      <c r="E70" s="37"/>
      <c r="F70" s="37"/>
      <c r="G70" s="37"/>
      <c r="H70" s="38"/>
    </row>
    <row r="71" spans="1:8" ht="37.5" customHeight="1" outlineLevel="1" x14ac:dyDescent="0.2">
      <c r="A71" s="130" t="s">
        <v>47</v>
      </c>
      <c r="B71" s="131"/>
      <c r="C71" s="126"/>
      <c r="D71" s="36">
        <v>24000</v>
      </c>
      <c r="E71" s="37"/>
      <c r="F71" s="37"/>
      <c r="G71" s="37"/>
      <c r="H71" s="38"/>
    </row>
    <row r="72" spans="1:8" ht="37.5" customHeight="1" outlineLevel="1" x14ac:dyDescent="0.2">
      <c r="A72" s="130" t="s">
        <v>48</v>
      </c>
      <c r="B72" s="131"/>
      <c r="C72" s="126"/>
      <c r="D72" s="36">
        <v>25500</v>
      </c>
      <c r="E72" s="37"/>
      <c r="F72" s="37"/>
      <c r="G72" s="37"/>
      <c r="H72" s="38"/>
    </row>
    <row r="73" spans="1:8" ht="37.5" customHeight="1" outlineLevel="1" x14ac:dyDescent="0.2">
      <c r="A73" s="130" t="s">
        <v>49</v>
      </c>
      <c r="B73" s="131"/>
      <c r="C73" s="126"/>
      <c r="D73" s="36">
        <v>27000</v>
      </c>
      <c r="E73" s="37"/>
      <c r="F73" s="37"/>
      <c r="G73" s="37"/>
      <c r="H73" s="38"/>
    </row>
    <row r="74" spans="1:8" ht="37.5" customHeight="1" outlineLevel="1" x14ac:dyDescent="0.2">
      <c r="A74" s="130" t="s">
        <v>50</v>
      </c>
      <c r="B74" s="131"/>
      <c r="C74" s="126"/>
      <c r="D74" s="36">
        <v>28500</v>
      </c>
      <c r="E74" s="37"/>
      <c r="F74" s="37"/>
      <c r="G74" s="37"/>
      <c r="H74" s="38"/>
    </row>
    <row r="75" spans="1:8" ht="37.5" customHeight="1" outlineLevel="1" thickBot="1" x14ac:dyDescent="0.25">
      <c r="A75" s="130" t="s">
        <v>51</v>
      </c>
      <c r="B75" s="131"/>
      <c r="C75" s="126"/>
      <c r="D75" s="36">
        <v>30000</v>
      </c>
      <c r="E75" s="37"/>
      <c r="F75" s="37"/>
      <c r="G75" s="37"/>
      <c r="H75" s="38"/>
    </row>
    <row r="76" spans="1:8" ht="50.1" customHeight="1" thickBot="1" x14ac:dyDescent="0.25">
      <c r="A76" s="119" t="s">
        <v>52</v>
      </c>
      <c r="B76" s="120"/>
      <c r="C76" s="120"/>
      <c r="D76" s="121" t="str">
        <f>"от "&amp;MIN(D77:D86)&amp;" до "&amp;MAX(D77:D86)</f>
        <v>от 360 до 6000</v>
      </c>
      <c r="E76" s="122"/>
      <c r="F76" s="122"/>
      <c r="G76" s="122"/>
      <c r="H76" s="123"/>
    </row>
    <row r="77" spans="1:8" ht="151.5" x14ac:dyDescent="0.2">
      <c r="A77" s="132" t="s">
        <v>53</v>
      </c>
      <c r="B77" s="133" t="s">
        <v>13</v>
      </c>
      <c r="C77" s="321"/>
      <c r="D77" s="135">
        <v>1200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8" s="140">
        <v>750</v>
      </c>
      <c r="E78" s="140"/>
      <c r="F78" s="140"/>
      <c r="G78" s="140"/>
      <c r="H78" s="141"/>
    </row>
    <row r="79" spans="1:8" ht="37.5" customHeight="1" x14ac:dyDescent="0.2">
      <c r="A79" s="137" t="s">
        <v>55</v>
      </c>
      <c r="B79" s="138"/>
      <c r="C79" s="142"/>
      <c r="D79" s="140">
        <v>6000</v>
      </c>
      <c r="E79" s="140"/>
      <c r="F79" s="140"/>
      <c r="G79" s="140"/>
      <c r="H79" s="141"/>
    </row>
    <row r="80" spans="1:8" ht="37.5" customHeight="1" x14ac:dyDescent="0.2">
      <c r="A80" s="137" t="s">
        <v>56</v>
      </c>
      <c r="B80" s="138"/>
      <c r="C80" s="142"/>
      <c r="D80" s="140">
        <v>2100</v>
      </c>
      <c r="E80" s="140"/>
      <c r="F80" s="140"/>
      <c r="G80" s="140"/>
      <c r="H80" s="141"/>
    </row>
    <row r="81" spans="1:8" ht="37.5" customHeight="1" x14ac:dyDescent="0.2">
      <c r="A81" s="143" t="s">
        <v>57</v>
      </c>
      <c r="B81" s="144"/>
      <c r="C81" s="142"/>
      <c r="D81" s="140">
        <v>4500</v>
      </c>
      <c r="E81" s="140"/>
      <c r="F81" s="140"/>
      <c r="G81" s="140"/>
      <c r="H81" s="141"/>
    </row>
    <row r="82" spans="1:8" ht="37.5" customHeight="1" x14ac:dyDescent="0.2">
      <c r="A82" s="137" t="s">
        <v>58</v>
      </c>
      <c r="B82" s="138"/>
      <c r="C82" s="142"/>
      <c r="D82" s="140">
        <v>360</v>
      </c>
      <c r="E82" s="140"/>
      <c r="F82" s="140"/>
      <c r="G82" s="140"/>
      <c r="H82" s="141"/>
    </row>
    <row r="83" spans="1:8" ht="37.5" customHeight="1" x14ac:dyDescent="0.2">
      <c r="A83" s="137" t="s">
        <v>59</v>
      </c>
      <c r="B83" s="138"/>
      <c r="C83" s="142"/>
      <c r="D83" s="140">
        <v>360</v>
      </c>
      <c r="E83" s="140"/>
      <c r="F83" s="140"/>
      <c r="G83" s="140"/>
      <c r="H83" s="141"/>
    </row>
    <row r="84" spans="1:8" ht="37.5" customHeight="1" x14ac:dyDescent="0.2">
      <c r="A84" s="137" t="s">
        <v>60</v>
      </c>
      <c r="B84" s="138"/>
      <c r="C84" s="142"/>
      <c r="D84" s="140">
        <v>720</v>
      </c>
      <c r="E84" s="140"/>
      <c r="F84" s="140"/>
      <c r="G84" s="140"/>
      <c r="H84" s="141"/>
    </row>
    <row r="85" spans="1:8" ht="37.5" customHeight="1" x14ac:dyDescent="0.2">
      <c r="A85" s="137" t="s">
        <v>61</v>
      </c>
      <c r="B85" s="138"/>
      <c r="C85" s="142"/>
      <c r="D85" s="140">
        <v>1080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87" s="45">
        <v>30</v>
      </c>
      <c r="E87" s="45"/>
      <c r="F87" s="45"/>
      <c r="G87" s="45"/>
      <c r="H87" s="46"/>
    </row>
    <row r="88" spans="1:8" ht="50.1" customHeight="1" thickBot="1" x14ac:dyDescent="0.25">
      <c r="A88" s="24" t="s">
        <v>65</v>
      </c>
      <c r="B88" s="25"/>
      <c r="C88" s="26"/>
      <c r="D88" s="156" t="str">
        <f>"от "&amp;MIN(D90,D110:H111,W149,D112:H126)&amp;" до "&amp;MAX(D90,D110:H111,W149,D112:H126)</f>
        <v>от 1050 до 21000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90" s="165">
        <v>7200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1800</v>
      </c>
      <c r="E92" s="140"/>
      <c r="F92" s="140"/>
      <c r="G92" s="140"/>
      <c r="H92" s="141"/>
    </row>
    <row r="93" spans="1:8" ht="55.5" customHeight="1" x14ac:dyDescent="0.2">
      <c r="A93" s="173" t="s">
        <v>70</v>
      </c>
      <c r="B93" s="174"/>
      <c r="C93" s="169"/>
      <c r="D93" s="140">
        <f>D90/5</f>
        <v>1440</v>
      </c>
      <c r="E93" s="140"/>
      <c r="F93" s="140"/>
      <c r="G93" s="140"/>
      <c r="H93" s="141"/>
    </row>
    <row r="94" spans="1:8" ht="55.5" customHeight="1" x14ac:dyDescent="0.2">
      <c r="A94" s="173" t="s">
        <v>71</v>
      </c>
      <c r="B94" s="174"/>
      <c r="C94" s="169"/>
      <c r="D94" s="140">
        <f>D90/6</f>
        <v>1200</v>
      </c>
      <c r="E94" s="140"/>
      <c r="F94" s="140"/>
      <c r="G94" s="140"/>
      <c r="H94" s="141"/>
    </row>
    <row r="95" spans="1:8" ht="55.5" customHeight="1" x14ac:dyDescent="0.2">
      <c r="A95" s="173" t="s">
        <v>72</v>
      </c>
      <c r="B95" s="174"/>
      <c r="C95" s="169"/>
      <c r="D95" s="140">
        <f>D90/7</f>
        <v>1028.5714285714287</v>
      </c>
      <c r="E95" s="140"/>
      <c r="F95" s="140"/>
      <c r="G95" s="140"/>
      <c r="H95" s="141"/>
    </row>
    <row r="96" spans="1:8" ht="55.5" customHeight="1" x14ac:dyDescent="0.2">
      <c r="A96" s="173" t="s">
        <v>73</v>
      </c>
      <c r="B96" s="174"/>
      <c r="C96" s="169"/>
      <c r="D96" s="140">
        <f>D90/8</f>
        <v>900</v>
      </c>
      <c r="E96" s="140"/>
      <c r="F96" s="140"/>
      <c r="G96" s="140"/>
      <c r="H96" s="141"/>
    </row>
    <row r="97" spans="1:8" ht="55.5" customHeight="1" x14ac:dyDescent="0.2">
      <c r="A97" s="173" t="s">
        <v>74</v>
      </c>
      <c r="B97" s="174"/>
      <c r="C97" s="169"/>
      <c r="D97" s="140">
        <f>D90/9</f>
        <v>800</v>
      </c>
      <c r="E97" s="140"/>
      <c r="F97" s="140"/>
      <c r="G97" s="140"/>
      <c r="H97" s="141"/>
    </row>
    <row r="98" spans="1:8" ht="55.5" customHeight="1" x14ac:dyDescent="0.2">
      <c r="A98" s="173" t="s">
        <v>75</v>
      </c>
      <c r="B98" s="174"/>
      <c r="C98" s="169"/>
      <c r="D98" s="140">
        <f>D90/10</f>
        <v>720</v>
      </c>
      <c r="E98" s="140"/>
      <c r="F98" s="140"/>
      <c r="G98" s="140"/>
      <c r="H98" s="141"/>
    </row>
    <row r="99" spans="1:8" ht="55.5" customHeight="1" thickBot="1" x14ac:dyDescent="0.25">
      <c r="A99" s="162" t="s">
        <v>76</v>
      </c>
      <c r="B99" s="163"/>
      <c r="C99" s="169"/>
      <c r="D99" s="165">
        <v>10800</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2700</v>
      </c>
      <c r="E101" s="140"/>
      <c r="F101" s="140"/>
      <c r="G101" s="140"/>
      <c r="H101" s="141"/>
    </row>
    <row r="102" spans="1:8" ht="55.5" customHeight="1" x14ac:dyDescent="0.2">
      <c r="A102" s="173" t="s">
        <v>70</v>
      </c>
      <c r="B102" s="174"/>
      <c r="C102" s="169"/>
      <c r="D102" s="140">
        <v>2160</v>
      </c>
      <c r="E102" s="140"/>
      <c r="F102" s="140"/>
      <c r="G102" s="140"/>
      <c r="H102" s="141"/>
    </row>
    <row r="103" spans="1:8" ht="55.5" customHeight="1" x14ac:dyDescent="0.2">
      <c r="A103" s="173" t="s">
        <v>71</v>
      </c>
      <c r="B103" s="174"/>
      <c r="C103" s="169"/>
      <c r="D103" s="140">
        <v>1800</v>
      </c>
      <c r="E103" s="140"/>
      <c r="F103" s="140"/>
      <c r="G103" s="140"/>
      <c r="H103" s="141"/>
    </row>
    <row r="104" spans="1:8" ht="55.5" customHeight="1" x14ac:dyDescent="0.2">
      <c r="A104" s="173" t="s">
        <v>72</v>
      </c>
      <c r="B104" s="174"/>
      <c r="C104" s="169"/>
      <c r="D104" s="140">
        <v>1542.8571428571429</v>
      </c>
      <c r="E104" s="140"/>
      <c r="F104" s="140"/>
      <c r="G104" s="140"/>
      <c r="H104" s="141"/>
    </row>
    <row r="105" spans="1:8" ht="55.5" customHeight="1" x14ac:dyDescent="0.2">
      <c r="A105" s="173" t="s">
        <v>73</v>
      </c>
      <c r="B105" s="174"/>
      <c r="C105" s="169"/>
      <c r="D105" s="140">
        <v>1350</v>
      </c>
      <c r="E105" s="140"/>
      <c r="F105" s="140"/>
      <c r="G105" s="140"/>
      <c r="H105" s="141"/>
    </row>
    <row r="106" spans="1:8" ht="55.5" customHeight="1" x14ac:dyDescent="0.2">
      <c r="A106" s="173" t="s">
        <v>74</v>
      </c>
      <c r="B106" s="174"/>
      <c r="C106" s="169"/>
      <c r="D106" s="140">
        <v>1200</v>
      </c>
      <c r="E106" s="140"/>
      <c r="F106" s="140"/>
      <c r="G106" s="140"/>
      <c r="H106" s="141"/>
    </row>
    <row r="107" spans="1:8" ht="55.5" customHeight="1" thickBot="1" x14ac:dyDescent="0.25">
      <c r="A107" s="173" t="s">
        <v>75</v>
      </c>
      <c r="B107" s="174"/>
      <c r="C107" s="177"/>
      <c r="D107" s="140">
        <v>1080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"2ГИС.ИЖЕВСК"</v>
      </c>
      <c r="D110" s="31">
        <v>4500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1" s="187">
        <v>6750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2" s="36">
        <v>13500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"2ГИС.ИЖЕВСК"</v>
      </c>
      <c r="D113" s="36">
        <v>7500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"2ГИС.ИЖЕВСК"</v>
      </c>
      <c r="D114" s="36">
        <v>9000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5" s="36">
        <v>5550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6" s="36">
        <v>12000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7" s="36">
        <v>21000</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18" s="36">
        <v>10020</v>
      </c>
      <c r="E118" s="37"/>
      <c r="F118" s="37"/>
      <c r="G118" s="37"/>
      <c r="H118" s="38"/>
    </row>
    <row r="119" spans="1:8" ht="50.1" customHeight="1" x14ac:dyDescent="0.2">
      <c r="A119" s="143" t="s">
        <v>87</v>
      </c>
      <c r="B119" s="144"/>
      <c r="C119" s="186" t="s">
        <v>88</v>
      </c>
      <c r="D119" s="36">
        <v>1050</v>
      </c>
      <c r="E119" s="37"/>
      <c r="F119" s="37"/>
      <c r="G119" s="37"/>
      <c r="H119" s="38"/>
    </row>
    <row r="120" spans="1:8" ht="62.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0" s="36">
        <v>9060</v>
      </c>
      <c r="E120" s="37"/>
      <c r="F120" s="37"/>
      <c r="G120" s="37"/>
      <c r="H120" s="38"/>
    </row>
    <row r="121" spans="1:8" ht="62.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1" s="36">
        <v>7248</v>
      </c>
      <c r="E121" s="37"/>
      <c r="F121" s="37"/>
      <c r="G121" s="37"/>
      <c r="H121" s="38"/>
    </row>
    <row r="122" spans="1:8" ht="62.25" customHeight="1" x14ac:dyDescent="0.2">
      <c r="A122" s="143" t="s">
        <v>91</v>
      </c>
      <c r="B122" s="144"/>
      <c r="C122"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2" s="36">
        <v>7500</v>
      </c>
      <c r="E122" s="37"/>
      <c r="F122" s="37"/>
      <c r="G122" s="37"/>
      <c r="H122" s="38"/>
    </row>
    <row r="123" spans="1:8" ht="62.25" customHeight="1" x14ac:dyDescent="0.2">
      <c r="A123" s="143" t="s">
        <v>92</v>
      </c>
      <c r="B123" s="144"/>
      <c r="C123" s="186"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3" s="36">
        <v>3624</v>
      </c>
      <c r="E123" s="37"/>
      <c r="F123" s="37"/>
      <c r="G123" s="37"/>
      <c r="H123" s="38"/>
    </row>
    <row r="124" spans="1:8" ht="62.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4" s="36">
        <v>15000</v>
      </c>
      <c r="E124" s="37"/>
      <c r="F124" s="37"/>
      <c r="G124" s="37"/>
      <c r="H124" s="38"/>
    </row>
    <row r="125" spans="1:8" ht="62.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25" s="36">
        <v>3000</v>
      </c>
      <c r="E125" s="37"/>
      <c r="F125" s="37"/>
      <c r="G125" s="37"/>
      <c r="H125" s="38"/>
    </row>
    <row r="126" spans="1:8" ht="50.1" customHeight="1" x14ac:dyDescent="0.2">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6" s="36">
        <v>5100</v>
      </c>
      <c r="E126" s="37"/>
      <c r="F126" s="37"/>
      <c r="G126" s="37"/>
      <c r="H126" s="38"/>
    </row>
    <row r="127" spans="1:8" s="16" customFormat="1" ht="102" customHeight="1" x14ac:dyDescent="0.2">
      <c r="A127" s="143" t="s">
        <v>16</v>
      </c>
      <c r="B127" s="144"/>
      <c r="C12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7" s="36">
        <v>1050</v>
      </c>
      <c r="E127" s="37"/>
      <c r="F127" s="37"/>
      <c r="G127" s="37"/>
      <c r="H127" s="38"/>
    </row>
    <row r="128" spans="1:8" s="16" customFormat="1" ht="126" customHeight="1" x14ac:dyDescent="0.2">
      <c r="A128" s="143" t="s">
        <v>96</v>
      </c>
      <c r="B128" s="144"/>
      <c r="C12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8" s="36">
        <v>6900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9" s="36">
        <v>5010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0" s="36">
        <v>10002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"2ГИС.ИЖЕВСК"</v>
      </c>
      <c r="D131" s="36">
        <v>6360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9480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"2ГИС.ИЖЕВСК" (версия для ПК)</v>
      </c>
      <c r="D133" s="36">
        <v>18960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"2ГИС.ИЖЕВСК"</v>
      </c>
      <c r="D134" s="36">
        <v>10560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"2ГИС.ИЖЕВСК"</v>
      </c>
      <c r="D135" s="36">
        <v>12672</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"2ГИС.ИЖЕВСК" (версия для ПК)</v>
      </c>
      <c r="D136" s="36">
        <v>7800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"2ГИС.ИЖЕВСК" (версия для ПК)</v>
      </c>
      <c r="D137" s="36">
        <v>16800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"2ГИС.ИЖЕВСК" (версия для ПК)</v>
      </c>
      <c r="D138" s="36">
        <v>29400</v>
      </c>
      <c r="E138" s="37"/>
      <c r="F138" s="37"/>
      <c r="G138" s="37"/>
      <c r="H138" s="38"/>
    </row>
    <row r="139" spans="1:8" ht="50.1" customHeight="1" x14ac:dyDescent="0.2">
      <c r="A139" s="143" t="s">
        <v>107</v>
      </c>
      <c r="B139" s="144"/>
      <c r="C139" s="186" t="s">
        <v>88</v>
      </c>
      <c r="D139" s="36">
        <v>1560</v>
      </c>
      <c r="E139" s="37"/>
      <c r="F139" s="37"/>
      <c r="G139" s="37"/>
      <c r="H139" s="38"/>
    </row>
    <row r="140" spans="1:8" ht="72"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6">
        <v>21000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"2ГИС.ИЖЕВСК" (версия для ПК)</v>
      </c>
      <c r="D141" s="44">
        <v>7200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43" s="36">
        <v>8004</v>
      </c>
      <c r="E143" s="37"/>
      <c r="F143" s="37"/>
      <c r="G143" s="37"/>
      <c r="H143" s="38"/>
    </row>
    <row r="144" spans="1:8" s="16" customFormat="1" ht="50.1" customHeight="1" x14ac:dyDescent="0.2">
      <c r="A144" s="143" t="s">
        <v>112</v>
      </c>
      <c r="B144" s="144"/>
      <c r="C144" s="196"/>
      <c r="D144" s="36">
        <v>5004</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9" s="200">
        <f>W149*1.2</f>
        <v>0</v>
      </c>
      <c r="E149" s="201">
        <f>W149*1.1</f>
        <v>0</v>
      </c>
      <c r="F149" s="201">
        <v>3300</v>
      </c>
      <c r="G149" s="201">
        <f>W149*0.75</f>
        <v>0</v>
      </c>
      <c r="H149" s="202">
        <f>W149*0.5</f>
        <v>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"2ГИС.ИЖЕВСК"</v>
      </c>
      <c r="D150" s="36">
        <v>3300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1" s="36">
        <v>5100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52" s="200">
        <f>W152*1.2</f>
        <v>0</v>
      </c>
      <c r="E152" s="201">
        <f>W152*1.1</f>
        <v>0</v>
      </c>
      <c r="F152" s="201">
        <v>4680</v>
      </c>
      <c r="G152" s="201">
        <f>W152*0.75</f>
        <v>0</v>
      </c>
      <c r="H152" s="202">
        <f>W152*0.5</f>
        <v>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"2ГИС.ИЖЕВСК"</v>
      </c>
      <c r="D153" s="36">
        <v>4680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54" s="36">
        <v>7200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"2ГИС.ИЖЕВСК"</v>
      </c>
      <c r="D155" s="200">
        <f>W155*1.2</f>
        <v>0</v>
      </c>
      <c r="E155" s="201">
        <f>W155*1.1</f>
        <v>0</v>
      </c>
      <c r="F155" s="201">
        <v>3300</v>
      </c>
      <c r="G155" s="201">
        <f>W155*0.75</f>
        <v>0</v>
      </c>
      <c r="H155" s="202">
        <f>W155*0.5</f>
        <v>0</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357"/>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8" s="31">
        <v>10230</v>
      </c>
      <c r="E158" s="32"/>
      <c r="F158" s="32"/>
      <c r="G158" s="32"/>
      <c r="H158" s="33"/>
    </row>
    <row r="159" spans="1:8" s="16" customFormat="1" ht="83.25" customHeight="1" thickBot="1" x14ac:dyDescent="0.25">
      <c r="A159" s="143" t="s">
        <v>186</v>
      </c>
      <c r="B159" s="144"/>
      <c r="C159" s="196"/>
      <c r="D159" s="36">
        <v>10230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478</v>
      </c>
      <c r="D162" s="210"/>
      <c r="E162" s="211"/>
      <c r="F162" s="211"/>
      <c r="G162" s="211"/>
      <c r="H162" s="211"/>
    </row>
    <row r="163" spans="1:8" ht="21" x14ac:dyDescent="0.2">
      <c r="A163" s="208"/>
      <c r="B163" s="211"/>
      <c r="C163" s="304" t="s">
        <v>479</v>
      </c>
      <c r="D163" s="212"/>
      <c r="E163" s="211"/>
      <c r="F163" s="211"/>
      <c r="G163" s="211"/>
      <c r="H163" s="211"/>
    </row>
    <row r="164" spans="1:8" ht="21" x14ac:dyDescent="0.2">
      <c r="A164" s="208"/>
      <c r="B164" s="211"/>
      <c r="C164" s="212" t="s">
        <v>480</v>
      </c>
      <c r="D164" s="212"/>
      <c r="E164" s="211"/>
      <c r="F164" s="211"/>
      <c r="G164" s="211"/>
      <c r="H164" s="211"/>
    </row>
    <row r="165" spans="1:8" ht="21" x14ac:dyDescent="0.2">
      <c r="A165" s="208"/>
      <c r="B165" s="211"/>
      <c r="C165" s="392"/>
      <c r="D165" s="392"/>
      <c r="E165" s="211"/>
      <c r="F165" s="211"/>
      <c r="G165" s="211"/>
      <c r="H165" s="211"/>
    </row>
    <row r="166" spans="1:8" s="214" customFormat="1" ht="108" customHeight="1" x14ac:dyDescent="0.2">
      <c r="A166" s="213" t="s">
        <v>481</v>
      </c>
      <c r="B166" s="213"/>
      <c r="C166" s="213"/>
      <c r="D166" s="213"/>
      <c r="E166" s="213"/>
      <c r="F166" s="213"/>
      <c r="G166" s="213"/>
      <c r="H166" s="213"/>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48.75" customHeight="1" thickBot="1" x14ac:dyDescent="0.25">
      <c r="A178" s="228" t="s">
        <v>138</v>
      </c>
      <c r="B178" s="228"/>
      <c r="C178" s="228"/>
      <c r="D178" s="228"/>
      <c r="E178" s="228"/>
      <c r="F178" s="229"/>
      <c r="G178" s="219"/>
      <c r="H178" s="230"/>
    </row>
    <row r="179" spans="1:8" ht="50.1" customHeight="1" thickBot="1" x14ac:dyDescent="0.25">
      <c r="A179" s="231" t="s">
        <v>139</v>
      </c>
      <c r="B179" s="232"/>
      <c r="C179" s="232"/>
      <c r="D179" s="232"/>
      <c r="E179" s="233"/>
      <c r="F179" s="234"/>
      <c r="H179" s="235"/>
    </row>
    <row r="180" spans="1:8" ht="96" customHeight="1" thickBot="1" x14ac:dyDescent="0.25">
      <c r="A180" s="236" t="s">
        <v>140</v>
      </c>
      <c r="B180" s="237"/>
      <c r="C180" s="238" t="s">
        <v>141</v>
      </c>
      <c r="D180" s="237" t="s">
        <v>142</v>
      </c>
      <c r="E180" s="239"/>
      <c r="F180" s="240"/>
      <c r="G180" s="240"/>
      <c r="H180" s="240"/>
    </row>
    <row r="181" spans="1:8" ht="50.1" customHeight="1" x14ac:dyDescent="0.2">
      <c r="A181" s="241" t="s">
        <v>169</v>
      </c>
      <c r="B181" s="242"/>
      <c r="C181" s="244" t="s">
        <v>170</v>
      </c>
      <c r="D181" s="370">
        <v>2190</v>
      </c>
      <c r="E181" s="245"/>
      <c r="F181" s="240"/>
      <c r="G181" s="240"/>
      <c r="H181" s="240"/>
    </row>
    <row r="182" spans="1:8" ht="50.1" customHeight="1" x14ac:dyDescent="0.2">
      <c r="A182" s="246" t="s">
        <v>171</v>
      </c>
      <c r="B182" s="247"/>
      <c r="C182" s="249"/>
      <c r="D182" s="371">
        <v>1590</v>
      </c>
      <c r="E182" s="250"/>
      <c r="F182" s="240"/>
      <c r="G182" s="240"/>
      <c r="H182" s="240"/>
    </row>
    <row r="183" spans="1:8" ht="50.1" customHeight="1" x14ac:dyDescent="0.2">
      <c r="A183" s="246" t="s">
        <v>172</v>
      </c>
      <c r="B183" s="247"/>
      <c r="C183" s="249"/>
      <c r="D183" s="371">
        <v>1440</v>
      </c>
      <c r="E183" s="250"/>
      <c r="F183" s="240"/>
      <c r="G183" s="240"/>
      <c r="H183" s="240"/>
    </row>
    <row r="184" spans="1:8" ht="50.1" customHeight="1" thickBot="1" x14ac:dyDescent="0.25">
      <c r="A184" s="246" t="s">
        <v>173</v>
      </c>
      <c r="B184" s="247"/>
      <c r="C184" s="249"/>
      <c r="D184" s="371">
        <v>1290</v>
      </c>
      <c r="E184" s="250"/>
      <c r="F184" s="240"/>
      <c r="G184" s="240"/>
      <c r="H184" s="240"/>
    </row>
    <row r="185" spans="1:8" ht="84" x14ac:dyDescent="0.2">
      <c r="A185" s="241" t="s">
        <v>143</v>
      </c>
      <c r="B185" s="242"/>
      <c r="C185" s="243" t="s">
        <v>144</v>
      </c>
      <c r="D185" s="244" t="s">
        <v>145</v>
      </c>
      <c r="E185" s="245"/>
      <c r="F185" s="240"/>
      <c r="G185" s="240"/>
      <c r="H185" s="240"/>
    </row>
    <row r="186" spans="1:8" ht="75.75" customHeight="1" x14ac:dyDescent="0.2">
      <c r="A186" s="246" t="s">
        <v>146</v>
      </c>
      <c r="B186" s="247"/>
      <c r="C186" s="248" t="s">
        <v>147</v>
      </c>
      <c r="D186" s="249" t="s">
        <v>148</v>
      </c>
      <c r="E186" s="250"/>
      <c r="F186" s="240"/>
      <c r="G186" s="240"/>
      <c r="H186" s="240"/>
    </row>
    <row r="187" spans="1:8" ht="155.25" customHeight="1" thickBot="1" x14ac:dyDescent="0.25">
      <c r="A187" s="332" t="s">
        <v>149</v>
      </c>
      <c r="B187" s="333"/>
      <c r="C187" s="334" t="s">
        <v>150</v>
      </c>
      <c r="D187" s="335" t="s">
        <v>148</v>
      </c>
      <c r="E187" s="336"/>
      <c r="F187" s="240"/>
      <c r="G187" s="240"/>
      <c r="H187" s="240"/>
    </row>
    <row r="188" spans="1:8" s="205" customFormat="1" ht="125.25" customHeight="1" x14ac:dyDescent="0.2">
      <c r="A188" s="246" t="s">
        <v>152</v>
      </c>
      <c r="B188" s="247"/>
      <c r="C188" s="337" t="s">
        <v>153</v>
      </c>
      <c r="D188" s="247" t="s">
        <v>148</v>
      </c>
      <c r="E188" s="338"/>
      <c r="F188" s="234"/>
      <c r="G188" s="234"/>
      <c r="H188" s="234"/>
    </row>
    <row r="189" spans="1:8" s="226" customFormat="1" ht="222.75" customHeight="1" thickBot="1" x14ac:dyDescent="0.25">
      <c r="A189" s="339" t="s">
        <v>154</v>
      </c>
      <c r="B189" s="340"/>
      <c r="C189" s="334" t="s">
        <v>155</v>
      </c>
      <c r="D189" s="341" t="s">
        <v>148</v>
      </c>
      <c r="E189" s="342"/>
      <c r="F189" s="224"/>
      <c r="G189" s="225"/>
      <c r="H189" s="225"/>
    </row>
    <row r="190" spans="1:8" ht="24.95" customHeight="1" x14ac:dyDescent="0.2">
      <c r="A190" s="252" t="s">
        <v>156</v>
      </c>
      <c r="B190" s="252"/>
      <c r="C190" s="252"/>
      <c r="D190" s="252"/>
      <c r="E190" s="252"/>
      <c r="F190" s="252"/>
      <c r="G190" s="252"/>
      <c r="H190" s="252"/>
    </row>
    <row r="191" spans="1:8" ht="24.95" customHeight="1" x14ac:dyDescent="0.2">
      <c r="A191" s="252" t="s">
        <v>157</v>
      </c>
      <c r="B191" s="252"/>
      <c r="C191" s="252"/>
      <c r="D191" s="252"/>
      <c r="E191" s="252"/>
      <c r="F191" s="252"/>
      <c r="G191" s="252"/>
      <c r="H191" s="252"/>
    </row>
    <row r="192" spans="1:8" ht="184.5" customHeight="1" x14ac:dyDescent="0.2">
      <c r="A19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7"/>
      <c r="C192" s="227"/>
      <c r="D192" s="227"/>
      <c r="E192" s="227"/>
      <c r="F192" s="227"/>
      <c r="G192" s="227"/>
      <c r="H192" s="227"/>
    </row>
    <row r="193" spans="1:8" ht="72" customHeight="1" x14ac:dyDescent="0.2">
      <c r="A193" s="227" t="s">
        <v>159</v>
      </c>
      <c r="B193" s="227"/>
      <c r="C193" s="227"/>
      <c r="D193" s="227"/>
      <c r="E193" s="227"/>
      <c r="F193" s="227"/>
      <c r="G193" s="227"/>
      <c r="H193" s="227"/>
    </row>
    <row r="194" spans="1:8" ht="23.25" x14ac:dyDescent="0.2">
      <c r="A194" s="252" t="s">
        <v>160</v>
      </c>
      <c r="B194" s="252"/>
      <c r="C194" s="252"/>
      <c r="D194" s="252"/>
      <c r="E194" s="252"/>
      <c r="F194" s="252"/>
      <c r="G194" s="252"/>
      <c r="H194" s="252"/>
    </row>
    <row r="195" spans="1:8" s="254" customFormat="1" ht="128.25" customHeight="1" x14ac:dyDescent="0.2">
      <c r="A195" s="227" t="s">
        <v>161</v>
      </c>
      <c r="B195" s="227"/>
      <c r="C195" s="227"/>
      <c r="D195" s="227"/>
      <c r="E195" s="227"/>
      <c r="F195" s="227"/>
      <c r="G195" s="227"/>
      <c r="H195" s="227"/>
    </row>
  </sheetData>
  <sheetProtection selectLockedCells="1" selectUnlockedCells="1"/>
  <mergeCells count="321">
    <mergeCell ref="A192:H192"/>
    <mergeCell ref="A193:H193"/>
    <mergeCell ref="A194:H194"/>
    <mergeCell ref="A195:E195"/>
    <mergeCell ref="F195:H195"/>
    <mergeCell ref="A188:B188"/>
    <mergeCell ref="D188:E188"/>
    <mergeCell ref="A189:B189"/>
    <mergeCell ref="D189:E189"/>
    <mergeCell ref="A190:H190"/>
    <mergeCell ref="A191:H191"/>
    <mergeCell ref="D184:E184"/>
    <mergeCell ref="A185:B185"/>
    <mergeCell ref="D185:E185"/>
    <mergeCell ref="A186:B186"/>
    <mergeCell ref="D186:E186"/>
    <mergeCell ref="A187:B187"/>
    <mergeCell ref="D187:E187"/>
    <mergeCell ref="A180:B180"/>
    <mergeCell ref="D180:E180"/>
    <mergeCell ref="A181:B181"/>
    <mergeCell ref="C181:C184"/>
    <mergeCell ref="D181:E181"/>
    <mergeCell ref="A182:B182"/>
    <mergeCell ref="D182:E182"/>
    <mergeCell ref="A183:B183"/>
    <mergeCell ref="D183:E183"/>
    <mergeCell ref="A184:B184"/>
    <mergeCell ref="A172:C172"/>
    <mergeCell ref="A173:C173"/>
    <mergeCell ref="A175:H175"/>
    <mergeCell ref="A176:H176"/>
    <mergeCell ref="A178:E178"/>
    <mergeCell ref="A179:E179"/>
    <mergeCell ref="A167:C167"/>
    <mergeCell ref="G167:H167"/>
    <mergeCell ref="A168:C168"/>
    <mergeCell ref="A169:C169"/>
    <mergeCell ref="A170:C170"/>
    <mergeCell ref="A171:C171"/>
    <mergeCell ref="A160:B160"/>
    <mergeCell ref="D160:H160"/>
    <mergeCell ref="C162:D162"/>
    <mergeCell ref="C163:D163"/>
    <mergeCell ref="C164:D164"/>
    <mergeCell ref="A166:H166"/>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3"/>
  <sheetViews>
    <sheetView view="pageBreakPreview" zoomScale="40" zoomScaleNormal="60" zoomScaleSheetLayoutView="40" workbookViewId="0">
      <pane ySplit="3" topLeftCell="A17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482</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98"/>
      <c r="B6" s="468"/>
      <c r="C6" s="118"/>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"&amp;MIN(D50:D69)&amp;" до "&amp;MAX(D50:D69)</f>
        <v>от 1092 до 21840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50" s="127">
        <v>1092</v>
      </c>
      <c r="E50" s="128"/>
      <c r="F50" s="128"/>
      <c r="G50" s="128"/>
      <c r="H50" s="129"/>
    </row>
    <row r="51" spans="1:8" s="16" customFormat="1" ht="37.5" customHeight="1" outlineLevel="1" x14ac:dyDescent="0.2">
      <c r="A51" s="130" t="s">
        <v>33</v>
      </c>
      <c r="B51" s="131"/>
      <c r="C51" s="126"/>
      <c r="D51" s="36">
        <v>2184</v>
      </c>
      <c r="E51" s="37"/>
      <c r="F51" s="37"/>
      <c r="G51" s="37"/>
      <c r="H51" s="38"/>
    </row>
    <row r="52" spans="1:8" s="16" customFormat="1" ht="37.5" customHeight="1" outlineLevel="1" x14ac:dyDescent="0.2">
      <c r="A52" s="130" t="s">
        <v>34</v>
      </c>
      <c r="B52" s="131"/>
      <c r="C52" s="126"/>
      <c r="D52" s="36">
        <v>3276</v>
      </c>
      <c r="E52" s="37"/>
      <c r="F52" s="37"/>
      <c r="G52" s="37"/>
      <c r="H52" s="38"/>
    </row>
    <row r="53" spans="1:8" s="16" customFormat="1" ht="37.5" customHeight="1" outlineLevel="1" x14ac:dyDescent="0.2">
      <c r="A53" s="130" t="s">
        <v>35</v>
      </c>
      <c r="B53" s="131"/>
      <c r="C53" s="126"/>
      <c r="D53" s="36">
        <v>4368</v>
      </c>
      <c r="E53" s="37"/>
      <c r="F53" s="37"/>
      <c r="G53" s="37"/>
      <c r="H53" s="38"/>
    </row>
    <row r="54" spans="1:8" s="16" customFormat="1" ht="37.5" customHeight="1" outlineLevel="1" x14ac:dyDescent="0.2">
      <c r="A54" s="130" t="s">
        <v>36</v>
      </c>
      <c r="B54" s="131"/>
      <c r="C54" s="126"/>
      <c r="D54" s="36">
        <v>5460</v>
      </c>
      <c r="E54" s="37"/>
      <c r="F54" s="37"/>
      <c r="G54" s="37"/>
      <c r="H54" s="38"/>
    </row>
    <row r="55" spans="1:8" s="16" customFormat="1" ht="37.5" customHeight="1" outlineLevel="1" x14ac:dyDescent="0.2">
      <c r="A55" s="130" t="s">
        <v>37</v>
      </c>
      <c r="B55" s="131"/>
      <c r="C55" s="126"/>
      <c r="D55" s="36">
        <v>6552</v>
      </c>
      <c r="E55" s="37"/>
      <c r="F55" s="37"/>
      <c r="G55" s="37"/>
      <c r="H55" s="38"/>
    </row>
    <row r="56" spans="1:8" s="16" customFormat="1" ht="37.5" customHeight="1" outlineLevel="1" x14ac:dyDescent="0.2">
      <c r="A56" s="130" t="s">
        <v>38</v>
      </c>
      <c r="B56" s="131"/>
      <c r="C56" s="126"/>
      <c r="D56" s="36">
        <v>7644</v>
      </c>
      <c r="E56" s="37"/>
      <c r="F56" s="37"/>
      <c r="G56" s="37"/>
      <c r="H56" s="38"/>
    </row>
    <row r="57" spans="1:8" s="16" customFormat="1" ht="37.5" customHeight="1" outlineLevel="1" x14ac:dyDescent="0.2">
      <c r="A57" s="130" t="s">
        <v>39</v>
      </c>
      <c r="B57" s="131"/>
      <c r="C57" s="126"/>
      <c r="D57" s="36">
        <v>8736</v>
      </c>
      <c r="E57" s="37"/>
      <c r="F57" s="37"/>
      <c r="G57" s="37"/>
      <c r="H57" s="38"/>
    </row>
    <row r="58" spans="1:8" s="16" customFormat="1" ht="37.5" customHeight="1" outlineLevel="1" x14ac:dyDescent="0.2">
      <c r="A58" s="130" t="s">
        <v>40</v>
      </c>
      <c r="B58" s="131"/>
      <c r="C58" s="126"/>
      <c r="D58" s="36">
        <v>9828</v>
      </c>
      <c r="E58" s="37"/>
      <c r="F58" s="37"/>
      <c r="G58" s="37"/>
      <c r="H58" s="38"/>
    </row>
    <row r="59" spans="1:8" s="16" customFormat="1" ht="37.5" customHeight="1" outlineLevel="1" x14ac:dyDescent="0.2">
      <c r="A59" s="130" t="s">
        <v>41</v>
      </c>
      <c r="B59" s="131"/>
      <c r="C59" s="126"/>
      <c r="D59" s="36">
        <v>10920</v>
      </c>
      <c r="E59" s="37"/>
      <c r="F59" s="37"/>
      <c r="G59" s="37"/>
      <c r="H59" s="38"/>
    </row>
    <row r="60" spans="1:8" s="16" customFormat="1" ht="37.5" customHeight="1" outlineLevel="1" x14ac:dyDescent="0.2">
      <c r="A60" s="130" t="s">
        <v>42</v>
      </c>
      <c r="B60" s="131"/>
      <c r="C60" s="126"/>
      <c r="D60" s="36">
        <v>12012</v>
      </c>
      <c r="E60" s="37"/>
      <c r="F60" s="37"/>
      <c r="G60" s="37"/>
      <c r="H60" s="38"/>
    </row>
    <row r="61" spans="1:8" s="16" customFormat="1" ht="37.5" customHeight="1" outlineLevel="1" x14ac:dyDescent="0.2">
      <c r="A61" s="130" t="s">
        <v>43</v>
      </c>
      <c r="B61" s="131"/>
      <c r="C61" s="126"/>
      <c r="D61" s="36">
        <v>13104</v>
      </c>
      <c r="E61" s="37"/>
      <c r="F61" s="37"/>
      <c r="G61" s="37"/>
      <c r="H61" s="38"/>
    </row>
    <row r="62" spans="1:8" s="16" customFormat="1" ht="37.5" customHeight="1" outlineLevel="1" x14ac:dyDescent="0.2">
      <c r="A62" s="130" t="s">
        <v>44</v>
      </c>
      <c r="B62" s="131"/>
      <c r="C62" s="126"/>
      <c r="D62" s="36">
        <v>14196</v>
      </c>
      <c r="E62" s="37"/>
      <c r="F62" s="37"/>
      <c r="G62" s="37"/>
      <c r="H62" s="38"/>
    </row>
    <row r="63" spans="1:8" s="16" customFormat="1" ht="37.5" customHeight="1" outlineLevel="1" x14ac:dyDescent="0.2">
      <c r="A63" s="130" t="s">
        <v>45</v>
      </c>
      <c r="B63" s="131"/>
      <c r="C63" s="126"/>
      <c r="D63" s="36">
        <v>15288</v>
      </c>
      <c r="E63" s="37"/>
      <c r="F63" s="37"/>
      <c r="G63" s="37"/>
      <c r="H63" s="38"/>
    </row>
    <row r="64" spans="1:8" s="16" customFormat="1" ht="37.5" customHeight="1" outlineLevel="1" x14ac:dyDescent="0.2">
      <c r="A64" s="130" t="s">
        <v>46</v>
      </c>
      <c r="B64" s="131"/>
      <c r="C64" s="126"/>
      <c r="D64" s="36">
        <v>16380</v>
      </c>
      <c r="E64" s="37"/>
      <c r="F64" s="37"/>
      <c r="G64" s="37"/>
      <c r="H64" s="38"/>
    </row>
    <row r="65" spans="1:8" s="16" customFormat="1" ht="37.5" customHeight="1" outlineLevel="1" x14ac:dyDescent="0.2">
      <c r="A65" s="130" t="s">
        <v>47</v>
      </c>
      <c r="B65" s="131"/>
      <c r="C65" s="126"/>
      <c r="D65" s="36">
        <v>17472</v>
      </c>
      <c r="E65" s="37"/>
      <c r="F65" s="37"/>
      <c r="G65" s="37"/>
      <c r="H65" s="38"/>
    </row>
    <row r="66" spans="1:8" s="16" customFormat="1" ht="37.5" customHeight="1" outlineLevel="1" x14ac:dyDescent="0.2">
      <c r="A66" s="130" t="s">
        <v>48</v>
      </c>
      <c r="B66" s="131"/>
      <c r="C66" s="126"/>
      <c r="D66" s="36">
        <v>18564</v>
      </c>
      <c r="E66" s="37"/>
      <c r="F66" s="37"/>
      <c r="G66" s="37"/>
      <c r="H66" s="38"/>
    </row>
    <row r="67" spans="1:8" s="16" customFormat="1" ht="37.5" customHeight="1" outlineLevel="1" x14ac:dyDescent="0.2">
      <c r="A67" s="130" t="s">
        <v>49</v>
      </c>
      <c r="B67" s="131"/>
      <c r="C67" s="126"/>
      <c r="D67" s="36">
        <v>19656</v>
      </c>
      <c r="E67" s="37"/>
      <c r="F67" s="37"/>
      <c r="G67" s="37"/>
      <c r="H67" s="38"/>
    </row>
    <row r="68" spans="1:8" s="16" customFormat="1" ht="37.5" customHeight="1" outlineLevel="1" x14ac:dyDescent="0.2">
      <c r="A68" s="130" t="s">
        <v>50</v>
      </c>
      <c r="B68" s="131"/>
      <c r="C68" s="126"/>
      <c r="D68" s="36">
        <v>20748</v>
      </c>
      <c r="E68" s="37"/>
      <c r="F68" s="37"/>
      <c r="G68" s="37"/>
      <c r="H68" s="38"/>
    </row>
    <row r="69" spans="1:8" s="16" customFormat="1" ht="37.5" customHeight="1" outlineLevel="1" thickBot="1" x14ac:dyDescent="0.25">
      <c r="A69" s="130" t="s">
        <v>51</v>
      </c>
      <c r="B69" s="131"/>
      <c r="C69" s="126"/>
      <c r="D69" s="36">
        <v>21840</v>
      </c>
      <c r="E69" s="37"/>
      <c r="F69" s="37"/>
      <c r="G69" s="37"/>
      <c r="H69" s="38"/>
    </row>
    <row r="70" spans="1:8" s="16" customFormat="1" ht="24.95" customHeight="1" thickBot="1" x14ac:dyDescent="0.25">
      <c r="A70" s="81"/>
      <c r="B70" s="467"/>
      <c r="C70" s="118"/>
      <c r="D70" s="468" t="s">
        <v>351</v>
      </c>
      <c r="E70" s="468"/>
      <c r="F70" s="468"/>
      <c r="G70" s="468"/>
      <c r="H70" s="469"/>
    </row>
    <row r="71" spans="1:8" s="16" customFormat="1" ht="24.95" customHeight="1" thickBot="1" x14ac:dyDescent="0.25">
      <c r="A71" s="470"/>
      <c r="B71" s="471"/>
      <c r="C71" s="182"/>
      <c r="D71" s="472" t="s">
        <v>175</v>
      </c>
      <c r="E71" s="473" t="s">
        <v>176</v>
      </c>
      <c r="F71" s="474" t="s">
        <v>177</v>
      </c>
      <c r="G71" s="473" t="s">
        <v>178</v>
      </c>
      <c r="H71" s="475" t="s">
        <v>179</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2" s="31">
        <f>F72*1.2</f>
        <v>5792.4</v>
      </c>
      <c r="E72" s="32">
        <f>F72*1.1</f>
        <v>5309.7000000000007</v>
      </c>
      <c r="F72" s="32">
        <v>4827</v>
      </c>
      <c r="G72" s="32">
        <f>F72*0.75</f>
        <v>3620.25</v>
      </c>
      <c r="H72" s="33">
        <f>F72*0.5</f>
        <v>2413.5</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9"/>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4">
        <f>F77*1.2</f>
        <v>6699.5999999999995</v>
      </c>
      <c r="E77" s="32">
        <f>F77*1.1</f>
        <v>6141.3</v>
      </c>
      <c r="F77" s="32">
        <v>5583</v>
      </c>
      <c r="G77" s="32">
        <f>F77*0.75</f>
        <v>4187.25</v>
      </c>
      <c r="H77" s="33">
        <f>F77*0.5</f>
        <v>2791.5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9"/>
    </row>
    <row r="83" spans="1:8" s="16" customFormat="1" ht="50.1" customHeight="1" x14ac:dyDescent="0.2">
      <c r="A83" s="65" t="s">
        <v>354</v>
      </c>
      <c r="B83" s="87" t="s">
        <v>23</v>
      </c>
      <c r="C8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3" s="264">
        <v>180</v>
      </c>
      <c r="E83" s="316"/>
      <c r="F83" s="316"/>
      <c r="G83" s="316"/>
      <c r="H83" s="317"/>
    </row>
    <row r="84" spans="1:8" s="16" customFormat="1" ht="94.5" customHeight="1" x14ac:dyDescent="0.2">
      <c r="A84" s="71"/>
      <c r="B84" s="92"/>
      <c r="C84" s="93"/>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5" s="265"/>
      <c r="E85" s="319"/>
      <c r="F85" s="319"/>
      <c r="G85" s="319"/>
      <c r="H85" s="320"/>
    </row>
    <row r="86" spans="1:8" s="16" customFormat="1" ht="24.95" customHeight="1" thickBot="1" x14ac:dyDescent="0.25">
      <c r="A86" s="81"/>
      <c r="B86" s="117"/>
      <c r="C86" s="118"/>
      <c r="D86" s="468" t="s">
        <v>351</v>
      </c>
      <c r="E86" s="468"/>
      <c r="F86" s="468"/>
      <c r="G86" s="468"/>
      <c r="H86" s="469"/>
    </row>
    <row r="87" spans="1:8" s="16" customFormat="1" ht="50.1" customHeight="1" thickBot="1" x14ac:dyDescent="0.25">
      <c r="A87" s="119" t="s">
        <v>31</v>
      </c>
      <c r="B87" s="120"/>
      <c r="C87" s="120"/>
      <c r="D87" s="452" t="str">
        <f>"от "&amp;MIN(D88:D107)&amp;" до "&amp;MAX(D88:D107)</f>
        <v>от 1092 до 21840</v>
      </c>
      <c r="E87" s="453"/>
      <c r="F87" s="453"/>
      <c r="G87" s="453"/>
      <c r="H87" s="454"/>
    </row>
    <row r="88" spans="1:8" s="16" customFormat="1" ht="37.5" customHeight="1" outlineLevel="1" x14ac:dyDescent="0.2">
      <c r="A88" s="124" t="s">
        <v>355</v>
      </c>
      <c r="B88" s="125"/>
      <c r="C88" s="499"/>
      <c r="D88" s="127">
        <v>1092</v>
      </c>
      <c r="E88" s="128"/>
      <c r="F88" s="128"/>
      <c r="G88" s="128"/>
      <c r="H88" s="129"/>
    </row>
    <row r="89" spans="1:8" s="16" customFormat="1" ht="37.5" customHeight="1" outlineLevel="1" x14ac:dyDescent="0.2">
      <c r="A89" s="500" t="s">
        <v>356</v>
      </c>
      <c r="B89" s="501"/>
      <c r="C89" s="499"/>
      <c r="D89" s="127">
        <v>2184</v>
      </c>
      <c r="E89" s="128"/>
      <c r="F89" s="128"/>
      <c r="G89" s="128"/>
      <c r="H89" s="129"/>
    </row>
    <row r="90" spans="1:8" s="16" customFormat="1" ht="37.5" customHeight="1" outlineLevel="1" x14ac:dyDescent="0.2">
      <c r="A90" s="500" t="s">
        <v>357</v>
      </c>
      <c r="B90" s="501"/>
      <c r="C90" s="499"/>
      <c r="D90" s="127">
        <v>3276</v>
      </c>
      <c r="E90" s="128"/>
      <c r="F90" s="128"/>
      <c r="G90" s="128"/>
      <c r="H90" s="129"/>
    </row>
    <row r="91" spans="1:8" s="16" customFormat="1" ht="37.5" customHeight="1" outlineLevel="1" x14ac:dyDescent="0.2">
      <c r="A91" s="500" t="s">
        <v>358</v>
      </c>
      <c r="B91" s="501"/>
      <c r="C91" s="499"/>
      <c r="D91" s="127">
        <v>4368</v>
      </c>
      <c r="E91" s="128"/>
      <c r="F91" s="128"/>
      <c r="G91" s="128"/>
      <c r="H91" s="129"/>
    </row>
    <row r="92" spans="1:8" s="16" customFormat="1" ht="37.5" customHeight="1" outlineLevel="1" x14ac:dyDescent="0.2">
      <c r="A92" s="500" t="s">
        <v>359</v>
      </c>
      <c r="B92" s="501"/>
      <c r="C92" s="499"/>
      <c r="D92" s="127">
        <v>5460</v>
      </c>
      <c r="E92" s="128"/>
      <c r="F92" s="128"/>
      <c r="G92" s="128"/>
      <c r="H92" s="129"/>
    </row>
    <row r="93" spans="1:8" s="16" customFormat="1" ht="37.5" customHeight="1" outlineLevel="1" x14ac:dyDescent="0.2">
      <c r="A93" s="500" t="s">
        <v>360</v>
      </c>
      <c r="B93" s="501"/>
      <c r="C93" s="499"/>
      <c r="D93" s="127">
        <v>6552</v>
      </c>
      <c r="E93" s="128"/>
      <c r="F93" s="128"/>
      <c r="G93" s="128"/>
      <c r="H93" s="129"/>
    </row>
    <row r="94" spans="1:8" s="16" customFormat="1" ht="37.5" customHeight="1" outlineLevel="1" x14ac:dyDescent="0.2">
      <c r="A94" s="500" t="s">
        <v>361</v>
      </c>
      <c r="B94" s="501"/>
      <c r="C94" s="499"/>
      <c r="D94" s="127">
        <v>7644</v>
      </c>
      <c r="E94" s="128"/>
      <c r="F94" s="128"/>
      <c r="G94" s="128"/>
      <c r="H94" s="129"/>
    </row>
    <row r="95" spans="1:8" s="16" customFormat="1" ht="37.5" customHeight="1" outlineLevel="1" x14ac:dyDescent="0.2">
      <c r="A95" s="500" t="s">
        <v>362</v>
      </c>
      <c r="B95" s="501"/>
      <c r="C95" s="499"/>
      <c r="D95" s="127">
        <v>8736</v>
      </c>
      <c r="E95" s="128"/>
      <c r="F95" s="128"/>
      <c r="G95" s="128"/>
      <c r="H95" s="129"/>
    </row>
    <row r="96" spans="1:8" s="16" customFormat="1" ht="37.5" customHeight="1" outlineLevel="1" x14ac:dyDescent="0.2">
      <c r="A96" s="500" t="s">
        <v>363</v>
      </c>
      <c r="B96" s="501"/>
      <c r="C96" s="499"/>
      <c r="D96" s="127">
        <v>9828</v>
      </c>
      <c r="E96" s="128"/>
      <c r="F96" s="128"/>
      <c r="G96" s="128"/>
      <c r="H96" s="129"/>
    </row>
    <row r="97" spans="1:8" s="16" customFormat="1" ht="37.5" customHeight="1" outlineLevel="1" x14ac:dyDescent="0.2">
      <c r="A97" s="500" t="s">
        <v>364</v>
      </c>
      <c r="B97" s="501"/>
      <c r="C97" s="499"/>
      <c r="D97" s="127">
        <v>10920</v>
      </c>
      <c r="E97" s="128"/>
      <c r="F97" s="128"/>
      <c r="G97" s="128"/>
      <c r="H97" s="129"/>
    </row>
    <row r="98" spans="1:8" s="16" customFormat="1" ht="37.5" customHeight="1" outlineLevel="1" x14ac:dyDescent="0.2">
      <c r="A98" s="500" t="s">
        <v>365</v>
      </c>
      <c r="B98" s="501"/>
      <c r="C98" s="499"/>
      <c r="D98" s="127">
        <v>12012</v>
      </c>
      <c r="E98" s="128"/>
      <c r="F98" s="128"/>
      <c r="G98" s="128"/>
      <c r="H98" s="129"/>
    </row>
    <row r="99" spans="1:8" s="16" customFormat="1" ht="37.5" customHeight="1" outlineLevel="1" x14ac:dyDescent="0.2">
      <c r="A99" s="500" t="s">
        <v>366</v>
      </c>
      <c r="B99" s="501"/>
      <c r="C99" s="499"/>
      <c r="D99" s="127">
        <v>13104</v>
      </c>
      <c r="E99" s="128"/>
      <c r="F99" s="128"/>
      <c r="G99" s="128"/>
      <c r="H99" s="129"/>
    </row>
    <row r="100" spans="1:8" s="16" customFormat="1" ht="37.5" customHeight="1" outlineLevel="1" x14ac:dyDescent="0.2">
      <c r="A100" s="500" t="s">
        <v>367</v>
      </c>
      <c r="B100" s="501"/>
      <c r="C100" s="499"/>
      <c r="D100" s="127">
        <v>14196</v>
      </c>
      <c r="E100" s="128"/>
      <c r="F100" s="128"/>
      <c r="G100" s="128"/>
      <c r="H100" s="129"/>
    </row>
    <row r="101" spans="1:8" s="16" customFormat="1" ht="37.5" customHeight="1" outlineLevel="1" x14ac:dyDescent="0.2">
      <c r="A101" s="500" t="s">
        <v>368</v>
      </c>
      <c r="B101" s="501"/>
      <c r="C101" s="499"/>
      <c r="D101" s="127">
        <v>15288</v>
      </c>
      <c r="E101" s="128"/>
      <c r="F101" s="128"/>
      <c r="G101" s="128"/>
      <c r="H101" s="129"/>
    </row>
    <row r="102" spans="1:8" s="16" customFormat="1" ht="37.5" customHeight="1" outlineLevel="1" x14ac:dyDescent="0.2">
      <c r="A102" s="500" t="s">
        <v>369</v>
      </c>
      <c r="B102" s="501"/>
      <c r="C102" s="499"/>
      <c r="D102" s="127">
        <v>16380</v>
      </c>
      <c r="E102" s="128"/>
      <c r="F102" s="128"/>
      <c r="G102" s="128"/>
      <c r="H102" s="129"/>
    </row>
    <row r="103" spans="1:8" s="16" customFormat="1" ht="37.5" customHeight="1" outlineLevel="1" x14ac:dyDescent="0.2">
      <c r="A103" s="500" t="s">
        <v>370</v>
      </c>
      <c r="B103" s="501"/>
      <c r="C103" s="499"/>
      <c r="D103" s="127">
        <v>17472</v>
      </c>
      <c r="E103" s="128"/>
      <c r="F103" s="128"/>
      <c r="G103" s="128"/>
      <c r="H103" s="129"/>
    </row>
    <row r="104" spans="1:8" s="16" customFormat="1" ht="37.5" customHeight="1" outlineLevel="1" x14ac:dyDescent="0.2">
      <c r="A104" s="500" t="s">
        <v>371</v>
      </c>
      <c r="B104" s="501"/>
      <c r="C104" s="499"/>
      <c r="D104" s="127">
        <v>18564</v>
      </c>
      <c r="E104" s="128"/>
      <c r="F104" s="128"/>
      <c r="G104" s="128"/>
      <c r="H104" s="129"/>
    </row>
    <row r="105" spans="1:8" s="16" customFormat="1" ht="37.5" customHeight="1" outlineLevel="1" x14ac:dyDescent="0.2">
      <c r="A105" s="500" t="s">
        <v>372</v>
      </c>
      <c r="B105" s="501"/>
      <c r="C105" s="499"/>
      <c r="D105" s="127">
        <v>19656</v>
      </c>
      <c r="E105" s="128"/>
      <c r="F105" s="128"/>
      <c r="G105" s="128"/>
      <c r="H105" s="129"/>
    </row>
    <row r="106" spans="1:8" s="16" customFormat="1" ht="37.5" customHeight="1" outlineLevel="1" x14ac:dyDescent="0.2">
      <c r="A106" s="500" t="s">
        <v>373</v>
      </c>
      <c r="B106" s="501"/>
      <c r="C106" s="499"/>
      <c r="D106" s="127">
        <v>20748</v>
      </c>
      <c r="E106" s="128"/>
      <c r="F106" s="128"/>
      <c r="G106" s="128"/>
      <c r="H106" s="129"/>
    </row>
    <row r="107" spans="1:8" s="16" customFormat="1" ht="37.5" customHeight="1" outlineLevel="1" thickBot="1" x14ac:dyDescent="0.25">
      <c r="A107" s="502" t="s">
        <v>374</v>
      </c>
      <c r="B107" s="503"/>
      <c r="C107" s="499"/>
      <c r="D107" s="127">
        <v>21840</v>
      </c>
      <c r="E107" s="128"/>
      <c r="F107" s="128"/>
      <c r="G107" s="128"/>
      <c r="H107" s="129"/>
    </row>
    <row r="108" spans="1:8" s="16" customFormat="1" ht="50.1" customHeight="1" thickBot="1" x14ac:dyDescent="0.25">
      <c r="A108" s="343" t="s">
        <v>52</v>
      </c>
      <c r="B108" s="344"/>
      <c r="C108" s="344"/>
      <c r="D108" s="345" t="str">
        <f>"от "&amp;MIN(D109:D118)&amp;" до "&amp;MAX(D109:D118)</f>
        <v>от 285 до 6930</v>
      </c>
      <c r="E108" s="346"/>
      <c r="F108" s="346"/>
      <c r="G108" s="346"/>
      <c r="H108" s="347"/>
    </row>
    <row r="109" spans="1:8" s="16" customFormat="1" ht="150.75" customHeight="1" x14ac:dyDescent="0.2">
      <c r="A109" s="504" t="s">
        <v>271</v>
      </c>
      <c r="B109" s="505" t="s">
        <v>272</v>
      </c>
      <c r="C10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09" s="54">
        <v>759</v>
      </c>
      <c r="E109" s="32"/>
      <c r="F109" s="32"/>
      <c r="G109" s="32"/>
      <c r="H109" s="33"/>
    </row>
    <row r="110" spans="1:8" s="16" customFormat="1" ht="37.5" customHeight="1" x14ac:dyDescent="0.2">
      <c r="A110" s="143" t="s">
        <v>54</v>
      </c>
      <c r="B110" s="458"/>
      <c r="C110" s="14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10" s="36">
        <v>408</v>
      </c>
      <c r="E110" s="37"/>
      <c r="F110" s="37"/>
      <c r="G110" s="37"/>
      <c r="H110" s="38"/>
    </row>
    <row r="111" spans="1:8" s="16" customFormat="1" ht="37.5" customHeight="1" x14ac:dyDescent="0.2">
      <c r="A111" s="143" t="s">
        <v>55</v>
      </c>
      <c r="B111" s="458"/>
      <c r="C111" s="142"/>
      <c r="D111" s="36">
        <v>6930</v>
      </c>
      <c r="E111" s="37"/>
      <c r="F111" s="37"/>
      <c r="G111" s="37"/>
      <c r="H111" s="38"/>
    </row>
    <row r="112" spans="1:8" s="16" customFormat="1" ht="37.5" customHeight="1" x14ac:dyDescent="0.2">
      <c r="A112" s="143" t="s">
        <v>56</v>
      </c>
      <c r="B112" s="458"/>
      <c r="C112" s="142"/>
      <c r="D112" s="329">
        <v>1353</v>
      </c>
      <c r="E112" s="140"/>
      <c r="F112" s="140"/>
      <c r="G112" s="140"/>
      <c r="H112" s="141"/>
    </row>
    <row r="113" spans="1:8" s="16" customFormat="1" ht="37.5" customHeight="1" x14ac:dyDescent="0.2">
      <c r="A113" s="143" t="s">
        <v>57</v>
      </c>
      <c r="B113" s="144"/>
      <c r="C113" s="142"/>
      <c r="D113" s="329">
        <v>4188</v>
      </c>
      <c r="E113" s="140"/>
      <c r="F113" s="140"/>
      <c r="G113" s="140"/>
      <c r="H113" s="141"/>
    </row>
    <row r="114" spans="1:8" s="16" customFormat="1" ht="37.5" customHeight="1" x14ac:dyDescent="0.2">
      <c r="A114" s="143" t="s">
        <v>58</v>
      </c>
      <c r="B114" s="458"/>
      <c r="C114" s="142"/>
      <c r="D114" s="36">
        <v>285</v>
      </c>
      <c r="E114" s="37"/>
      <c r="F114" s="37"/>
      <c r="G114" s="37"/>
      <c r="H114" s="38"/>
    </row>
    <row r="115" spans="1:8" s="16" customFormat="1" ht="37.5" customHeight="1" x14ac:dyDescent="0.2">
      <c r="A115" s="143" t="s">
        <v>59</v>
      </c>
      <c r="B115" s="458"/>
      <c r="C115" s="142"/>
      <c r="D115" s="36">
        <v>285</v>
      </c>
      <c r="E115" s="37"/>
      <c r="F115" s="37"/>
      <c r="G115" s="37"/>
      <c r="H115" s="38"/>
    </row>
    <row r="116" spans="1:8" s="16" customFormat="1" ht="37.5" customHeight="1" x14ac:dyDescent="0.2">
      <c r="A116" s="143" t="s">
        <v>60</v>
      </c>
      <c r="B116" s="458"/>
      <c r="C116" s="142"/>
      <c r="D116" s="36">
        <v>570</v>
      </c>
      <c r="E116" s="37"/>
      <c r="F116" s="37"/>
      <c r="G116" s="37"/>
      <c r="H116" s="38"/>
    </row>
    <row r="117" spans="1:8" s="16" customFormat="1" ht="37.5" customHeight="1" x14ac:dyDescent="0.2">
      <c r="A117" s="143" t="s">
        <v>61</v>
      </c>
      <c r="B117" s="458"/>
      <c r="C117" s="142"/>
      <c r="D117" s="36">
        <v>855</v>
      </c>
      <c r="E117" s="37"/>
      <c r="F117" s="37"/>
      <c r="G117" s="37"/>
      <c r="H117" s="38"/>
    </row>
    <row r="118" spans="1:8" s="16" customFormat="1" ht="37.5" customHeight="1" thickBot="1" x14ac:dyDescent="0.25">
      <c r="A118" s="496" t="s">
        <v>62</v>
      </c>
      <c r="B118" s="506"/>
      <c r="C118" s="147"/>
      <c r="D118" s="44">
        <v>4800</v>
      </c>
      <c r="E118" s="45"/>
      <c r="F118" s="45"/>
      <c r="G118" s="45"/>
      <c r="H118" s="46"/>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567 до 13950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2.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22" s="165">
        <v>7140</v>
      </c>
      <c r="E122" s="165"/>
      <c r="F122" s="165"/>
      <c r="G122" s="165"/>
      <c r="H122" s="166"/>
    </row>
    <row r="123" spans="1:8" s="16" customFormat="1" ht="62.25" customHeight="1" thickBot="1" x14ac:dyDescent="0.25">
      <c r="A123" s="167" t="s">
        <v>67</v>
      </c>
      <c r="B123" s="168"/>
      <c r="C123" s="169"/>
      <c r="D123" s="170" t="s">
        <v>68</v>
      </c>
      <c r="E123" s="171"/>
      <c r="F123" s="171"/>
      <c r="G123" s="171"/>
      <c r="H123" s="172"/>
    </row>
    <row r="124" spans="1:8" s="16" customFormat="1" ht="62.25" customHeight="1" x14ac:dyDescent="0.2">
      <c r="A124" s="173" t="s">
        <v>69</v>
      </c>
      <c r="B124" s="174"/>
      <c r="C124" s="169"/>
      <c r="D124" s="140">
        <f>D122/4</f>
        <v>1785</v>
      </c>
      <c r="E124" s="140"/>
      <c r="F124" s="140"/>
      <c r="G124" s="140"/>
      <c r="H124" s="141"/>
    </row>
    <row r="125" spans="1:8" s="16" customFormat="1" ht="62.25" customHeight="1" x14ac:dyDescent="0.2">
      <c r="A125" s="173" t="s">
        <v>70</v>
      </c>
      <c r="B125" s="174"/>
      <c r="C125" s="169"/>
      <c r="D125" s="140">
        <f>D122/5</f>
        <v>1428</v>
      </c>
      <c r="E125" s="140"/>
      <c r="F125" s="140"/>
      <c r="G125" s="140"/>
      <c r="H125" s="141"/>
    </row>
    <row r="126" spans="1:8" s="16" customFormat="1" ht="62.25" customHeight="1" x14ac:dyDescent="0.2">
      <c r="A126" s="173" t="s">
        <v>71</v>
      </c>
      <c r="B126" s="174"/>
      <c r="C126" s="169"/>
      <c r="D126" s="140">
        <f>D122/6</f>
        <v>1190</v>
      </c>
      <c r="E126" s="140"/>
      <c r="F126" s="140"/>
      <c r="G126" s="140"/>
      <c r="H126" s="141"/>
    </row>
    <row r="127" spans="1:8" s="16" customFormat="1" ht="62.25" customHeight="1" x14ac:dyDescent="0.2">
      <c r="A127" s="173" t="s">
        <v>72</v>
      </c>
      <c r="B127" s="174"/>
      <c r="C127" s="169"/>
      <c r="D127" s="140">
        <f>D122/7</f>
        <v>1020</v>
      </c>
      <c r="E127" s="140"/>
      <c r="F127" s="140"/>
      <c r="G127" s="140"/>
      <c r="H127" s="141"/>
    </row>
    <row r="128" spans="1:8" s="16" customFormat="1" ht="62.25" customHeight="1" x14ac:dyDescent="0.2">
      <c r="A128" s="173" t="s">
        <v>73</v>
      </c>
      <c r="B128" s="174"/>
      <c r="C128" s="169"/>
      <c r="D128" s="140">
        <f>D122/8</f>
        <v>892.5</v>
      </c>
      <c r="E128" s="140"/>
      <c r="F128" s="140"/>
      <c r="G128" s="140"/>
      <c r="H128" s="141"/>
    </row>
    <row r="129" spans="1:8" s="16" customFormat="1" ht="62.25" customHeight="1" x14ac:dyDescent="0.2">
      <c r="A129" s="173" t="s">
        <v>74</v>
      </c>
      <c r="B129" s="174"/>
      <c r="C129" s="169"/>
      <c r="D129" s="140">
        <f>D122/9</f>
        <v>793.33333333333337</v>
      </c>
      <c r="E129" s="140"/>
      <c r="F129" s="140"/>
      <c r="G129" s="140"/>
      <c r="H129" s="141"/>
    </row>
    <row r="130" spans="1:8" s="16" customFormat="1" ht="62.25" customHeight="1" x14ac:dyDescent="0.2">
      <c r="A130" s="173" t="s">
        <v>75</v>
      </c>
      <c r="B130" s="174"/>
      <c r="C130" s="169"/>
      <c r="D130" s="140">
        <f>D122/10</f>
        <v>714</v>
      </c>
      <c r="E130" s="140"/>
      <c r="F130" s="140"/>
      <c r="G130" s="140"/>
      <c r="H130" s="141"/>
    </row>
    <row r="131" spans="1:8" s="16" customFormat="1" ht="62.25" customHeight="1" thickBot="1" x14ac:dyDescent="0.25">
      <c r="A131" s="162" t="s">
        <v>76</v>
      </c>
      <c r="B131" s="163"/>
      <c r="C131" s="169"/>
      <c r="D131" s="165">
        <v>14688</v>
      </c>
      <c r="E131" s="165"/>
      <c r="F131" s="165"/>
      <c r="G131" s="165"/>
      <c r="H131" s="166"/>
    </row>
    <row r="132" spans="1:8" s="16" customFormat="1" ht="62.25" customHeight="1" thickBot="1" x14ac:dyDescent="0.25">
      <c r="A132" s="167" t="s">
        <v>67</v>
      </c>
      <c r="B132" s="168"/>
      <c r="C132" s="169"/>
      <c r="D132" s="170" t="s">
        <v>68</v>
      </c>
      <c r="E132" s="171"/>
      <c r="F132" s="171"/>
      <c r="G132" s="171"/>
      <c r="H132" s="172"/>
    </row>
    <row r="133" spans="1:8" s="16" customFormat="1" ht="62.25" customHeight="1" x14ac:dyDescent="0.2">
      <c r="A133" s="173" t="s">
        <v>69</v>
      </c>
      <c r="B133" s="174"/>
      <c r="C133" s="169"/>
      <c r="D133" s="140">
        <v>3672</v>
      </c>
      <c r="E133" s="140"/>
      <c r="F133" s="140"/>
      <c r="G133" s="140"/>
      <c r="H133" s="141"/>
    </row>
    <row r="134" spans="1:8" s="16" customFormat="1" ht="62.25" customHeight="1" x14ac:dyDescent="0.2">
      <c r="A134" s="173" t="s">
        <v>70</v>
      </c>
      <c r="B134" s="174"/>
      <c r="C134" s="169"/>
      <c r="D134" s="140">
        <v>2937.6</v>
      </c>
      <c r="E134" s="140"/>
      <c r="F134" s="140"/>
      <c r="G134" s="140"/>
      <c r="H134" s="141"/>
    </row>
    <row r="135" spans="1:8" s="16" customFormat="1" ht="62.25" customHeight="1" x14ac:dyDescent="0.2">
      <c r="A135" s="173" t="s">
        <v>71</v>
      </c>
      <c r="B135" s="174"/>
      <c r="C135" s="169"/>
      <c r="D135" s="140">
        <v>2448</v>
      </c>
      <c r="E135" s="140"/>
      <c r="F135" s="140"/>
      <c r="G135" s="140"/>
      <c r="H135" s="141"/>
    </row>
    <row r="136" spans="1:8" s="16" customFormat="1" ht="62.25" customHeight="1" x14ac:dyDescent="0.2">
      <c r="A136" s="173" t="s">
        <v>72</v>
      </c>
      <c r="B136" s="174"/>
      <c r="C136" s="169"/>
      <c r="D136" s="140">
        <v>2098.2857142857142</v>
      </c>
      <c r="E136" s="140"/>
      <c r="F136" s="140"/>
      <c r="G136" s="140"/>
      <c r="H136" s="141"/>
    </row>
    <row r="137" spans="1:8" s="16" customFormat="1" ht="62.25" customHeight="1" x14ac:dyDescent="0.2">
      <c r="A137" s="173" t="s">
        <v>73</v>
      </c>
      <c r="B137" s="174"/>
      <c r="C137" s="169"/>
      <c r="D137" s="140">
        <v>1836</v>
      </c>
      <c r="E137" s="140"/>
      <c r="F137" s="140"/>
      <c r="G137" s="140"/>
      <c r="H137" s="141"/>
    </row>
    <row r="138" spans="1:8" s="16" customFormat="1" ht="62.25" customHeight="1" x14ac:dyDescent="0.2">
      <c r="A138" s="173" t="s">
        <v>74</v>
      </c>
      <c r="B138" s="174"/>
      <c r="C138" s="169"/>
      <c r="D138" s="140">
        <v>1632</v>
      </c>
      <c r="E138" s="140"/>
      <c r="F138" s="140"/>
      <c r="G138" s="140"/>
      <c r="H138" s="141"/>
    </row>
    <row r="139" spans="1:8" s="16" customFormat="1" ht="62.25" customHeight="1" thickBot="1" x14ac:dyDescent="0.25">
      <c r="A139" s="173" t="s">
        <v>75</v>
      </c>
      <c r="B139" s="174"/>
      <c r="C139" s="177"/>
      <c r="D139" s="140">
        <v>1468.8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507" t="s">
        <v>78</v>
      </c>
      <c r="B142" s="508"/>
      <c r="C142" s="294" t="str">
        <f>"Интернет-площадка 2gis.ru на основе Cправочника организаций "&amp;$C$2&amp;""</f>
        <v>Интернет-площадка 2gis.ru на основе Cправочника организаций "2ГИС.ЙОШКАР-ОЛА"</v>
      </c>
      <c r="D142" s="509">
        <v>4503</v>
      </c>
      <c r="E142" s="510"/>
      <c r="F142" s="510"/>
      <c r="G142" s="510"/>
      <c r="H142" s="416"/>
    </row>
    <row r="143" spans="1:8" s="16" customFormat="1" ht="50.1" customHeight="1" x14ac:dyDescent="0.2">
      <c r="A143" s="143" t="s">
        <v>79</v>
      </c>
      <c r="B143" s="144"/>
      <c r="C143"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3" s="56">
        <v>3558</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4" s="56">
        <v>7968</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"2ГИС.ЙОШКАР-ОЛА"</v>
      </c>
      <c r="D145" s="56">
        <v>4500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"2ГИС.ЙОШКАР-ОЛА"</v>
      </c>
      <c r="D146" s="56">
        <v>5400</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7" s="56">
        <v>3243</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8" s="56">
        <v>3870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9" s="56">
        <v>13950</v>
      </c>
      <c r="E149" s="37"/>
      <c r="F149" s="37"/>
      <c r="G149" s="37"/>
      <c r="H149" s="38"/>
    </row>
    <row r="150" spans="1:8" ht="50.1" customHeight="1" x14ac:dyDescent="0.2">
      <c r="A150" s="143" t="s">
        <v>86</v>
      </c>
      <c r="B150" s="144"/>
      <c r="C150" s="186" t="str">
        <f>C181</f>
        <v>Интернет-площадка 2gis.ru на основе Cправочника организаций "2ГИС.ЙОШКАР-ОЛА"</v>
      </c>
      <c r="D150" s="36">
        <v>7968</v>
      </c>
      <c r="E150" s="37"/>
      <c r="F150" s="37"/>
      <c r="G150" s="37"/>
      <c r="H150" s="38"/>
    </row>
    <row r="151" spans="1:8" s="16" customFormat="1" ht="50.1" customHeight="1" x14ac:dyDescent="0.2">
      <c r="A151" s="143" t="s">
        <v>87</v>
      </c>
      <c r="B151" s="144"/>
      <c r="C151" s="190" t="s">
        <v>88</v>
      </c>
      <c r="D151" s="56">
        <v>567</v>
      </c>
      <c r="E151" s="37"/>
      <c r="F151" s="37"/>
      <c r="G151" s="37"/>
      <c r="H151" s="38"/>
    </row>
    <row r="152" spans="1:8" s="16" customFormat="1" ht="69.7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2" s="56">
        <v>2928</v>
      </c>
      <c r="E152" s="37"/>
      <c r="F152" s="37"/>
      <c r="G152" s="37"/>
      <c r="H152" s="38"/>
    </row>
    <row r="153" spans="1:8" s="16" customFormat="1" ht="69.7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3" s="56">
        <v>2352</v>
      </c>
      <c r="E153" s="37"/>
      <c r="F153" s="37"/>
      <c r="G153" s="37"/>
      <c r="H153" s="38"/>
    </row>
    <row r="154" spans="1:8" s="16" customFormat="1" ht="69.75" customHeight="1" x14ac:dyDescent="0.2">
      <c r="A154" s="143" t="s">
        <v>91</v>
      </c>
      <c r="B154" s="144"/>
      <c r="C154"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4" s="56">
        <v>2304</v>
      </c>
      <c r="E154" s="37"/>
      <c r="F154" s="37"/>
      <c r="G154" s="37"/>
      <c r="H154" s="38"/>
    </row>
    <row r="155" spans="1:8" s="16" customFormat="1" ht="69.75" customHeight="1" x14ac:dyDescent="0.2">
      <c r="A155" s="143" t="s">
        <v>92</v>
      </c>
      <c r="B155" s="144"/>
      <c r="C155" s="190"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55" s="56">
        <v>1170</v>
      </c>
      <c r="E155" s="37"/>
      <c r="F155" s="37"/>
      <c r="G155" s="37"/>
      <c r="H155" s="38"/>
    </row>
    <row r="156" spans="1:8" s="16" customFormat="1" ht="50.1" customHeight="1" x14ac:dyDescent="0.2">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6" s="56">
        <v>1350</v>
      </c>
      <c r="E156" s="37"/>
      <c r="F156" s="37"/>
      <c r="G156" s="37"/>
      <c r="H156" s="38"/>
    </row>
    <row r="157" spans="1:8" s="16" customFormat="1" ht="102" customHeight="1" x14ac:dyDescent="0.2">
      <c r="A157" s="143" t="s">
        <v>16</v>
      </c>
      <c r="B157" s="144"/>
      <c r="C15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7" s="56">
        <v>756</v>
      </c>
      <c r="E157" s="37"/>
      <c r="F157" s="37"/>
      <c r="G157" s="37"/>
      <c r="H157" s="38"/>
    </row>
    <row r="158" spans="1:8" s="16" customFormat="1" ht="126" customHeight="1" x14ac:dyDescent="0.2">
      <c r="A158" s="143" t="s">
        <v>96</v>
      </c>
      <c r="B158" s="144"/>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8" s="56">
        <v>6810</v>
      </c>
      <c r="E158" s="37"/>
      <c r="F158" s="37"/>
      <c r="G158" s="37"/>
      <c r="H158" s="38"/>
    </row>
    <row r="159" spans="1:8" s="16" customFormat="1" ht="96" customHeight="1" x14ac:dyDescent="0.2">
      <c r="A159" s="143" t="s">
        <v>97</v>
      </c>
      <c r="B159" s="14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9" s="56">
        <v>5010</v>
      </c>
      <c r="E159" s="37"/>
      <c r="F159" s="37"/>
      <c r="G159" s="37"/>
      <c r="H159" s="38"/>
    </row>
    <row r="160" spans="1:8" s="16" customFormat="1" ht="96" customHeight="1" x14ac:dyDescent="0.2">
      <c r="A160" s="137" t="s">
        <v>98</v>
      </c>
      <c r="B160" s="191"/>
      <c r="C16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0" s="56">
        <v>3000</v>
      </c>
      <c r="E160" s="37"/>
      <c r="F160" s="37"/>
      <c r="G160" s="37"/>
      <c r="H160" s="38"/>
    </row>
    <row r="161" spans="1:8" s="16" customFormat="1" ht="78" customHeight="1" x14ac:dyDescent="0.2">
      <c r="A161" s="143" t="s">
        <v>93</v>
      </c>
      <c r="B161" s="144" t="s">
        <v>93</v>
      </c>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1" s="56">
        <v>6000</v>
      </c>
      <c r="E161" s="37"/>
      <c r="F161" s="37"/>
      <c r="G161" s="37"/>
      <c r="H161" s="38"/>
    </row>
    <row r="162" spans="1:8" s="16" customFormat="1" ht="78" customHeight="1" x14ac:dyDescent="0.2">
      <c r="A162" s="143" t="s">
        <v>94</v>
      </c>
      <c r="B162" s="144" t="s">
        <v>94</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62" s="56">
        <v>3504</v>
      </c>
      <c r="E162" s="37"/>
      <c r="F162" s="37"/>
      <c r="G162" s="37"/>
      <c r="H162" s="38"/>
    </row>
    <row r="163" spans="1:8" s="16" customFormat="1" ht="50.1" customHeight="1" x14ac:dyDescent="0.2">
      <c r="A163" s="143" t="s">
        <v>99</v>
      </c>
      <c r="B163" s="144"/>
      <c r="C163" s="190" t="str">
        <f>"Интернет-площадка 2gis.ru на основе Cправочника организаций "&amp;$C$2&amp;""</f>
        <v>Интернет-площадка 2gis.ru на основе Cправочника организаций "2ГИС.ЙОШКАР-ОЛА"</v>
      </c>
      <c r="D163" s="56">
        <v>9480</v>
      </c>
      <c r="E163" s="37"/>
      <c r="F163" s="37"/>
      <c r="G163" s="37"/>
      <c r="H163" s="38"/>
    </row>
    <row r="164" spans="1:8" s="16" customFormat="1" ht="50.1" customHeight="1" x14ac:dyDescent="0.2">
      <c r="A164" s="143" t="s">
        <v>100</v>
      </c>
      <c r="B164" s="144"/>
      <c r="C164" s="190" t="str">
        <f t="shared" ref="C164:C172"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4" s="56">
        <v>7560</v>
      </c>
      <c r="E164" s="37"/>
      <c r="F164" s="37"/>
      <c r="G164" s="37"/>
      <c r="H164" s="38"/>
    </row>
    <row r="165" spans="1:8" s="16" customFormat="1" ht="50.1" customHeight="1" x14ac:dyDescent="0.2">
      <c r="A165" s="143" t="s">
        <v>101</v>
      </c>
      <c r="B165" s="144"/>
      <c r="C165" s="190" t="str">
        <f t="shared" si="1"/>
        <v>электронный справочник на основе Справочника организаций "2ГИС.ЙОШКАР-ОЛА" (версия для ПК)</v>
      </c>
      <c r="D165" s="56">
        <v>16800</v>
      </c>
      <c r="E165" s="37"/>
      <c r="F165" s="37"/>
      <c r="G165" s="37"/>
      <c r="H165" s="38"/>
    </row>
    <row r="166" spans="1:8" s="16" customFormat="1" ht="50.1" customHeight="1" x14ac:dyDescent="0.2">
      <c r="A166" s="143" t="s">
        <v>102</v>
      </c>
      <c r="B166" s="144"/>
      <c r="C166" s="190" t="str">
        <f>"Интернет-площадка 2gis.ru на основе Cправочника организаций "&amp;$C$2&amp;""</f>
        <v>Интернет-площадка 2gis.ru на основе Cправочника организаций "2ГИС.ЙОШКАР-ОЛА"</v>
      </c>
      <c r="D166" s="56">
        <v>9480</v>
      </c>
      <c r="E166" s="37"/>
      <c r="F166" s="37"/>
      <c r="G166" s="37"/>
      <c r="H166" s="38"/>
    </row>
    <row r="167" spans="1:8" s="16" customFormat="1" ht="50.1" customHeight="1" thickBot="1" x14ac:dyDescent="0.25">
      <c r="A167" s="143" t="s">
        <v>103</v>
      </c>
      <c r="B167" s="144"/>
      <c r="C167" s="60" t="str">
        <f>"Интернет-площадка 2gis.ru на основе Cправочника организаций "&amp;$C$2&amp;""</f>
        <v>Интернет-площадка 2gis.ru на основе Cправочника организаций "2ГИС.ЙОШКАР-ОЛА"</v>
      </c>
      <c r="D167" s="56">
        <v>11376</v>
      </c>
      <c r="E167" s="37"/>
      <c r="F167" s="37"/>
      <c r="G167" s="37"/>
      <c r="H167" s="38"/>
    </row>
    <row r="168" spans="1:8" s="16" customFormat="1" ht="50.1" customHeight="1" x14ac:dyDescent="0.2">
      <c r="A168" s="143" t="s">
        <v>104</v>
      </c>
      <c r="B168" s="144"/>
      <c r="C168" s="190" t="str">
        <f t="shared" si="1"/>
        <v>электронный справочник на основе Справочника организаций "2ГИС.ЙОШКАР-ОЛА" (версия для ПК)</v>
      </c>
      <c r="D168" s="56">
        <v>6840</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"2ГИС.ЙОШКАР-ОЛА" (версия для ПК)</v>
      </c>
      <c r="D169" s="56">
        <v>8160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"2ГИС.ЙОШКАР-ОЛА" (версия для ПК)</v>
      </c>
      <c r="D170" s="56">
        <v>29400</v>
      </c>
      <c r="E170" s="37"/>
      <c r="F170" s="37"/>
      <c r="G170" s="37"/>
      <c r="H170" s="38"/>
    </row>
    <row r="171" spans="1:8" s="16" customFormat="1" ht="50.1" customHeight="1" x14ac:dyDescent="0.2">
      <c r="A171" s="143" t="s">
        <v>273</v>
      </c>
      <c r="B171" s="144"/>
      <c r="C171" s="190" t="s">
        <v>88</v>
      </c>
      <c r="D171" s="56">
        <v>1200</v>
      </c>
      <c r="E171" s="37"/>
      <c r="F171" s="37"/>
      <c r="G171" s="37"/>
      <c r="H171" s="38"/>
    </row>
    <row r="172" spans="1:8" s="16" customFormat="1" ht="50.1" customHeight="1" thickBot="1" x14ac:dyDescent="0.25">
      <c r="A172" s="143" t="s">
        <v>109</v>
      </c>
      <c r="B172" s="144"/>
      <c r="C172" s="190" t="str">
        <f t="shared" si="1"/>
        <v>электронный справочник на основе Справочника организаций "2ГИС.ЙОШКАР-ОЛА" (версия для ПК)</v>
      </c>
      <c r="D172" s="56">
        <v>2880</v>
      </c>
      <c r="E172" s="37"/>
      <c r="F172" s="37"/>
      <c r="G172" s="37"/>
      <c r="H172" s="38"/>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74" s="56">
        <v>3000</v>
      </c>
      <c r="E174" s="37"/>
      <c r="F174" s="37"/>
      <c r="G174" s="37"/>
      <c r="H174" s="38"/>
    </row>
    <row r="175" spans="1:8" s="16" customFormat="1" ht="50.1" customHeight="1" x14ac:dyDescent="0.2">
      <c r="A175" s="143" t="s">
        <v>112</v>
      </c>
      <c r="B175" s="144"/>
      <c r="C175" s="196"/>
      <c r="D175" s="56">
        <v>3000</v>
      </c>
      <c r="E175" s="37"/>
      <c r="F175" s="37"/>
      <c r="G175" s="37"/>
      <c r="H175" s="38"/>
    </row>
    <row r="176" spans="1:8" s="16" customFormat="1" ht="50.1" customHeight="1" x14ac:dyDescent="0.2">
      <c r="A176" s="194" t="s">
        <v>113</v>
      </c>
      <c r="B176" s="195"/>
      <c r="C176" s="196"/>
      <c r="D176" s="329">
        <v>3000</v>
      </c>
      <c r="E176" s="140"/>
      <c r="F176" s="140"/>
      <c r="G176" s="140"/>
      <c r="H176" s="140"/>
    </row>
    <row r="177" spans="1:8" s="16" customFormat="1" ht="50.1" customHeight="1" x14ac:dyDescent="0.2">
      <c r="A177" s="194" t="s">
        <v>114</v>
      </c>
      <c r="B177" s="195"/>
      <c r="C177" s="196"/>
      <c r="D177" s="329">
        <v>300</v>
      </c>
      <c r="E177" s="140"/>
      <c r="F177" s="140"/>
      <c r="G177" s="140"/>
      <c r="H177" s="140"/>
    </row>
    <row r="178" spans="1:8" s="16" customFormat="1" ht="50.1" customHeight="1" thickBot="1" x14ac:dyDescent="0.25">
      <c r="A178" s="194" t="s">
        <v>115</v>
      </c>
      <c r="B178" s="195"/>
      <c r="C178" s="198"/>
      <c r="D178" s="78">
        <v>1050</v>
      </c>
      <c r="E178" s="79"/>
      <c r="F178" s="79"/>
      <c r="G178" s="79"/>
      <c r="H178" s="79"/>
    </row>
    <row r="179" spans="1:8" s="16" customFormat="1" ht="50.1" customHeight="1" thickBot="1" x14ac:dyDescent="0.25">
      <c r="A179" s="24" t="s">
        <v>116</v>
      </c>
      <c r="B179" s="25"/>
      <c r="C179" s="26"/>
      <c r="D179" s="156"/>
      <c r="E179" s="156"/>
      <c r="F179" s="156"/>
      <c r="G179" s="156"/>
      <c r="H179" s="157"/>
    </row>
    <row r="180" spans="1:8" s="16" customFormat="1" ht="50.1" customHeight="1" x14ac:dyDescent="0.2">
      <c r="A180" s="143" t="s">
        <v>163</v>
      </c>
      <c r="B180" s="144"/>
      <c r="C18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0" s="56">
        <v>3660</v>
      </c>
      <c r="E180" s="37"/>
      <c r="F180" s="37"/>
      <c r="G180" s="37"/>
      <c r="H180" s="38"/>
    </row>
    <row r="181" spans="1:8" s="16" customFormat="1" ht="50.1" customHeight="1" x14ac:dyDescent="0.2">
      <c r="A181" s="143" t="s">
        <v>118</v>
      </c>
      <c r="B181" s="144"/>
      <c r="C181" s="190" t="str">
        <f>"Интернет-площадка 2gis.ru на основе Cправочника организаций "&amp;$C$2&amp;""</f>
        <v>Интернет-площадка 2gis.ru на основе Cправочника организаций "2ГИС.ЙОШКАР-ОЛА"</v>
      </c>
      <c r="D181" s="329">
        <v>3660</v>
      </c>
      <c r="E181" s="140"/>
      <c r="F181" s="140"/>
      <c r="G181" s="140"/>
      <c r="H181" s="141"/>
    </row>
    <row r="182" spans="1:8" s="16" customFormat="1" ht="50.1" customHeight="1" x14ac:dyDescent="0.2">
      <c r="A182" s="143" t="s">
        <v>119</v>
      </c>
      <c r="B182" s="144"/>
      <c r="C182"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2" s="56">
        <v>2610</v>
      </c>
      <c r="E182" s="37"/>
      <c r="F182" s="37"/>
      <c r="G182" s="37"/>
      <c r="H182" s="38"/>
    </row>
    <row r="183" spans="1:8" s="16" customFormat="1" ht="50.1" customHeight="1" x14ac:dyDescent="0.2">
      <c r="A183" s="143" t="s">
        <v>164</v>
      </c>
      <c r="B183" s="144"/>
      <c r="C18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3" s="36">
        <v>7800</v>
      </c>
      <c r="E183" s="37"/>
      <c r="F183" s="37"/>
      <c r="G183" s="37"/>
      <c r="H183" s="38"/>
    </row>
    <row r="184" spans="1:8" s="16" customFormat="1" ht="50.1" customHeight="1" x14ac:dyDescent="0.2">
      <c r="A184" s="143" t="s">
        <v>165</v>
      </c>
      <c r="B184" s="144"/>
      <c r="C184" s="190" t="str">
        <f>"Интернет-площадка 2gis.ru на основе Cправочника организаций "&amp;$C$2&amp;""</f>
        <v>Интернет-площадка 2gis.ru на основе Cправочника организаций "2ГИС.ЙОШКАР-ОЛА"</v>
      </c>
      <c r="D184" s="36">
        <v>7800</v>
      </c>
      <c r="E184" s="37"/>
      <c r="F184" s="37"/>
      <c r="G184" s="37"/>
      <c r="H184" s="38"/>
    </row>
    <row r="185" spans="1:8" s="16" customFormat="1" ht="50.1" customHeight="1" x14ac:dyDescent="0.2">
      <c r="A185" s="143" t="s">
        <v>122</v>
      </c>
      <c r="B185" s="144"/>
      <c r="C185" s="48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5" s="36">
        <v>5520</v>
      </c>
      <c r="E185" s="37"/>
      <c r="F185" s="37"/>
      <c r="G185" s="37"/>
      <c r="H185" s="38"/>
    </row>
    <row r="186" spans="1:8" s="16" customFormat="1" ht="126" customHeight="1" x14ac:dyDescent="0.2">
      <c r="A186" s="143" t="s">
        <v>123</v>
      </c>
      <c r="B186" s="144"/>
      <c r="C186" s="300" t="str">
        <f>C181</f>
        <v>Интернет-площадка 2gis.ru на основе Cправочника организаций "2ГИС.ЙОШКАР-ОЛА"</v>
      </c>
      <c r="D186" s="56">
        <v>2928</v>
      </c>
      <c r="E186" s="37"/>
      <c r="F186" s="37"/>
      <c r="G186" s="37"/>
      <c r="H186" s="38"/>
    </row>
    <row r="187" spans="1:8" s="16" customFormat="1" ht="126" customHeight="1" thickBot="1" x14ac:dyDescent="0.25">
      <c r="A187" s="143" t="s">
        <v>124</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7" s="56">
        <v>2748</v>
      </c>
      <c r="E187" s="37"/>
      <c r="F187" s="37"/>
      <c r="G187" s="37"/>
      <c r="H187" s="38"/>
    </row>
    <row r="188" spans="1:8" s="28" customFormat="1" ht="50.1" customHeight="1" thickBot="1" x14ac:dyDescent="0.25">
      <c r="A188" s="301"/>
      <c r="B188" s="302"/>
      <c r="C188" s="182"/>
      <c r="D188" s="325"/>
      <c r="E188" s="325"/>
      <c r="F188" s="325"/>
      <c r="G188" s="325"/>
      <c r="H188" s="326"/>
    </row>
    <row r="189" spans="1:8" s="23" customFormat="1" ht="26.25" x14ac:dyDescent="0.2">
      <c r="A189" s="204"/>
      <c r="B189" s="205"/>
      <c r="C189" s="206"/>
      <c r="D189" s="205"/>
      <c r="E189" s="205"/>
      <c r="F189" s="205"/>
      <c r="G189" s="205"/>
      <c r="H189" s="207"/>
    </row>
    <row r="190" spans="1:8" s="16" customFormat="1" ht="21" x14ac:dyDescent="0.2">
      <c r="A190" s="208"/>
      <c r="B190" s="209" t="s">
        <v>125</v>
      </c>
      <c r="C190" s="210" t="s">
        <v>180</v>
      </c>
      <c r="D190" s="210"/>
      <c r="E190" s="211"/>
      <c r="F190" s="211"/>
      <c r="G190" s="211"/>
      <c r="H190" s="211"/>
    </row>
    <row r="191" spans="1:8" s="16" customFormat="1" ht="21" x14ac:dyDescent="0.2">
      <c r="A191" s="208"/>
      <c r="B191" s="211"/>
      <c r="C191" s="212" t="s">
        <v>181</v>
      </c>
      <c r="D191" s="212"/>
      <c r="E191" s="211"/>
      <c r="F191" s="211"/>
      <c r="G191" s="211"/>
      <c r="H191" s="211"/>
    </row>
    <row r="192" spans="1:8" s="16" customFormat="1" ht="21" x14ac:dyDescent="0.2">
      <c r="A192" s="208"/>
      <c r="B192" s="211"/>
      <c r="C192" s="210" t="s">
        <v>182</v>
      </c>
      <c r="D192" s="212"/>
      <c r="E192" s="211"/>
      <c r="F192" s="211"/>
      <c r="G192" s="211"/>
      <c r="H192" s="211"/>
    </row>
    <row r="193" spans="1:8" s="16" customFormat="1" ht="21" x14ac:dyDescent="0.2">
      <c r="A193" s="204"/>
      <c r="B193" s="205"/>
      <c r="C193" s="212"/>
      <c r="D193" s="212"/>
      <c r="E193" s="211"/>
      <c r="F193" s="211"/>
      <c r="G193" s="211"/>
      <c r="H193" s="205"/>
    </row>
    <row r="194" spans="1:8" s="16" customFormat="1" ht="26.25" x14ac:dyDescent="0.2">
      <c r="A194" s="215" t="str">
        <f>Абакан_юр!A157</f>
        <v>По соглашению сторон в качестве валюты платежа могут выступать украинские гривны, в этом случае курс следующий: 1 руб. = 0,4294 гривен</v>
      </c>
      <c r="B194" s="215"/>
      <c r="C194" s="215"/>
      <c r="D194" s="216"/>
      <c r="E194" s="216"/>
      <c r="F194" s="217"/>
      <c r="G194" s="218"/>
      <c r="H194" s="218"/>
    </row>
    <row r="195" spans="1:8" s="16" customFormat="1" ht="26.25" x14ac:dyDescent="0.2">
      <c r="A195" s="215" t="str">
        <f>Абакан_юр!A158</f>
        <v>По соглашению сторон в качестве валюты платежа могут выступать дирхамы ОАЭ, в этом случае курс следующий: 1 руб. = 0,0422 дирхам</v>
      </c>
      <c r="B195" s="215"/>
      <c r="C195" s="215"/>
      <c r="D195" s="216"/>
      <c r="E195" s="216"/>
      <c r="F195" s="217"/>
      <c r="G195" s="220"/>
      <c r="H195" s="220"/>
    </row>
    <row r="196" spans="1:8" ht="12" customHeight="1" x14ac:dyDescent="0.2">
      <c r="A196" s="215" t="str">
        <f>Абакан_юр!A159</f>
        <v>По соглашению сторон в качестве валюты платежа могут выступать доллары США, в этом случае курс следующий: 1 руб. = 0,0115 доллара</v>
      </c>
      <c r="B196" s="215"/>
      <c r="C196" s="215"/>
      <c r="D196" s="216"/>
      <c r="E196" s="216"/>
      <c r="F196" s="217"/>
      <c r="G196" s="220"/>
      <c r="H196" s="220"/>
    </row>
    <row r="197" spans="1:8" s="211" customFormat="1" ht="24.95" customHeight="1" x14ac:dyDescent="0.2">
      <c r="A197" s="215" t="str">
        <f>Абакан_юр!A160</f>
        <v>По соглашению сторон в качестве валюты платежа могут выступать евро, в этом случае курс следующий: 1 руб. = 0,0106 евро</v>
      </c>
      <c r="B197" s="215"/>
      <c r="C197" s="215"/>
      <c r="D197" s="216"/>
      <c r="E197" s="217"/>
      <c r="F197" s="217"/>
      <c r="G197" s="220"/>
      <c r="H197" s="220"/>
    </row>
    <row r="198" spans="1:8" s="211" customFormat="1" ht="24.95" customHeight="1" x14ac:dyDescent="0.2">
      <c r="A198" s="215" t="str">
        <f>Абакан_юр!A161</f>
        <v>По соглашению сторон в качестве валюты платежа могут выступать чешские кроны, в этом случае курс следующий: 1 руб. = 0,2596 крона</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киргизские сомы, в этом случае курс следующий: 1 руб. = 1,0276 сом</v>
      </c>
      <c r="B199" s="215"/>
      <c r="C199" s="215"/>
      <c r="D199" s="216"/>
      <c r="E199" s="216"/>
      <c r="F199" s="217"/>
      <c r="G199" s="220"/>
      <c r="H199" s="220"/>
    </row>
    <row r="200" spans="1:8" s="205" customFormat="1" ht="12" customHeight="1" x14ac:dyDescent="0.2">
      <c r="A200"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0" s="215"/>
      <c r="C200" s="215"/>
      <c r="D200" s="216"/>
      <c r="E200" s="216"/>
      <c r="F200" s="217"/>
      <c r="G200" s="220"/>
      <c r="H200" s="220"/>
    </row>
    <row r="201" spans="1:8" s="219" customFormat="1" ht="24.95" customHeight="1" x14ac:dyDescent="0.2">
      <c r="A201" s="221"/>
      <c r="B201" s="221"/>
      <c r="C201" s="222"/>
      <c r="D201" s="223"/>
      <c r="E201" s="223"/>
      <c r="F201" s="224"/>
      <c r="G201" s="225"/>
      <c r="H201" s="225"/>
    </row>
    <row r="202" spans="1:8" s="219" customFormat="1" ht="24.95" customHeight="1" x14ac:dyDescent="0.2">
      <c r="A202" s="227" t="s">
        <v>136</v>
      </c>
      <c r="B202" s="227"/>
      <c r="C202" s="227"/>
      <c r="D202" s="227"/>
      <c r="E202" s="227"/>
      <c r="F202" s="227"/>
      <c r="G202" s="227"/>
      <c r="H202" s="227"/>
    </row>
    <row r="203" spans="1:8" s="219" customFormat="1" ht="24.95" customHeight="1" x14ac:dyDescent="0.2">
      <c r="A203" s="227" t="s">
        <v>137</v>
      </c>
      <c r="B203" s="227"/>
      <c r="C203" s="227"/>
      <c r="D203" s="227"/>
      <c r="E203" s="227"/>
      <c r="F203" s="227"/>
      <c r="G203" s="227"/>
      <c r="H203" s="227"/>
    </row>
    <row r="204" spans="1:8" s="219" customFormat="1" ht="24.95" customHeight="1" x14ac:dyDescent="0.2">
      <c r="A204" s="215" t="s">
        <v>458</v>
      </c>
      <c r="B204" s="215"/>
      <c r="C204" s="215"/>
      <c r="D204" s="215"/>
      <c r="E204" s="215"/>
      <c r="F204" s="215"/>
      <c r="G204" s="215"/>
      <c r="H204" s="215"/>
    </row>
    <row r="205" spans="1:8" s="219" customFormat="1" ht="24.95" customHeight="1" thickBot="1" x14ac:dyDescent="0.25">
      <c r="A205" s="228" t="s">
        <v>138</v>
      </c>
      <c r="B205" s="228"/>
      <c r="C205" s="228"/>
      <c r="D205" s="228"/>
      <c r="E205" s="228"/>
      <c r="F205" s="229"/>
      <c r="H205" s="230"/>
    </row>
    <row r="206" spans="1:8" s="219" customFormat="1" ht="24.95" customHeight="1" thickBot="1" x14ac:dyDescent="0.25">
      <c r="A206" s="231" t="s">
        <v>139</v>
      </c>
      <c r="B206" s="232"/>
      <c r="C206" s="232"/>
      <c r="D206" s="232"/>
      <c r="E206" s="233"/>
      <c r="F206" s="234"/>
      <c r="G206" s="205"/>
      <c r="H206" s="235"/>
    </row>
    <row r="207" spans="1:8" s="219" customFormat="1" ht="24.95" customHeight="1" thickBot="1" x14ac:dyDescent="0.25">
      <c r="A207" s="236" t="s">
        <v>140</v>
      </c>
      <c r="B207" s="237"/>
      <c r="C207" s="238" t="s">
        <v>141</v>
      </c>
      <c r="D207" s="237" t="s">
        <v>142</v>
      </c>
      <c r="E207" s="239"/>
      <c r="F207" s="240"/>
      <c r="G207" s="240"/>
      <c r="H207" s="240"/>
    </row>
    <row r="208" spans="1:8" s="226" customFormat="1" ht="12" customHeight="1" x14ac:dyDescent="0.2">
      <c r="A208" s="241" t="s">
        <v>169</v>
      </c>
      <c r="B208" s="242"/>
      <c r="C208" s="244" t="s">
        <v>170</v>
      </c>
      <c r="D208" s="370">
        <v>2190</v>
      </c>
      <c r="E208" s="245"/>
      <c r="F208" s="240"/>
      <c r="G208" s="240"/>
      <c r="H208" s="240"/>
    </row>
    <row r="209" spans="1:8" ht="24.95" customHeight="1" x14ac:dyDescent="0.2">
      <c r="A209" s="246" t="s">
        <v>171</v>
      </c>
      <c r="B209" s="247"/>
      <c r="C209" s="249"/>
      <c r="D209" s="371">
        <v>1590</v>
      </c>
      <c r="E209" s="250"/>
      <c r="F209" s="240"/>
      <c r="G209" s="240"/>
      <c r="H209" s="240"/>
    </row>
    <row r="210" spans="1:8" ht="24.95" customHeight="1" x14ac:dyDescent="0.2">
      <c r="A210" s="246" t="s">
        <v>172</v>
      </c>
      <c r="B210" s="247"/>
      <c r="C210" s="249"/>
      <c r="D210" s="371">
        <v>1440</v>
      </c>
      <c r="E210" s="250"/>
      <c r="F210" s="240"/>
      <c r="G210" s="240"/>
      <c r="H210" s="240"/>
    </row>
    <row r="211" spans="1:8" s="205" customFormat="1" ht="38.25" customHeight="1" x14ac:dyDescent="0.2">
      <c r="A211" s="246" t="s">
        <v>173</v>
      </c>
      <c r="B211" s="247"/>
      <c r="C211" s="249"/>
      <c r="D211" s="371">
        <v>1290</v>
      </c>
      <c r="E211" s="250"/>
      <c r="F211" s="240"/>
      <c r="G211" s="240"/>
      <c r="H211" s="240"/>
    </row>
    <row r="212" spans="1:8" s="230" customFormat="1" ht="50.1" customHeight="1" x14ac:dyDescent="0.2">
      <c r="A212" s="246" t="s">
        <v>143</v>
      </c>
      <c r="B212" s="247"/>
      <c r="C212" s="248" t="s">
        <v>144</v>
      </c>
      <c r="D212" s="249" t="s">
        <v>145</v>
      </c>
      <c r="E212" s="250"/>
      <c r="F212" s="240"/>
      <c r="G212" s="240"/>
      <c r="H212" s="240"/>
    </row>
    <row r="213" spans="1:8" s="235" customFormat="1" ht="50.1" customHeight="1" x14ac:dyDescent="0.2">
      <c r="A213" s="246" t="s">
        <v>146</v>
      </c>
      <c r="B213" s="247"/>
      <c r="C213" s="248" t="s">
        <v>147</v>
      </c>
      <c r="D213" s="249" t="s">
        <v>148</v>
      </c>
      <c r="E213" s="250"/>
      <c r="F213" s="240"/>
      <c r="G213" s="240"/>
      <c r="H213" s="240"/>
    </row>
    <row r="214" spans="1:8" ht="105" customHeight="1" thickBot="1" x14ac:dyDescent="0.25">
      <c r="A214" s="332" t="s">
        <v>149</v>
      </c>
      <c r="B214" s="333"/>
      <c r="C214" s="334" t="s">
        <v>150</v>
      </c>
      <c r="D214" s="335" t="s">
        <v>148</v>
      </c>
      <c r="E214" s="336"/>
      <c r="F214" s="240"/>
      <c r="G214" s="240"/>
      <c r="H214" s="240"/>
    </row>
    <row r="215" spans="1:8" ht="50.1" customHeight="1" x14ac:dyDescent="0.2">
      <c r="A215" s="246" t="s">
        <v>152</v>
      </c>
      <c r="B215" s="247"/>
      <c r="C215" s="337" t="s">
        <v>153</v>
      </c>
      <c r="D215" s="247" t="s">
        <v>148</v>
      </c>
      <c r="E215" s="338"/>
      <c r="F215" s="234"/>
      <c r="G215" s="234"/>
      <c r="H215" s="234"/>
    </row>
    <row r="216" spans="1:8" ht="50.1" customHeight="1" thickBot="1" x14ac:dyDescent="0.25">
      <c r="A216" s="339" t="s">
        <v>154</v>
      </c>
      <c r="B216" s="340"/>
      <c r="C216" s="334" t="s">
        <v>155</v>
      </c>
      <c r="D216" s="341" t="s">
        <v>148</v>
      </c>
      <c r="E216" s="342"/>
      <c r="F216" s="224"/>
      <c r="G216" s="225"/>
      <c r="H216" s="225"/>
    </row>
    <row r="217" spans="1:8" ht="50.1" customHeight="1" x14ac:dyDescent="0.2">
      <c r="A217" s="252" t="s">
        <v>156</v>
      </c>
      <c r="B217" s="252"/>
      <c r="C217" s="252"/>
      <c r="D217" s="252"/>
      <c r="E217" s="252"/>
      <c r="F217" s="252"/>
      <c r="G217" s="252"/>
      <c r="H217" s="252"/>
    </row>
    <row r="218" spans="1:8" ht="50.1" customHeight="1" x14ac:dyDescent="0.2">
      <c r="A218" s="252" t="s">
        <v>157</v>
      </c>
      <c r="B218" s="252"/>
      <c r="C218" s="252"/>
      <c r="D218" s="252"/>
      <c r="E218" s="252"/>
      <c r="F218" s="252"/>
      <c r="G218" s="252"/>
      <c r="H218" s="252"/>
    </row>
    <row r="219" spans="1:8" ht="177.75" customHeight="1" x14ac:dyDescent="0.2">
      <c r="A21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11"/>
      <c r="C219" s="311"/>
      <c r="D219" s="311"/>
      <c r="E219" s="311"/>
      <c r="F219" s="311"/>
      <c r="G219" s="311"/>
      <c r="H219" s="311"/>
    </row>
    <row r="220" spans="1:8" ht="75" customHeight="1" x14ac:dyDescent="0.2">
      <c r="A220" s="227" t="s">
        <v>159</v>
      </c>
      <c r="B220" s="227"/>
      <c r="C220" s="227"/>
      <c r="D220" s="227"/>
      <c r="E220" s="227"/>
      <c r="F220" s="227"/>
      <c r="G220" s="227"/>
      <c r="H220" s="227"/>
    </row>
    <row r="221" spans="1:8" ht="137.25" customHeight="1" x14ac:dyDescent="0.2">
      <c r="A221" s="252" t="s">
        <v>160</v>
      </c>
      <c r="B221" s="252"/>
      <c r="C221" s="252"/>
      <c r="D221" s="252"/>
      <c r="E221" s="252"/>
      <c r="F221" s="252"/>
      <c r="G221" s="252"/>
      <c r="H221" s="252"/>
    </row>
    <row r="222" spans="1:8" s="205" customFormat="1" ht="125.25" customHeight="1" x14ac:dyDescent="0.2">
      <c r="A222" s="487" t="s">
        <v>459</v>
      </c>
      <c r="B222" s="487"/>
      <c r="C222" s="487"/>
      <c r="D222" s="487"/>
      <c r="E222" s="487"/>
      <c r="F222" s="487"/>
      <c r="G222" s="487"/>
      <c r="H222" s="487"/>
    </row>
    <row r="223" spans="1:8" ht="25.5" x14ac:dyDescent="0.35">
      <c r="A223" s="488" t="s">
        <v>460</v>
      </c>
      <c r="B223" s="489"/>
      <c r="C223" s="490" t="s">
        <v>461</v>
      </c>
    </row>
    <row r="224" spans="1:8" ht="25.5" x14ac:dyDescent="0.35">
      <c r="A224" s="491" t="s">
        <v>462</v>
      </c>
      <c r="B224" s="492"/>
      <c r="C224" s="493">
        <v>1</v>
      </c>
    </row>
    <row r="225" spans="1:8" ht="25.5" x14ac:dyDescent="0.35">
      <c r="A225" s="491">
        <v>2</v>
      </c>
      <c r="B225" s="492"/>
      <c r="C225" s="493">
        <v>1.1000000000000001</v>
      </c>
    </row>
    <row r="226" spans="1:8" ht="25.5" x14ac:dyDescent="0.35">
      <c r="A226" s="491">
        <v>3</v>
      </c>
      <c r="B226" s="492"/>
      <c r="C226" s="493">
        <v>1.2</v>
      </c>
    </row>
    <row r="227" spans="1:8" ht="25.5" x14ac:dyDescent="0.35">
      <c r="A227" s="491" t="s">
        <v>463</v>
      </c>
      <c r="B227" s="492"/>
      <c r="C227" s="493">
        <v>1.25</v>
      </c>
    </row>
    <row r="228" spans="1:8" ht="25.5" x14ac:dyDescent="0.35">
      <c r="A228" s="491" t="s">
        <v>464</v>
      </c>
      <c r="B228" s="492"/>
      <c r="C228" s="493">
        <v>1.3</v>
      </c>
    </row>
    <row r="229" spans="1:8" ht="25.5" x14ac:dyDescent="0.35">
      <c r="A229" s="491" t="s">
        <v>465</v>
      </c>
      <c r="B229" s="492"/>
      <c r="C229" s="493">
        <v>1.35</v>
      </c>
    </row>
    <row r="230" spans="1:8" ht="25.5" x14ac:dyDescent="0.35">
      <c r="A230" s="491" t="s">
        <v>466</v>
      </c>
      <c r="B230" s="492"/>
      <c r="C230" s="493">
        <v>1.4</v>
      </c>
    </row>
    <row r="231" spans="1:8" ht="25.5" x14ac:dyDescent="0.35">
      <c r="A231" s="491" t="s">
        <v>467</v>
      </c>
      <c r="B231" s="492"/>
      <c r="C231" s="493">
        <v>1.45</v>
      </c>
    </row>
    <row r="232" spans="1:8" ht="25.5" x14ac:dyDescent="0.35">
      <c r="A232" s="491" t="s">
        <v>468</v>
      </c>
      <c r="B232" s="492"/>
      <c r="C232" s="493">
        <v>1.5</v>
      </c>
    </row>
    <row r="233" spans="1:8" ht="25.5" x14ac:dyDescent="0.35">
      <c r="A233" s="491" t="s">
        <v>469</v>
      </c>
      <c r="B233" s="492"/>
      <c r="C233" s="493">
        <v>2</v>
      </c>
    </row>
    <row r="234" spans="1:8" ht="23.25" x14ac:dyDescent="0.2">
      <c r="A234" s="252" t="s">
        <v>470</v>
      </c>
      <c r="B234" s="252"/>
      <c r="C234" s="252"/>
      <c r="D234" s="252"/>
      <c r="E234" s="252"/>
      <c r="F234" s="252"/>
      <c r="G234" s="252"/>
      <c r="H234" s="252"/>
    </row>
    <row r="237" spans="1:8" s="254" customFormat="1" ht="114.75" customHeight="1" x14ac:dyDescent="0.2">
      <c r="A237" s="227" t="s">
        <v>471</v>
      </c>
      <c r="B237" s="227"/>
      <c r="C237" s="227"/>
      <c r="D237" s="227"/>
      <c r="E237" s="227"/>
      <c r="F237" s="227"/>
      <c r="G237" s="227"/>
      <c r="H237" s="227"/>
    </row>
    <row r="243" spans="1:8" s="254" customFormat="1" ht="114.75" customHeight="1" x14ac:dyDescent="0.2">
      <c r="A243" s="204"/>
      <c r="B243" s="205"/>
      <c r="C243" s="206"/>
      <c r="D243" s="205"/>
      <c r="E243" s="205"/>
      <c r="F243" s="205"/>
      <c r="G243" s="205"/>
      <c r="H243" s="207"/>
    </row>
  </sheetData>
  <sheetProtection selectLockedCells="1" selectUnlockedCells="1"/>
  <mergeCells count="389">
    <mergeCell ref="A231:B231"/>
    <mergeCell ref="A232:B232"/>
    <mergeCell ref="A233:B233"/>
    <mergeCell ref="A234:H234"/>
    <mergeCell ref="A237:E237"/>
    <mergeCell ref="F237:H237"/>
    <mergeCell ref="A225:B225"/>
    <mergeCell ref="A226:B226"/>
    <mergeCell ref="A227:B227"/>
    <mergeCell ref="A228:B228"/>
    <mergeCell ref="A229:B229"/>
    <mergeCell ref="A230:B230"/>
    <mergeCell ref="A219:H219"/>
    <mergeCell ref="A220:H220"/>
    <mergeCell ref="A221:H221"/>
    <mergeCell ref="A222:H222"/>
    <mergeCell ref="A223:B223"/>
    <mergeCell ref="A224:B224"/>
    <mergeCell ref="A215:B215"/>
    <mergeCell ref="D215:E215"/>
    <mergeCell ref="A216:B216"/>
    <mergeCell ref="D216:E216"/>
    <mergeCell ref="A217:H217"/>
    <mergeCell ref="A218:H218"/>
    <mergeCell ref="A212:B212"/>
    <mergeCell ref="D212:E212"/>
    <mergeCell ref="A213:B213"/>
    <mergeCell ref="D213:E213"/>
    <mergeCell ref="A214:B214"/>
    <mergeCell ref="D214:E214"/>
    <mergeCell ref="A208:B208"/>
    <mergeCell ref="C208:C211"/>
    <mergeCell ref="D208:E208"/>
    <mergeCell ref="A209:B209"/>
    <mergeCell ref="D209:E209"/>
    <mergeCell ref="A210:B210"/>
    <mergeCell ref="D210:E210"/>
    <mergeCell ref="A211:B211"/>
    <mergeCell ref="D211:E211"/>
    <mergeCell ref="A202:H202"/>
    <mergeCell ref="A203:H203"/>
    <mergeCell ref="A204:H204"/>
    <mergeCell ref="A205:E205"/>
    <mergeCell ref="A206:E206"/>
    <mergeCell ref="A207:B207"/>
    <mergeCell ref="D207:E207"/>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D173:H173"/>
    <mergeCell ref="A174:B174"/>
    <mergeCell ref="C174:C178"/>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D86:H86"/>
    <mergeCell ref="A87:C87"/>
    <mergeCell ref="D87:H87"/>
    <mergeCell ref="A88:B88"/>
    <mergeCell ref="D88:H88"/>
    <mergeCell ref="A89:B89"/>
    <mergeCell ref="D89:H89"/>
    <mergeCell ref="G77:G81"/>
    <mergeCell ref="H77:H81"/>
    <mergeCell ref="D82:H82"/>
    <mergeCell ref="A83:A85"/>
    <mergeCell ref="B83:B84"/>
    <mergeCell ref="C83:C84"/>
    <mergeCell ref="D83:H85"/>
    <mergeCell ref="F72:F75"/>
    <mergeCell ref="G72:G75"/>
    <mergeCell ref="H72:H75"/>
    <mergeCell ref="D76:H76"/>
    <mergeCell ref="A77:A81"/>
    <mergeCell ref="B77:B78"/>
    <mergeCell ref="C77:C78"/>
    <mergeCell ref="D77:D81"/>
    <mergeCell ref="E77:E81"/>
    <mergeCell ref="F77:F81"/>
    <mergeCell ref="A68:B68"/>
    <mergeCell ref="D68:H68"/>
    <mergeCell ref="A69:B69"/>
    <mergeCell ref="D69:H69"/>
    <mergeCell ref="D70:H70"/>
    <mergeCell ref="A72:A75"/>
    <mergeCell ref="B72:B73"/>
    <mergeCell ref="C72:C73"/>
    <mergeCell ref="D72:D75"/>
    <mergeCell ref="E72:E75"/>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6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view="pageBreakPreview" zoomScale="40" zoomScaleNormal="60" zoomScaleSheetLayoutView="40" workbookViewId="0">
      <pane ySplit="4" topLeftCell="A16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4">
        <v>324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361">
        <f>F48*1.2</f>
        <v>5904</v>
      </c>
      <c r="E48" s="361">
        <f>F48*1.1</f>
        <v>5412</v>
      </c>
      <c r="F48" s="361">
        <v>4920</v>
      </c>
      <c r="G48" s="361">
        <f>F48*0.75</f>
        <v>3690</v>
      </c>
      <c r="H48" s="361">
        <f>F48*0.5</f>
        <v>2460</v>
      </c>
    </row>
    <row r="49" spans="1:8" s="16" customFormat="1" ht="87.6"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"&amp;MIN(D56:D85)&amp;" до "&amp;MAX(D56:D85)</f>
        <v>от 2856 до 165648</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6" s="31">
        <v>2856</v>
      </c>
      <c r="E56" s="32"/>
      <c r="F56" s="32"/>
      <c r="G56" s="32"/>
      <c r="H56" s="33"/>
    </row>
    <row r="57" spans="1:8" s="16" customFormat="1" ht="37.5" customHeight="1" outlineLevel="1" x14ac:dyDescent="0.2">
      <c r="A57" s="130" t="s">
        <v>33</v>
      </c>
      <c r="B57" s="366"/>
      <c r="C57" s="367"/>
      <c r="D57" s="36">
        <v>5712</v>
      </c>
      <c r="E57" s="37"/>
      <c r="F57" s="37"/>
      <c r="G57" s="37"/>
      <c r="H57" s="38"/>
    </row>
    <row r="58" spans="1:8" s="16" customFormat="1" ht="37.5" customHeight="1" outlineLevel="1" x14ac:dyDescent="0.2">
      <c r="A58" s="130" t="s">
        <v>34</v>
      </c>
      <c r="B58" s="366"/>
      <c r="C58" s="367"/>
      <c r="D58" s="36">
        <v>11424</v>
      </c>
      <c r="E58" s="37"/>
      <c r="F58" s="37"/>
      <c r="G58" s="37"/>
      <c r="H58" s="38"/>
    </row>
    <row r="59" spans="1:8" s="16" customFormat="1" ht="37.5" customHeight="1" outlineLevel="1" x14ac:dyDescent="0.2">
      <c r="A59" s="130" t="s">
        <v>35</v>
      </c>
      <c r="B59" s="366"/>
      <c r="C59" s="367"/>
      <c r="D59" s="36">
        <v>17136</v>
      </c>
      <c r="E59" s="37"/>
      <c r="F59" s="37"/>
      <c r="G59" s="37"/>
      <c r="H59" s="38"/>
    </row>
    <row r="60" spans="1:8" s="16" customFormat="1" ht="37.5" customHeight="1" outlineLevel="1" x14ac:dyDescent="0.2">
      <c r="A60" s="130" t="s">
        <v>36</v>
      </c>
      <c r="B60" s="366"/>
      <c r="C60" s="367"/>
      <c r="D60" s="36">
        <v>22848</v>
      </c>
      <c r="E60" s="37"/>
      <c r="F60" s="37"/>
      <c r="G60" s="37"/>
      <c r="H60" s="38"/>
    </row>
    <row r="61" spans="1:8" s="16" customFormat="1" ht="37.5" customHeight="1" outlineLevel="1" x14ac:dyDescent="0.2">
      <c r="A61" s="130" t="s">
        <v>37</v>
      </c>
      <c r="B61" s="366"/>
      <c r="C61" s="367"/>
      <c r="D61" s="36">
        <v>28560</v>
      </c>
      <c r="E61" s="37"/>
      <c r="F61" s="37"/>
      <c r="G61" s="37"/>
      <c r="H61" s="38"/>
    </row>
    <row r="62" spans="1:8" s="16" customFormat="1" ht="37.5" customHeight="1" outlineLevel="1" x14ac:dyDescent="0.2">
      <c r="A62" s="130" t="s">
        <v>38</v>
      </c>
      <c r="B62" s="366"/>
      <c r="C62" s="367"/>
      <c r="D62" s="36">
        <v>34272</v>
      </c>
      <c r="E62" s="37"/>
      <c r="F62" s="37"/>
      <c r="G62" s="37"/>
      <c r="H62" s="38"/>
    </row>
    <row r="63" spans="1:8" s="16" customFormat="1" ht="37.5" customHeight="1" outlineLevel="1" x14ac:dyDescent="0.2">
      <c r="A63" s="130" t="s">
        <v>39</v>
      </c>
      <c r="B63" s="366"/>
      <c r="C63" s="367"/>
      <c r="D63" s="36">
        <v>39984</v>
      </c>
      <c r="E63" s="37"/>
      <c r="F63" s="37"/>
      <c r="G63" s="37"/>
      <c r="H63" s="38"/>
    </row>
    <row r="64" spans="1:8" s="16" customFormat="1" ht="37.5" customHeight="1" outlineLevel="1" x14ac:dyDescent="0.2">
      <c r="A64" s="130" t="s">
        <v>40</v>
      </c>
      <c r="B64" s="366"/>
      <c r="C64" s="367"/>
      <c r="D64" s="36">
        <v>45696</v>
      </c>
      <c r="E64" s="37"/>
      <c r="F64" s="37"/>
      <c r="G64" s="37"/>
      <c r="H64" s="38"/>
    </row>
    <row r="65" spans="1:8" s="16" customFormat="1" ht="37.5" customHeight="1" outlineLevel="1" x14ac:dyDescent="0.2">
      <c r="A65" s="130" t="s">
        <v>41</v>
      </c>
      <c r="B65" s="366"/>
      <c r="C65" s="367"/>
      <c r="D65" s="36">
        <v>51408</v>
      </c>
      <c r="E65" s="37"/>
      <c r="F65" s="37"/>
      <c r="G65" s="37"/>
      <c r="H65" s="38"/>
    </row>
    <row r="66" spans="1:8" s="16" customFormat="1" ht="37.5" customHeight="1" outlineLevel="1" x14ac:dyDescent="0.2">
      <c r="A66" s="130" t="s">
        <v>42</v>
      </c>
      <c r="B66" s="366"/>
      <c r="C66" s="367"/>
      <c r="D66" s="36">
        <v>57120</v>
      </c>
      <c r="E66" s="37"/>
      <c r="F66" s="37"/>
      <c r="G66" s="37"/>
      <c r="H66" s="38"/>
    </row>
    <row r="67" spans="1:8" s="16" customFormat="1" ht="37.5" customHeight="1" outlineLevel="1" x14ac:dyDescent="0.2">
      <c r="A67" s="130" t="s">
        <v>43</v>
      </c>
      <c r="B67" s="366"/>
      <c r="C67" s="367"/>
      <c r="D67" s="36">
        <v>62832</v>
      </c>
      <c r="E67" s="37"/>
      <c r="F67" s="37"/>
      <c r="G67" s="37"/>
      <c r="H67" s="38"/>
    </row>
    <row r="68" spans="1:8" s="16" customFormat="1" ht="37.5" customHeight="1" outlineLevel="1" x14ac:dyDescent="0.2">
      <c r="A68" s="130" t="s">
        <v>44</v>
      </c>
      <c r="B68" s="366"/>
      <c r="C68" s="367"/>
      <c r="D68" s="36">
        <v>68544</v>
      </c>
      <c r="E68" s="37"/>
      <c r="F68" s="37"/>
      <c r="G68" s="37"/>
      <c r="H68" s="38"/>
    </row>
    <row r="69" spans="1:8" s="16" customFormat="1" ht="37.5" customHeight="1" outlineLevel="1" x14ac:dyDescent="0.2">
      <c r="A69" s="130" t="s">
        <v>45</v>
      </c>
      <c r="B69" s="366"/>
      <c r="C69" s="367"/>
      <c r="D69" s="36">
        <v>74256</v>
      </c>
      <c r="E69" s="37"/>
      <c r="F69" s="37"/>
      <c r="G69" s="37"/>
      <c r="H69" s="38"/>
    </row>
    <row r="70" spans="1:8" s="16" customFormat="1" ht="37.5" customHeight="1" outlineLevel="1" x14ac:dyDescent="0.2">
      <c r="A70" s="130" t="s">
        <v>46</v>
      </c>
      <c r="B70" s="366"/>
      <c r="C70" s="367"/>
      <c r="D70" s="36">
        <v>79968</v>
      </c>
      <c r="E70" s="37"/>
      <c r="F70" s="37"/>
      <c r="G70" s="37"/>
      <c r="H70" s="38"/>
    </row>
    <row r="71" spans="1:8" s="16" customFormat="1" ht="37.5" customHeight="1" outlineLevel="1" x14ac:dyDescent="0.2">
      <c r="A71" s="130" t="s">
        <v>47</v>
      </c>
      <c r="B71" s="366"/>
      <c r="C71" s="367"/>
      <c r="D71" s="36">
        <v>85680</v>
      </c>
      <c r="E71" s="37"/>
      <c r="F71" s="37"/>
      <c r="G71" s="37"/>
      <c r="H71" s="38"/>
    </row>
    <row r="72" spans="1:8" s="16" customFormat="1" ht="37.5" customHeight="1" outlineLevel="1" x14ac:dyDescent="0.2">
      <c r="A72" s="130" t="s">
        <v>48</v>
      </c>
      <c r="B72" s="366"/>
      <c r="C72" s="367"/>
      <c r="D72" s="36">
        <v>91392</v>
      </c>
      <c r="E72" s="37"/>
      <c r="F72" s="37"/>
      <c r="G72" s="37"/>
      <c r="H72" s="38"/>
    </row>
    <row r="73" spans="1:8" s="16" customFormat="1" ht="37.5" customHeight="1" outlineLevel="1" x14ac:dyDescent="0.2">
      <c r="A73" s="130" t="s">
        <v>49</v>
      </c>
      <c r="B73" s="366"/>
      <c r="C73" s="367"/>
      <c r="D73" s="36">
        <v>97104</v>
      </c>
      <c r="E73" s="37"/>
      <c r="F73" s="37"/>
      <c r="G73" s="37"/>
      <c r="H73" s="38"/>
    </row>
    <row r="74" spans="1:8" s="16" customFormat="1" ht="37.5" customHeight="1" outlineLevel="1" x14ac:dyDescent="0.2">
      <c r="A74" s="130" t="s">
        <v>50</v>
      </c>
      <c r="B74" s="366"/>
      <c r="C74" s="367"/>
      <c r="D74" s="36">
        <v>102816</v>
      </c>
      <c r="E74" s="37"/>
      <c r="F74" s="37"/>
      <c r="G74" s="37"/>
      <c r="H74" s="38"/>
    </row>
    <row r="75" spans="1:8" s="16" customFormat="1" ht="37.5" customHeight="1" outlineLevel="1" x14ac:dyDescent="0.2">
      <c r="A75" s="130" t="s">
        <v>51</v>
      </c>
      <c r="B75" s="366"/>
      <c r="C75" s="367"/>
      <c r="D75" s="36">
        <v>108528</v>
      </c>
      <c r="E75" s="37"/>
      <c r="F75" s="37"/>
      <c r="G75" s="37"/>
      <c r="H75" s="38"/>
    </row>
    <row r="76" spans="1:8" s="16" customFormat="1" ht="37.5" customHeight="1" outlineLevel="1" x14ac:dyDescent="0.2">
      <c r="A76" s="130" t="s">
        <v>196</v>
      </c>
      <c r="B76" s="366"/>
      <c r="C76" s="367"/>
      <c r="D76" s="36">
        <v>114240</v>
      </c>
      <c r="E76" s="37"/>
      <c r="F76" s="37"/>
      <c r="G76" s="37"/>
      <c r="H76" s="38"/>
    </row>
    <row r="77" spans="1:8" s="16" customFormat="1" ht="37.5" customHeight="1" outlineLevel="1" x14ac:dyDescent="0.2">
      <c r="A77" s="130" t="s">
        <v>197</v>
      </c>
      <c r="B77" s="366"/>
      <c r="C77" s="367"/>
      <c r="D77" s="36">
        <v>119952</v>
      </c>
      <c r="E77" s="37"/>
      <c r="F77" s="37"/>
      <c r="G77" s="37"/>
      <c r="H77" s="38"/>
    </row>
    <row r="78" spans="1:8" s="16" customFormat="1" ht="37.5" customHeight="1" outlineLevel="1" x14ac:dyDescent="0.2">
      <c r="A78" s="130" t="s">
        <v>198</v>
      </c>
      <c r="B78" s="366"/>
      <c r="C78" s="367"/>
      <c r="D78" s="36">
        <v>125664</v>
      </c>
      <c r="E78" s="37"/>
      <c r="F78" s="37"/>
      <c r="G78" s="37"/>
      <c r="H78" s="38"/>
    </row>
    <row r="79" spans="1:8" s="16" customFormat="1" ht="37.5" customHeight="1" outlineLevel="1" x14ac:dyDescent="0.2">
      <c r="A79" s="130" t="s">
        <v>199</v>
      </c>
      <c r="B79" s="366"/>
      <c r="C79" s="367"/>
      <c r="D79" s="36">
        <v>131376</v>
      </c>
      <c r="E79" s="37"/>
      <c r="F79" s="37"/>
      <c r="G79" s="37"/>
      <c r="H79" s="38"/>
    </row>
    <row r="80" spans="1:8" s="16" customFormat="1" ht="37.5" customHeight="1" outlineLevel="1" x14ac:dyDescent="0.2">
      <c r="A80" s="130" t="s">
        <v>200</v>
      </c>
      <c r="B80" s="366"/>
      <c r="C80" s="367"/>
      <c r="D80" s="36">
        <v>137088</v>
      </c>
      <c r="E80" s="37"/>
      <c r="F80" s="37"/>
      <c r="G80" s="37"/>
      <c r="H80" s="38"/>
    </row>
    <row r="81" spans="1:8" s="16" customFormat="1" ht="37.5" customHeight="1" outlineLevel="1" x14ac:dyDescent="0.2">
      <c r="A81" s="130" t="s">
        <v>201</v>
      </c>
      <c r="B81" s="366"/>
      <c r="C81" s="367"/>
      <c r="D81" s="36">
        <v>142800</v>
      </c>
      <c r="E81" s="37"/>
      <c r="F81" s="37"/>
      <c r="G81" s="37"/>
      <c r="H81" s="38"/>
    </row>
    <row r="82" spans="1:8" s="16" customFormat="1" ht="37.5" customHeight="1" outlineLevel="1" x14ac:dyDescent="0.2">
      <c r="A82" s="130" t="s">
        <v>202</v>
      </c>
      <c r="B82" s="366"/>
      <c r="C82" s="367"/>
      <c r="D82" s="36">
        <v>148512</v>
      </c>
      <c r="E82" s="37"/>
      <c r="F82" s="37"/>
      <c r="G82" s="37"/>
      <c r="H82" s="38"/>
    </row>
    <row r="83" spans="1:8" s="16" customFormat="1" ht="37.5" customHeight="1" outlineLevel="1" x14ac:dyDescent="0.2">
      <c r="A83" s="130" t="s">
        <v>203</v>
      </c>
      <c r="B83" s="366"/>
      <c r="C83" s="367"/>
      <c r="D83" s="36">
        <v>154224</v>
      </c>
      <c r="E83" s="37"/>
      <c r="F83" s="37"/>
      <c r="G83" s="37"/>
      <c r="H83" s="38"/>
    </row>
    <row r="84" spans="1:8" s="16" customFormat="1" ht="37.5" customHeight="1" outlineLevel="1" x14ac:dyDescent="0.2">
      <c r="A84" s="130" t="s">
        <v>204</v>
      </c>
      <c r="B84" s="366"/>
      <c r="C84" s="367"/>
      <c r="D84" s="36">
        <v>159936</v>
      </c>
      <c r="E84" s="37"/>
      <c r="F84" s="37"/>
      <c r="G84" s="37"/>
      <c r="H84" s="38"/>
    </row>
    <row r="85" spans="1:8" s="16" customFormat="1" ht="37.5" customHeight="1" outlineLevel="1" x14ac:dyDescent="0.2">
      <c r="A85" s="130" t="s">
        <v>205</v>
      </c>
      <c r="B85" s="366"/>
      <c r="C85" s="367"/>
      <c r="D85" s="36">
        <v>165648</v>
      </c>
      <c r="E85" s="37"/>
      <c r="F85" s="37"/>
      <c r="G85" s="37"/>
      <c r="H85" s="38"/>
    </row>
    <row r="86" spans="1:8" s="16" customFormat="1" ht="37.5" customHeight="1" outlineLevel="1" x14ac:dyDescent="0.2">
      <c r="A86" s="130" t="s">
        <v>215</v>
      </c>
      <c r="B86" s="366"/>
      <c r="C86" s="367"/>
      <c r="D86" s="36">
        <v>171360</v>
      </c>
      <c r="E86" s="37"/>
      <c r="F86" s="37"/>
      <c r="G86" s="37"/>
      <c r="H86" s="38"/>
    </row>
    <row r="87" spans="1:8" s="16" customFormat="1" ht="37.5" customHeight="1" outlineLevel="1" x14ac:dyDescent="0.2">
      <c r="A87" s="130" t="s">
        <v>216</v>
      </c>
      <c r="B87" s="366"/>
      <c r="C87" s="367"/>
      <c r="D87" s="36">
        <v>177072</v>
      </c>
      <c r="E87" s="37"/>
      <c r="F87" s="37"/>
      <c r="G87" s="37"/>
      <c r="H87" s="38"/>
    </row>
    <row r="88" spans="1:8" s="16" customFormat="1" ht="37.5" customHeight="1" outlineLevel="1" x14ac:dyDescent="0.2">
      <c r="A88" s="130" t="s">
        <v>217</v>
      </c>
      <c r="B88" s="366"/>
      <c r="C88" s="367"/>
      <c r="D88" s="36">
        <v>182784</v>
      </c>
      <c r="E88" s="37"/>
      <c r="F88" s="37"/>
      <c r="G88" s="37"/>
      <c r="H88" s="38"/>
    </row>
    <row r="89" spans="1:8" s="16" customFormat="1" ht="37.5" customHeight="1" outlineLevel="1" x14ac:dyDescent="0.2">
      <c r="A89" s="130" t="s">
        <v>218</v>
      </c>
      <c r="B89" s="366"/>
      <c r="C89" s="367"/>
      <c r="D89" s="36">
        <v>188496</v>
      </c>
      <c r="E89" s="37"/>
      <c r="F89" s="37"/>
      <c r="G89" s="37"/>
      <c r="H89" s="38"/>
    </row>
    <row r="90" spans="1:8" s="16" customFormat="1" ht="37.5" customHeight="1" outlineLevel="1" x14ac:dyDescent="0.2">
      <c r="A90" s="130" t="s">
        <v>219</v>
      </c>
      <c r="B90" s="366"/>
      <c r="C90" s="367"/>
      <c r="D90" s="36">
        <v>194208</v>
      </c>
      <c r="E90" s="37"/>
      <c r="F90" s="37"/>
      <c r="G90" s="37"/>
      <c r="H90" s="38"/>
    </row>
    <row r="91" spans="1:8" s="16" customFormat="1" ht="37.5" customHeight="1" outlineLevel="1" x14ac:dyDescent="0.2">
      <c r="A91" s="130" t="s">
        <v>220</v>
      </c>
      <c r="B91" s="366"/>
      <c r="C91" s="367"/>
      <c r="D91" s="36">
        <v>199920</v>
      </c>
      <c r="E91" s="37"/>
      <c r="F91" s="37"/>
      <c r="G91" s="37"/>
      <c r="H91" s="38"/>
    </row>
    <row r="92" spans="1:8" s="16" customFormat="1" ht="37.5" customHeight="1" outlineLevel="1" x14ac:dyDescent="0.2">
      <c r="A92" s="130" t="s">
        <v>221</v>
      </c>
      <c r="B92" s="366"/>
      <c r="C92" s="367"/>
      <c r="D92" s="36">
        <v>205632</v>
      </c>
      <c r="E92" s="37"/>
      <c r="F92" s="37"/>
      <c r="G92" s="37"/>
      <c r="H92" s="38"/>
    </row>
    <row r="93" spans="1:8" s="16" customFormat="1" ht="37.5" customHeight="1" outlineLevel="1" x14ac:dyDescent="0.2">
      <c r="A93" s="130" t="s">
        <v>222</v>
      </c>
      <c r="B93" s="366"/>
      <c r="C93" s="367"/>
      <c r="D93" s="36">
        <v>211344</v>
      </c>
      <c r="E93" s="37"/>
      <c r="F93" s="37"/>
      <c r="G93" s="37"/>
      <c r="H93" s="38"/>
    </row>
    <row r="94" spans="1:8" s="16" customFormat="1" ht="37.5" customHeight="1" outlineLevel="1" x14ac:dyDescent="0.2">
      <c r="A94" s="130" t="s">
        <v>223</v>
      </c>
      <c r="B94" s="366"/>
      <c r="C94" s="367"/>
      <c r="D94" s="36">
        <v>217056</v>
      </c>
      <c r="E94" s="37"/>
      <c r="F94" s="37"/>
      <c r="G94" s="37"/>
      <c r="H94" s="38"/>
    </row>
    <row r="95" spans="1:8" s="16" customFormat="1" ht="37.5" customHeight="1" outlineLevel="1" x14ac:dyDescent="0.2">
      <c r="A95" s="130" t="s">
        <v>224</v>
      </c>
      <c r="B95" s="366"/>
      <c r="C95" s="367"/>
      <c r="D95" s="36">
        <v>222768</v>
      </c>
      <c r="E95" s="37"/>
      <c r="F95" s="37"/>
      <c r="G95" s="37"/>
      <c r="H95" s="38"/>
    </row>
    <row r="96" spans="1:8" s="16" customFormat="1" ht="37.5" customHeight="1" outlineLevel="1" x14ac:dyDescent="0.2">
      <c r="A96" s="130" t="s">
        <v>291</v>
      </c>
      <c r="B96" s="366"/>
      <c r="C96" s="367"/>
      <c r="D96" s="36">
        <v>228480</v>
      </c>
      <c r="E96" s="37"/>
      <c r="F96" s="37"/>
      <c r="G96" s="37"/>
      <c r="H96" s="38"/>
    </row>
    <row r="97" spans="1:8" s="16" customFormat="1" ht="37.5" customHeight="1" outlineLevel="1" x14ac:dyDescent="0.2">
      <c r="A97" s="130" t="s">
        <v>292</v>
      </c>
      <c r="B97" s="366"/>
      <c r="C97" s="367"/>
      <c r="D97" s="36">
        <v>234192</v>
      </c>
      <c r="E97" s="37"/>
      <c r="F97" s="37"/>
      <c r="G97" s="37"/>
      <c r="H97" s="38"/>
    </row>
    <row r="98" spans="1:8" s="16" customFormat="1" ht="37.5" customHeight="1" outlineLevel="1" x14ac:dyDescent="0.2">
      <c r="A98" s="130" t="s">
        <v>293</v>
      </c>
      <c r="B98" s="366"/>
      <c r="C98" s="367"/>
      <c r="D98" s="36">
        <v>239904</v>
      </c>
      <c r="E98" s="37"/>
      <c r="F98" s="37"/>
      <c r="G98" s="37"/>
      <c r="H98" s="38"/>
    </row>
    <row r="99" spans="1:8" s="16" customFormat="1" ht="37.5" customHeight="1" outlineLevel="1" x14ac:dyDescent="0.2">
      <c r="A99" s="130" t="s">
        <v>294</v>
      </c>
      <c r="B99" s="366"/>
      <c r="C99" s="367"/>
      <c r="D99" s="36">
        <v>245616</v>
      </c>
      <c r="E99" s="37"/>
      <c r="F99" s="37"/>
      <c r="G99" s="37"/>
      <c r="H99" s="38"/>
    </row>
    <row r="100" spans="1:8" s="16" customFormat="1" ht="37.5" customHeight="1" outlineLevel="1" x14ac:dyDescent="0.2">
      <c r="A100" s="130" t="s">
        <v>295</v>
      </c>
      <c r="B100" s="366"/>
      <c r="C100" s="367"/>
      <c r="D100" s="36">
        <v>251328</v>
      </c>
      <c r="E100" s="37"/>
      <c r="F100" s="37"/>
      <c r="G100" s="37"/>
      <c r="H100" s="38"/>
    </row>
    <row r="101" spans="1:8" s="16" customFormat="1" ht="37.5" customHeight="1" outlineLevel="1" x14ac:dyDescent="0.2">
      <c r="A101" s="130" t="s">
        <v>296</v>
      </c>
      <c r="B101" s="366"/>
      <c r="C101" s="367"/>
      <c r="D101" s="36">
        <v>257040</v>
      </c>
      <c r="E101" s="37"/>
      <c r="F101" s="37"/>
      <c r="G101" s="37"/>
      <c r="H101" s="38"/>
    </row>
    <row r="102" spans="1:8" s="16" customFormat="1" ht="37.5" customHeight="1" outlineLevel="1" x14ac:dyDescent="0.2">
      <c r="A102" s="130" t="s">
        <v>297</v>
      </c>
      <c r="B102" s="366"/>
      <c r="C102" s="367"/>
      <c r="D102" s="36">
        <v>262752</v>
      </c>
      <c r="E102" s="37"/>
      <c r="F102" s="37"/>
      <c r="G102" s="37"/>
      <c r="H102" s="38"/>
    </row>
    <row r="103" spans="1:8" s="16" customFormat="1" ht="37.5" customHeight="1" outlineLevel="1" x14ac:dyDescent="0.2">
      <c r="A103" s="130" t="s">
        <v>298</v>
      </c>
      <c r="B103" s="366"/>
      <c r="C103" s="367"/>
      <c r="D103" s="36">
        <v>268464</v>
      </c>
      <c r="E103" s="37"/>
      <c r="F103" s="37"/>
      <c r="G103" s="37"/>
      <c r="H103" s="38"/>
    </row>
    <row r="104" spans="1:8" s="16" customFormat="1" ht="37.5" customHeight="1" outlineLevel="1" x14ac:dyDescent="0.2">
      <c r="A104" s="130" t="s">
        <v>299</v>
      </c>
      <c r="B104" s="366"/>
      <c r="C104" s="367"/>
      <c r="D104" s="36">
        <v>274176</v>
      </c>
      <c r="E104" s="37"/>
      <c r="F104" s="37"/>
      <c r="G104" s="37"/>
      <c r="H104" s="38"/>
    </row>
    <row r="105" spans="1:8" s="16" customFormat="1" ht="37.5" customHeight="1" outlineLevel="1" thickBot="1" x14ac:dyDescent="0.25">
      <c r="A105" s="130" t="s">
        <v>300</v>
      </c>
      <c r="B105" s="366"/>
      <c r="C105" s="368"/>
      <c r="D105" s="36">
        <v>279888</v>
      </c>
      <c r="E105" s="37"/>
      <c r="F105" s="37"/>
      <c r="G105" s="37"/>
      <c r="H105" s="38"/>
    </row>
    <row r="106" spans="1:8" s="16" customFormat="1" ht="50.1" customHeight="1" thickBot="1" x14ac:dyDescent="0.25">
      <c r="A106" s="119" t="s">
        <v>52</v>
      </c>
      <c r="B106" s="120"/>
      <c r="C106" s="120"/>
      <c r="D106" s="121" t="str">
        <f>"от "&amp;MIN(D107:D116)&amp;" до "&amp;MAX(D107:D116)</f>
        <v>от 66 до 6222</v>
      </c>
      <c r="E106" s="122"/>
      <c r="F106" s="122"/>
      <c r="G106" s="122"/>
      <c r="H106" s="123"/>
    </row>
    <row r="107" spans="1:8" s="16" customFormat="1" ht="156.75" customHeight="1" x14ac:dyDescent="0.2">
      <c r="A107" s="132" t="s">
        <v>53</v>
      </c>
      <c r="B107" s="133" t="s">
        <v>13</v>
      </c>
      <c r="C107" s="321"/>
      <c r="D107" s="135">
        <v>1758</v>
      </c>
      <c r="E107" s="135"/>
      <c r="F107" s="135"/>
      <c r="G107" s="135"/>
      <c r="H107" s="136"/>
    </row>
    <row r="108" spans="1:8" s="16" customFormat="1" ht="37.5" customHeight="1" x14ac:dyDescent="0.2">
      <c r="A108" s="143" t="s">
        <v>54</v>
      </c>
      <c r="B108" s="144"/>
      <c r="C108" s="139" t="str">
        <f>"Электронный справочник "&amp;$C$2&amp;" (версия для ПК)"</f>
        <v>Электронный справочник "2ГИС.ИРКУТСК" (версия для ПК)</v>
      </c>
      <c r="D108" s="36">
        <v>66</v>
      </c>
      <c r="E108" s="37"/>
      <c r="F108" s="37"/>
      <c r="G108" s="37"/>
      <c r="H108" s="38"/>
    </row>
    <row r="109" spans="1:8" s="16" customFormat="1" ht="37.5" customHeight="1" x14ac:dyDescent="0.2">
      <c r="A109" s="143" t="s">
        <v>55</v>
      </c>
      <c r="B109" s="144"/>
      <c r="C109" s="142"/>
      <c r="D109" s="36">
        <v>5832</v>
      </c>
      <c r="E109" s="37"/>
      <c r="F109" s="37"/>
      <c r="G109" s="37"/>
      <c r="H109" s="38"/>
    </row>
    <row r="110" spans="1:8" s="16" customFormat="1" ht="37.5" customHeight="1" x14ac:dyDescent="0.2">
      <c r="A110" s="143" t="s">
        <v>56</v>
      </c>
      <c r="B110" s="144"/>
      <c r="C110" s="142"/>
      <c r="D110" s="36">
        <v>1680</v>
      </c>
      <c r="E110" s="37"/>
      <c r="F110" s="37"/>
      <c r="G110" s="37"/>
      <c r="H110" s="38"/>
    </row>
    <row r="111" spans="1:8" s="16" customFormat="1" ht="37.5" customHeight="1" x14ac:dyDescent="0.2">
      <c r="A111" s="143" t="s">
        <v>57</v>
      </c>
      <c r="B111" s="144"/>
      <c r="C111" s="142"/>
      <c r="D111" s="36">
        <v>5448</v>
      </c>
      <c r="E111" s="37"/>
      <c r="F111" s="37"/>
      <c r="G111" s="37"/>
      <c r="H111" s="38"/>
    </row>
    <row r="112" spans="1:8" s="16" customFormat="1" ht="37.5" customHeight="1" x14ac:dyDescent="0.2">
      <c r="A112" s="143" t="s">
        <v>58</v>
      </c>
      <c r="B112" s="144"/>
      <c r="C112" s="142"/>
      <c r="D112" s="56">
        <v>324</v>
      </c>
      <c r="E112" s="37"/>
      <c r="F112" s="37"/>
      <c r="G112" s="37"/>
      <c r="H112" s="38"/>
    </row>
    <row r="113" spans="1:8" s="16" customFormat="1" ht="37.5" customHeight="1" x14ac:dyDescent="0.2">
      <c r="A113" s="143" t="s">
        <v>59</v>
      </c>
      <c r="B113" s="144"/>
      <c r="C113" s="142"/>
      <c r="D113" s="56">
        <v>324</v>
      </c>
      <c r="E113" s="37"/>
      <c r="F113" s="37"/>
      <c r="G113" s="37"/>
      <c r="H113" s="38"/>
    </row>
    <row r="114" spans="1:8" s="16" customFormat="1" ht="37.5" customHeight="1" x14ac:dyDescent="0.2">
      <c r="A114" s="143" t="s">
        <v>60</v>
      </c>
      <c r="B114" s="144"/>
      <c r="C114" s="142"/>
      <c r="D114" s="56">
        <v>648</v>
      </c>
      <c r="E114" s="37"/>
      <c r="F114" s="37"/>
      <c r="G114" s="37"/>
      <c r="H114" s="38"/>
    </row>
    <row r="115" spans="1:8" s="16" customFormat="1" ht="37.5" customHeight="1" x14ac:dyDescent="0.2">
      <c r="A115" s="143" t="s">
        <v>61</v>
      </c>
      <c r="B115" s="144"/>
      <c r="C115" s="142"/>
      <c r="D115" s="56">
        <v>972</v>
      </c>
      <c r="E115" s="37"/>
      <c r="F115" s="37"/>
      <c r="G115" s="37"/>
      <c r="H115" s="38"/>
    </row>
    <row r="116" spans="1:8" s="16" customFormat="1" ht="37.5" customHeight="1" x14ac:dyDescent="0.2">
      <c r="A116" s="194" t="s">
        <v>62</v>
      </c>
      <c r="B116" s="195"/>
      <c r="C116" s="511"/>
      <c r="D116" s="56">
        <v>6222</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17" s="45">
        <v>30</v>
      </c>
      <c r="E117" s="45"/>
      <c r="F117" s="45"/>
      <c r="G117" s="45"/>
      <c r="H117" s="46"/>
    </row>
    <row r="118" spans="1:8" s="28" customFormat="1" ht="50.1" customHeight="1" thickBot="1" x14ac:dyDescent="0.25">
      <c r="A118" s="24" t="s">
        <v>65</v>
      </c>
      <c r="B118" s="25"/>
      <c r="C118" s="26"/>
      <c r="D118" s="156" t="str">
        <f>"от "&amp;MIN(D120,D140:H141,F179,D142:H156)&amp;" до "&amp;MAX(D120,D140:H141,F179,D142:H156)</f>
        <v>от 510 до 33000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66"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20" s="165">
        <v>10584</v>
      </c>
      <c r="E120" s="165"/>
      <c r="F120" s="165"/>
      <c r="G120" s="165"/>
      <c r="H120" s="166"/>
    </row>
    <row r="121" spans="1:8" s="16" customFormat="1" ht="66" customHeight="1" thickBot="1" x14ac:dyDescent="0.25">
      <c r="A121" s="167" t="s">
        <v>67</v>
      </c>
      <c r="B121" s="168"/>
      <c r="C121" s="169"/>
      <c r="D121" s="170" t="s">
        <v>68</v>
      </c>
      <c r="E121" s="171"/>
      <c r="F121" s="171"/>
      <c r="G121" s="171"/>
      <c r="H121" s="172"/>
    </row>
    <row r="122" spans="1:8" s="16" customFormat="1" ht="66" customHeight="1" x14ac:dyDescent="0.2">
      <c r="A122" s="173" t="s">
        <v>69</v>
      </c>
      <c r="B122" s="174"/>
      <c r="C122" s="169"/>
      <c r="D122" s="140">
        <f>D120/4</f>
        <v>2646</v>
      </c>
      <c r="E122" s="140"/>
      <c r="F122" s="140"/>
      <c r="G122" s="140"/>
      <c r="H122" s="141"/>
    </row>
    <row r="123" spans="1:8" s="16" customFormat="1" ht="66" customHeight="1" x14ac:dyDescent="0.2">
      <c r="A123" s="173" t="s">
        <v>70</v>
      </c>
      <c r="B123" s="174"/>
      <c r="C123" s="169"/>
      <c r="D123" s="140">
        <f>D120/5</f>
        <v>2116.8000000000002</v>
      </c>
      <c r="E123" s="140"/>
      <c r="F123" s="140"/>
      <c r="G123" s="140"/>
      <c r="H123" s="141"/>
    </row>
    <row r="124" spans="1:8" s="16" customFormat="1" ht="66" customHeight="1" x14ac:dyDescent="0.2">
      <c r="A124" s="173" t="s">
        <v>71</v>
      </c>
      <c r="B124" s="174"/>
      <c r="C124" s="169"/>
      <c r="D124" s="140">
        <f>D120/6</f>
        <v>1764</v>
      </c>
      <c r="E124" s="140"/>
      <c r="F124" s="140"/>
      <c r="G124" s="140"/>
      <c r="H124" s="141"/>
    </row>
    <row r="125" spans="1:8" s="16" customFormat="1" ht="66" customHeight="1" x14ac:dyDescent="0.2">
      <c r="A125" s="173" t="s">
        <v>72</v>
      </c>
      <c r="B125" s="174"/>
      <c r="C125" s="169"/>
      <c r="D125" s="140">
        <f>D120/7</f>
        <v>1512</v>
      </c>
      <c r="E125" s="140"/>
      <c r="F125" s="140"/>
      <c r="G125" s="140"/>
      <c r="H125" s="141"/>
    </row>
    <row r="126" spans="1:8" s="16" customFormat="1" ht="66" customHeight="1" x14ac:dyDescent="0.2">
      <c r="A126" s="173" t="s">
        <v>73</v>
      </c>
      <c r="B126" s="174"/>
      <c r="C126" s="169"/>
      <c r="D126" s="140">
        <f>D120/8</f>
        <v>1323</v>
      </c>
      <c r="E126" s="140"/>
      <c r="F126" s="140"/>
      <c r="G126" s="140"/>
      <c r="H126" s="141"/>
    </row>
    <row r="127" spans="1:8" s="16" customFormat="1" ht="66" customHeight="1" x14ac:dyDescent="0.2">
      <c r="A127" s="173" t="s">
        <v>74</v>
      </c>
      <c r="B127" s="174"/>
      <c r="C127" s="169"/>
      <c r="D127" s="140">
        <f>D120/9</f>
        <v>1176</v>
      </c>
      <c r="E127" s="140"/>
      <c r="F127" s="140"/>
      <c r="G127" s="140"/>
      <c r="H127" s="141"/>
    </row>
    <row r="128" spans="1:8" s="16" customFormat="1" ht="66" customHeight="1" x14ac:dyDescent="0.2">
      <c r="A128" s="173" t="s">
        <v>75</v>
      </c>
      <c r="B128" s="174"/>
      <c r="C128" s="169"/>
      <c r="D128" s="140">
        <f>D120/10</f>
        <v>1058.4000000000001</v>
      </c>
      <c r="E128" s="140"/>
      <c r="F128" s="140"/>
      <c r="G128" s="140"/>
      <c r="H128" s="141"/>
    </row>
    <row r="129" spans="1:8" s="16" customFormat="1" ht="66" customHeight="1" thickBot="1" x14ac:dyDescent="0.25">
      <c r="A129" s="162" t="s">
        <v>76</v>
      </c>
      <c r="B129" s="163"/>
      <c r="C129" s="169"/>
      <c r="D129" s="165">
        <v>10728</v>
      </c>
      <c r="E129" s="165"/>
      <c r="F129" s="165"/>
      <c r="G129" s="165"/>
      <c r="H129" s="166"/>
    </row>
    <row r="130" spans="1:8" s="16" customFormat="1" ht="66" customHeight="1" thickBot="1" x14ac:dyDescent="0.25">
      <c r="A130" s="167" t="s">
        <v>67</v>
      </c>
      <c r="B130" s="168"/>
      <c r="C130" s="169"/>
      <c r="D130" s="170" t="s">
        <v>68</v>
      </c>
      <c r="E130" s="171"/>
      <c r="F130" s="171"/>
      <c r="G130" s="171"/>
      <c r="H130" s="172"/>
    </row>
    <row r="131" spans="1:8" s="16" customFormat="1" ht="66" customHeight="1" x14ac:dyDescent="0.2">
      <c r="A131" s="173" t="s">
        <v>69</v>
      </c>
      <c r="B131" s="174"/>
      <c r="C131" s="169"/>
      <c r="D131" s="140">
        <v>2682</v>
      </c>
      <c r="E131" s="140"/>
      <c r="F131" s="140"/>
      <c r="G131" s="140"/>
      <c r="H131" s="141"/>
    </row>
    <row r="132" spans="1:8" s="16" customFormat="1" ht="66" customHeight="1" x14ac:dyDescent="0.2">
      <c r="A132" s="173" t="s">
        <v>70</v>
      </c>
      <c r="B132" s="174"/>
      <c r="C132" s="169"/>
      <c r="D132" s="140">
        <v>2145.6</v>
      </c>
      <c r="E132" s="140"/>
      <c r="F132" s="140"/>
      <c r="G132" s="140"/>
      <c r="H132" s="141"/>
    </row>
    <row r="133" spans="1:8" s="16" customFormat="1" ht="66" customHeight="1" x14ac:dyDescent="0.2">
      <c r="A133" s="173" t="s">
        <v>71</v>
      </c>
      <c r="B133" s="174"/>
      <c r="C133" s="169"/>
      <c r="D133" s="140">
        <v>1788</v>
      </c>
      <c r="E133" s="140"/>
      <c r="F133" s="140"/>
      <c r="G133" s="140"/>
      <c r="H133" s="141"/>
    </row>
    <row r="134" spans="1:8" s="16" customFormat="1" ht="66" customHeight="1" x14ac:dyDescent="0.2">
      <c r="A134" s="173" t="s">
        <v>72</v>
      </c>
      <c r="B134" s="174"/>
      <c r="C134" s="169"/>
      <c r="D134" s="140">
        <v>1532.5714285714284</v>
      </c>
      <c r="E134" s="140"/>
      <c r="F134" s="140"/>
      <c r="G134" s="140"/>
      <c r="H134" s="141"/>
    </row>
    <row r="135" spans="1:8" s="16" customFormat="1" ht="66" customHeight="1" x14ac:dyDescent="0.2">
      <c r="A135" s="173" t="s">
        <v>73</v>
      </c>
      <c r="B135" s="174"/>
      <c r="C135" s="169"/>
      <c r="D135" s="140">
        <v>1341</v>
      </c>
      <c r="E135" s="140"/>
      <c r="F135" s="140"/>
      <c r="G135" s="140"/>
      <c r="H135" s="141"/>
    </row>
    <row r="136" spans="1:8" s="16" customFormat="1" ht="66" customHeight="1" x14ac:dyDescent="0.2">
      <c r="A136" s="173" t="s">
        <v>74</v>
      </c>
      <c r="B136" s="174"/>
      <c r="C136" s="169"/>
      <c r="D136" s="140">
        <v>1192</v>
      </c>
      <c r="E136" s="140"/>
      <c r="F136" s="140"/>
      <c r="G136" s="140"/>
      <c r="H136" s="141"/>
    </row>
    <row r="137" spans="1:8" s="16" customFormat="1" ht="66" customHeight="1" thickBot="1" x14ac:dyDescent="0.25">
      <c r="A137" s="173" t="s">
        <v>75</v>
      </c>
      <c r="B137" s="174"/>
      <c r="C137" s="177"/>
      <c r="D137" s="140">
        <v>1072.8</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38" s="44">
        <v>21606</v>
      </c>
      <c r="E138" s="45"/>
      <c r="F138" s="45"/>
      <c r="G138" s="45"/>
      <c r="H138" s="46"/>
    </row>
    <row r="139" spans="1:8" s="16" customFormat="1" ht="24.7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"2ГИС.ИРКУТСК"</v>
      </c>
      <c r="D140" s="56">
        <v>10200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1" s="56">
        <v>17760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2" s="56">
        <v>12000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"2ГИС.ИРКУТСК"</v>
      </c>
      <c r="D143" s="56">
        <v>15240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"2ГИС.ИРКУТСК"</v>
      </c>
      <c r="D144" s="56">
        <v>18288</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5" s="56">
        <v>10560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6" s="56">
        <v>10200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7" s="329">
        <v>12840</v>
      </c>
      <c r="E147" s="140"/>
      <c r="F147" s="140"/>
      <c r="G147" s="140"/>
      <c r="H147" s="141"/>
    </row>
    <row r="148" spans="1:8" s="16" customFormat="1" ht="50.1" customHeight="1" x14ac:dyDescent="0.2">
      <c r="A148" s="143" t="s">
        <v>86</v>
      </c>
      <c r="B148" s="144"/>
      <c r="C148" s="190" t="str">
        <f>C179</f>
        <v>электронный справочник на основе Справочника организаций "2ГИС.ИРКУТСК" (мобильная версия 2ГИС 4.0 и выше)</v>
      </c>
      <c r="D148" s="329">
        <v>27000</v>
      </c>
      <c r="E148" s="140"/>
      <c r="F148" s="140"/>
      <c r="G148" s="140"/>
      <c r="H148" s="141"/>
    </row>
    <row r="149" spans="1:8" s="16" customFormat="1" ht="50.1" customHeight="1" x14ac:dyDescent="0.2">
      <c r="A149" s="143" t="s">
        <v>87</v>
      </c>
      <c r="B149" s="144"/>
      <c r="C149" s="190" t="s">
        <v>88</v>
      </c>
      <c r="D149" s="329">
        <v>510</v>
      </c>
      <c r="E149" s="140"/>
      <c r="F149" s="140"/>
      <c r="G149" s="140"/>
      <c r="H149" s="141"/>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0" s="56">
        <v>8040</v>
      </c>
      <c r="E150" s="37"/>
      <c r="F150" s="37"/>
      <c r="G150" s="37"/>
      <c r="H150" s="38"/>
    </row>
    <row r="151" spans="1:8" s="16" customFormat="1" ht="70.5" customHeight="1" x14ac:dyDescent="0.2">
      <c r="A151" s="143" t="s">
        <v>90</v>
      </c>
      <c r="B151" s="144"/>
      <c r="C151" s="190" t="str">
        <f t="shared" ref="C151: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1" s="56">
        <v>6432</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2" s="56">
        <v>6720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3" s="56">
        <v>3216</v>
      </c>
      <c r="E153" s="37"/>
      <c r="F153" s="37"/>
      <c r="G153" s="37"/>
      <c r="H153" s="38"/>
    </row>
    <row r="154" spans="1:8" s="16" customFormat="1" ht="70.5" customHeight="1" x14ac:dyDescent="0.2">
      <c r="A154" s="143" t="s">
        <v>93</v>
      </c>
      <c r="B154" s="144" t="s">
        <v>93</v>
      </c>
      <c r="C154"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4" s="56">
        <v>33000</v>
      </c>
      <c r="E154" s="37"/>
      <c r="F154" s="37"/>
      <c r="G154" s="37"/>
      <c r="H154" s="38"/>
    </row>
    <row r="155" spans="1:8" s="16" customFormat="1" ht="70.5" customHeight="1" x14ac:dyDescent="0.2">
      <c r="A155" s="143" t="s">
        <v>94</v>
      </c>
      <c r="B155" s="144" t="s">
        <v>94</v>
      </c>
      <c r="C155" s="190"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55" s="56">
        <v>15000</v>
      </c>
      <c r="E155" s="37"/>
      <c r="F155" s="37"/>
      <c r="G155" s="37"/>
      <c r="H155" s="38"/>
    </row>
    <row r="156" spans="1:8" s="16" customFormat="1" ht="50.1" customHeight="1" thickBot="1" x14ac:dyDescent="0.25">
      <c r="A156" s="143" t="s">
        <v>95</v>
      </c>
      <c r="B156" s="144"/>
      <c r="C156" s="29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6" s="56">
        <v>10560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7" s="56">
        <v>1200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8" s="56">
        <v>16200</v>
      </c>
      <c r="E158" s="37"/>
      <c r="F158" s="37"/>
      <c r="G158" s="37"/>
      <c r="H158" s="38"/>
    </row>
    <row r="159" spans="1:8" s="16" customFormat="1" ht="96" customHeight="1" x14ac:dyDescent="0.2">
      <c r="A159" s="143" t="s">
        <v>97</v>
      </c>
      <c r="B159" s="14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9" s="56">
        <v>10005</v>
      </c>
      <c r="E159" s="37"/>
      <c r="F159" s="37"/>
      <c r="G159" s="37"/>
      <c r="H159" s="38"/>
    </row>
    <row r="160" spans="1:8" s="16" customFormat="1" ht="96" customHeight="1" x14ac:dyDescent="0.2">
      <c r="A160" s="137" t="s">
        <v>98</v>
      </c>
      <c r="B160" s="191"/>
      <c r="C160" s="190" t="e">
        <f>#REF!</f>
        <v>#REF!</v>
      </c>
      <c r="D160" s="56">
        <v>15000</v>
      </c>
      <c r="E160" s="37"/>
      <c r="F160" s="37"/>
      <c r="G160" s="37"/>
      <c r="H160" s="38"/>
    </row>
    <row r="161" spans="1:8" s="16" customFormat="1"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"2ГИС.ИРКУТСК"</v>
      </c>
      <c r="D161" s="56">
        <v>14280</v>
      </c>
      <c r="E161" s="37"/>
      <c r="F161" s="37"/>
      <c r="G161" s="37"/>
      <c r="H161" s="38"/>
    </row>
    <row r="162" spans="1:8" s="16" customFormat="1" ht="50.1" customHeight="1" x14ac:dyDescent="0.2">
      <c r="A162" s="143" t="s">
        <v>100</v>
      </c>
      <c r="B162" s="144"/>
      <c r="C162"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24960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56">
        <v>16800</v>
      </c>
      <c r="E163" s="37"/>
      <c r="F163" s="37"/>
      <c r="G163" s="37"/>
      <c r="H163" s="38"/>
    </row>
    <row r="164" spans="1:8" s="16" customFormat="1"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"2ГИС.ИРКУТСК"</v>
      </c>
      <c r="D164" s="56">
        <v>21360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"2ГИС.ИРКУТСК"</v>
      </c>
      <c r="D165" s="56">
        <v>25632</v>
      </c>
      <c r="E165" s="37"/>
      <c r="F165" s="37"/>
      <c r="G165" s="37"/>
      <c r="H165" s="38"/>
    </row>
    <row r="166" spans="1:8" s="16" customFormat="1" ht="50.1" customHeight="1" x14ac:dyDescent="0.2">
      <c r="A166" s="143" t="s">
        <v>104</v>
      </c>
      <c r="B166" s="144"/>
      <c r="C166"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6" s="56">
        <v>14880</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7" s="56">
        <v>14280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68" s="56">
        <v>18000</v>
      </c>
      <c r="E168" s="37"/>
      <c r="F168" s="37"/>
      <c r="G168" s="37"/>
      <c r="H168" s="38"/>
    </row>
    <row r="169" spans="1:8" s="16" customFormat="1" ht="50.1" customHeight="1" x14ac:dyDescent="0.2">
      <c r="A169" s="143" t="s">
        <v>107</v>
      </c>
      <c r="B169" s="144"/>
      <c r="C169" s="190" t="s">
        <v>88</v>
      </c>
      <c r="D169" s="56">
        <v>720</v>
      </c>
      <c r="E169" s="37"/>
      <c r="F169" s="37"/>
      <c r="G169" s="37"/>
      <c r="H169" s="38"/>
    </row>
    <row r="170" spans="1:8" s="16" customFormat="1" ht="68.2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56">
        <v>46200</v>
      </c>
      <c r="E170" s="37"/>
      <c r="F170" s="37"/>
      <c r="G170" s="37"/>
      <c r="H170" s="38"/>
    </row>
    <row r="171" spans="1:8" s="16" customFormat="1" ht="50.1" customHeight="1" thickBot="1" x14ac:dyDescent="0.25">
      <c r="A171" s="143" t="s">
        <v>109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1" s="56">
        <v>14880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73" s="36">
        <v>10806</v>
      </c>
      <c r="E173" s="37"/>
      <c r="F173" s="37"/>
      <c r="G173" s="37"/>
      <c r="H173" s="38"/>
    </row>
    <row r="174" spans="1:8" s="16" customFormat="1" ht="50.1" customHeight="1" x14ac:dyDescent="0.2">
      <c r="A174" s="143" t="s">
        <v>112</v>
      </c>
      <c r="B174" s="144"/>
      <c r="C174" s="196"/>
      <c r="D174" s="36">
        <v>10806</v>
      </c>
      <c r="E174" s="37"/>
      <c r="F174" s="37"/>
      <c r="G174" s="37"/>
      <c r="H174" s="38"/>
    </row>
    <row r="175" spans="1:8" s="16" customFormat="1" ht="50.1" customHeight="1" x14ac:dyDescent="0.2">
      <c r="A175" s="194" t="s">
        <v>113</v>
      </c>
      <c r="B175" s="195"/>
      <c r="C175" s="196"/>
      <c r="D175" s="329">
        <v>3240</v>
      </c>
      <c r="E175" s="140"/>
      <c r="F175" s="140"/>
      <c r="G175" s="140"/>
      <c r="H175" s="140"/>
    </row>
    <row r="176" spans="1:8" s="16" customFormat="1" ht="50.1" customHeight="1" x14ac:dyDescent="0.2">
      <c r="A176" s="194" t="s">
        <v>114</v>
      </c>
      <c r="B176" s="195"/>
      <c r="C176" s="196"/>
      <c r="D176" s="329">
        <v>324</v>
      </c>
      <c r="E176" s="140"/>
      <c r="F176" s="140"/>
      <c r="G176" s="140"/>
      <c r="H176" s="140"/>
    </row>
    <row r="177" spans="1:8" s="16" customFormat="1" ht="50.1" customHeight="1" thickBot="1" x14ac:dyDescent="0.25">
      <c r="A177" s="194" t="s">
        <v>115</v>
      </c>
      <c r="B177" s="195"/>
      <c r="C177" s="198"/>
      <c r="D177" s="78">
        <v>1134</v>
      </c>
      <c r="E177" s="79"/>
      <c r="F177" s="79"/>
      <c r="G177" s="79"/>
      <c r="H177" s="79"/>
    </row>
    <row r="178" spans="1:8" s="16" customFormat="1" ht="50.1" customHeight="1" thickBot="1" x14ac:dyDescent="0.25">
      <c r="A178" s="24" t="s">
        <v>116</v>
      </c>
      <c r="B178" s="25"/>
      <c r="C178" s="26"/>
      <c r="D178" s="156"/>
      <c r="E178" s="156"/>
      <c r="F178" s="156"/>
      <c r="G178" s="156"/>
      <c r="H178" s="157"/>
    </row>
    <row r="179" spans="1:8" s="16" customFormat="1"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9" s="200">
        <f>F179*1.2</f>
        <v>8244</v>
      </c>
      <c r="E179" s="201">
        <f>F179*1.1</f>
        <v>7557.0000000000009</v>
      </c>
      <c r="F179" s="201">
        <v>6870</v>
      </c>
      <c r="G179" s="201">
        <f>F179*0.75</f>
        <v>5152.5</v>
      </c>
      <c r="H179" s="202">
        <f>F179*0.5</f>
        <v>3435</v>
      </c>
    </row>
    <row r="180" spans="1:8" s="16" customFormat="1"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"2ГИС.ИРКУТСК"</v>
      </c>
      <c r="D180" s="36">
        <v>2592</v>
      </c>
      <c r="E180" s="37"/>
      <c r="F180" s="37"/>
      <c r="G180" s="37"/>
      <c r="H180" s="38"/>
    </row>
    <row r="181" spans="1:8" s="16" customFormat="1" ht="50.1" customHeight="1" x14ac:dyDescent="0.2">
      <c r="A181" s="143" t="s">
        <v>119</v>
      </c>
      <c r="B181" s="144"/>
      <c r="C181"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1" s="56">
        <v>6870</v>
      </c>
      <c r="E181" s="37"/>
      <c r="F181" s="37"/>
      <c r="G181" s="37"/>
      <c r="H181" s="38"/>
    </row>
    <row r="182" spans="1:8" s="16" customFormat="1" ht="50.1" customHeight="1" x14ac:dyDescent="0.2">
      <c r="A182" s="137" t="s">
        <v>286</v>
      </c>
      <c r="B182" s="191"/>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82" s="200">
        <f>F182*1.2</f>
        <v>11664</v>
      </c>
      <c r="E182" s="201">
        <f>F182*1.1</f>
        <v>10692</v>
      </c>
      <c r="F182" s="201">
        <v>9720</v>
      </c>
      <c r="G182" s="201">
        <f>F182*0.75</f>
        <v>7290</v>
      </c>
      <c r="H182" s="202">
        <f>F182*0.5</f>
        <v>4860</v>
      </c>
    </row>
    <row r="183" spans="1:8" s="16" customFormat="1"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"2ГИС.ИРКУТСК"</v>
      </c>
      <c r="D183" s="36">
        <v>3720</v>
      </c>
      <c r="E183" s="37"/>
      <c r="F183" s="37"/>
      <c r="G183" s="37"/>
      <c r="H183" s="38"/>
    </row>
    <row r="184" spans="1:8" s="16" customFormat="1" ht="50.1" customHeight="1" x14ac:dyDescent="0.2">
      <c r="A184" s="143" t="s">
        <v>122</v>
      </c>
      <c r="B184" s="144"/>
      <c r="C184" s="19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6">
        <v>9720</v>
      </c>
      <c r="E184" s="37"/>
      <c r="F184" s="37"/>
      <c r="G184" s="37"/>
      <c r="H184" s="38"/>
    </row>
    <row r="185" spans="1:8" s="16" customFormat="1" ht="126" customHeight="1" x14ac:dyDescent="0.2">
      <c r="A185" s="143" t="s">
        <v>123</v>
      </c>
      <c r="B185" s="144"/>
      <c r="C185" s="203" t="str">
        <f>C180</f>
        <v>Интернет-площадка 2gis.ru на основе Cправочника организаций "2ГИС.ИРКУТСК"</v>
      </c>
      <c r="D185" s="200">
        <f>F185*1.2</f>
        <v>11354.4</v>
      </c>
      <c r="E185" s="201">
        <f>F185*1.1</f>
        <v>10408.200000000001</v>
      </c>
      <c r="F185" s="201">
        <v>9462</v>
      </c>
      <c r="G185" s="201">
        <f>F185*0.75</f>
        <v>7096.5</v>
      </c>
      <c r="H185" s="202">
        <f>F185*0.5</f>
        <v>4731</v>
      </c>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86" s="56">
        <v>7374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8"/>
      <c r="D188" s="357"/>
      <c r="E188" s="357"/>
      <c r="F188" s="357"/>
      <c r="G188" s="357"/>
      <c r="H188" s="359"/>
    </row>
    <row r="189" spans="1:8" s="16" customFormat="1" ht="83.25" customHeight="1" thickBot="1" x14ac:dyDescent="0.25">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89" s="31">
        <v>21414</v>
      </c>
      <c r="E189" s="32"/>
      <c r="F189" s="32"/>
      <c r="G189" s="32"/>
      <c r="H189" s="33"/>
    </row>
    <row r="190" spans="1:8" s="16" customFormat="1" ht="83.25" customHeight="1" thickBot="1" x14ac:dyDescent="0.25">
      <c r="A190" s="143" t="s">
        <v>186</v>
      </c>
      <c r="B190" s="144"/>
      <c r="C190" s="196"/>
      <c r="D190" s="31">
        <v>21414</v>
      </c>
      <c r="E190" s="32"/>
      <c r="F190" s="32"/>
      <c r="G190" s="32"/>
      <c r="H190" s="33"/>
    </row>
    <row r="191" spans="1:8" s="28" customFormat="1" ht="50.1" customHeight="1" thickBot="1" x14ac:dyDescent="0.25">
      <c r="A191" s="301"/>
      <c r="B191" s="302"/>
      <c r="C191" s="182"/>
      <c r="D191" s="325"/>
      <c r="E191" s="325"/>
      <c r="F191" s="325"/>
      <c r="G191" s="325"/>
      <c r="H191" s="326"/>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484</v>
      </c>
      <c r="D193" s="210"/>
      <c r="E193" s="211"/>
      <c r="F193" s="211"/>
      <c r="G193" s="211"/>
      <c r="H193" s="211"/>
    </row>
    <row r="194" spans="1:8" s="16" customFormat="1" ht="21" x14ac:dyDescent="0.2">
      <c r="A194" s="208"/>
      <c r="B194" s="211"/>
      <c r="C194" s="212" t="s">
        <v>485</v>
      </c>
      <c r="D194" s="212"/>
      <c r="E194" s="211"/>
      <c r="F194" s="211"/>
      <c r="G194" s="211"/>
      <c r="H194" s="211"/>
    </row>
    <row r="195" spans="1:8" s="16" customFormat="1" ht="21" x14ac:dyDescent="0.2">
      <c r="A195" s="208"/>
      <c r="B195" s="211"/>
      <c r="C195" s="212" t="s">
        <v>486</v>
      </c>
      <c r="D195" s="212"/>
      <c r="E195" s="211"/>
      <c r="F195" s="211"/>
      <c r="G195" s="211"/>
      <c r="H195" s="211"/>
    </row>
    <row r="196" spans="1:8" s="16" customFormat="1" ht="21" x14ac:dyDescent="0.2">
      <c r="A196" s="204"/>
      <c r="B196" s="205"/>
      <c r="C196" s="212"/>
      <c r="D196" s="212"/>
      <c r="E196" s="211"/>
      <c r="F196" s="211"/>
      <c r="G196" s="211"/>
      <c r="H196" s="205"/>
    </row>
    <row r="197" spans="1:8" s="16" customFormat="1" ht="26.25" x14ac:dyDescent="0.2">
      <c r="A197" s="215" t="str">
        <f>Абакан_юр!A157</f>
        <v>По соглашению сторон в качестве валюты платежа могут выступать украинские гривны, в этом случае курс следующий: 1 руб. = 0,4294 гривен</v>
      </c>
      <c r="B197" s="215"/>
      <c r="C197" s="215"/>
      <c r="D197" s="216"/>
      <c r="E197" s="216"/>
      <c r="F197" s="217"/>
      <c r="G197" s="218"/>
      <c r="H197" s="218"/>
    </row>
    <row r="198" spans="1:8" s="16" customFormat="1" ht="26.25" x14ac:dyDescent="0.2">
      <c r="A198" s="215" t="str">
        <f>Абакан_юр!A158</f>
        <v>По соглашению сторон в качестве валюты платежа могут выступать дирхамы ОАЭ, в этом случае курс следующий: 1 руб. = 0,0422 дирхам</v>
      </c>
      <c r="B198" s="215"/>
      <c r="C198" s="215"/>
      <c r="D198" s="216"/>
      <c r="E198" s="216"/>
      <c r="F198" s="217"/>
      <c r="G198" s="220"/>
      <c r="H198" s="220"/>
    </row>
    <row r="199" spans="1:8" ht="12.6" customHeight="1" x14ac:dyDescent="0.2">
      <c r="A199" s="215" t="str">
        <f>Абакан_юр!A159</f>
        <v>По соглашению сторон в качестве валюты платежа могут выступать доллары США, в этом случае курс следующий: 1 руб. = 0,0115 доллара</v>
      </c>
      <c r="B199" s="215"/>
      <c r="C199" s="215"/>
      <c r="D199" s="216"/>
      <c r="E199" s="216"/>
      <c r="F199" s="217"/>
      <c r="G199" s="220"/>
      <c r="H199" s="220"/>
    </row>
    <row r="200" spans="1:8" s="211" customFormat="1" ht="24.95" customHeight="1" x14ac:dyDescent="0.2">
      <c r="A200" s="215" t="str">
        <f>Абакан_юр!A160</f>
        <v>По соглашению сторон в качестве валюты платежа могут выступать евро, в этом случае курс следующий: 1 руб. = 0,0106 евро</v>
      </c>
      <c r="B200" s="215"/>
      <c r="C200" s="215"/>
      <c r="D200" s="216"/>
      <c r="E200" s="217"/>
      <c r="F200" s="217"/>
      <c r="G200" s="220"/>
      <c r="H200" s="220"/>
    </row>
    <row r="201" spans="1:8" s="211" customFormat="1" ht="24.95" customHeight="1" x14ac:dyDescent="0.2">
      <c r="A201" s="215" t="str">
        <f>Абакан_юр!A161</f>
        <v>По соглашению сторон в качестве валюты платежа могут выступать чешские кроны, в этом случае курс следующий: 1 руб. = 0,2596 крона</v>
      </c>
      <c r="B201" s="215"/>
      <c r="C201" s="215"/>
      <c r="D201" s="216"/>
      <c r="E201" s="217"/>
      <c r="F201" s="217"/>
      <c r="G201" s="220"/>
      <c r="H201" s="220"/>
    </row>
    <row r="202" spans="1:8" s="211" customFormat="1" ht="24.95" customHeight="1" x14ac:dyDescent="0.2">
      <c r="A202" s="215" t="str">
        <f>Абакан_юр!A162</f>
        <v>По соглашению сторон в качестве валюты платежа могут выступать киргизские сомы, в этом случае курс следующий: 1 руб. = 1,0276 сом</v>
      </c>
      <c r="B202" s="215"/>
      <c r="C202" s="215"/>
      <c r="D202" s="216"/>
      <c r="E202" s="216"/>
      <c r="F202" s="217"/>
      <c r="G202" s="220"/>
      <c r="H202" s="220"/>
    </row>
    <row r="203" spans="1:8" s="205" customFormat="1" ht="12.6" customHeight="1"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3" s="215"/>
      <c r="C203" s="215"/>
      <c r="D203" s="216"/>
      <c r="E203" s="216"/>
      <c r="F203" s="217"/>
      <c r="G203" s="220"/>
      <c r="H203" s="220"/>
    </row>
    <row r="204" spans="1:8" s="219" customFormat="1" ht="24.95" customHeight="1" x14ac:dyDescent="0.2">
      <c r="A204" s="221"/>
      <c r="B204" s="221"/>
      <c r="C204" s="222"/>
      <c r="D204" s="223"/>
      <c r="E204" s="223"/>
      <c r="F204" s="224"/>
      <c r="G204" s="225"/>
      <c r="H204" s="225"/>
    </row>
    <row r="205" spans="1:8" s="219" customFormat="1" ht="24.95" customHeight="1" x14ac:dyDescent="0.2">
      <c r="A205" s="227" t="s">
        <v>136</v>
      </c>
      <c r="B205" s="227"/>
      <c r="C205" s="227"/>
      <c r="D205" s="227"/>
      <c r="E205" s="227"/>
      <c r="F205" s="227"/>
      <c r="G205" s="227"/>
      <c r="H205" s="227"/>
    </row>
    <row r="206" spans="1:8" s="219" customFormat="1" ht="24.95" customHeight="1" x14ac:dyDescent="0.2">
      <c r="A206" s="227" t="s">
        <v>137</v>
      </c>
      <c r="B206" s="227"/>
      <c r="C206" s="227"/>
      <c r="D206" s="227"/>
      <c r="E206" s="227"/>
      <c r="F206" s="227"/>
      <c r="G206" s="227"/>
      <c r="H206" s="227"/>
    </row>
    <row r="207" spans="1:8" s="219" customFormat="1" ht="24.95" customHeight="1" x14ac:dyDescent="0.2">
      <c r="A207" s="221"/>
      <c r="B207" s="221"/>
      <c r="C207" s="222"/>
      <c r="D207" s="223"/>
      <c r="E207" s="223"/>
      <c r="F207" s="224"/>
      <c r="G207" s="225"/>
      <c r="H207" s="225"/>
    </row>
    <row r="208" spans="1:8" s="219" customFormat="1" ht="24.95" customHeight="1" thickBot="1" x14ac:dyDescent="0.25">
      <c r="A208" s="228" t="s">
        <v>138</v>
      </c>
      <c r="B208" s="228"/>
      <c r="C208" s="228"/>
      <c r="D208" s="228"/>
      <c r="E208" s="228"/>
      <c r="F208" s="229"/>
      <c r="H208" s="230"/>
    </row>
    <row r="209" spans="1:8" s="219" customFormat="1" ht="24.95" customHeight="1" thickBot="1" x14ac:dyDescent="0.25">
      <c r="A209" s="231" t="s">
        <v>139</v>
      </c>
      <c r="B209" s="232"/>
      <c r="C209" s="232"/>
      <c r="D209" s="232"/>
      <c r="E209" s="233"/>
      <c r="F209" s="234"/>
      <c r="G209" s="205"/>
      <c r="H209" s="235"/>
    </row>
    <row r="210" spans="1:8" s="219" customFormat="1" ht="24.95" customHeight="1" thickBot="1" x14ac:dyDescent="0.25">
      <c r="A210" s="236" t="s">
        <v>140</v>
      </c>
      <c r="B210" s="237"/>
      <c r="C210" s="238" t="s">
        <v>141</v>
      </c>
      <c r="D210" s="237" t="s">
        <v>142</v>
      </c>
      <c r="E210" s="239"/>
      <c r="F210" s="240"/>
      <c r="G210" s="240"/>
      <c r="H210" s="240"/>
    </row>
    <row r="211" spans="1:8" s="226" customFormat="1" ht="12" customHeight="1" x14ac:dyDescent="0.2">
      <c r="A211" s="246" t="s">
        <v>169</v>
      </c>
      <c r="B211" s="247"/>
      <c r="C211" s="249" t="s">
        <v>170</v>
      </c>
      <c r="D211" s="249">
        <v>2190</v>
      </c>
      <c r="E211" s="250"/>
      <c r="F211" s="207"/>
      <c r="G211" s="207"/>
      <c r="H211" s="207"/>
    </row>
    <row r="212" spans="1:8" ht="24.95" customHeight="1" x14ac:dyDescent="0.2">
      <c r="A212" s="246" t="s">
        <v>171</v>
      </c>
      <c r="B212" s="247"/>
      <c r="C212" s="249"/>
      <c r="D212" s="249">
        <v>1590</v>
      </c>
      <c r="E212" s="250"/>
      <c r="F212" s="207"/>
      <c r="G212" s="207"/>
    </row>
    <row r="213" spans="1:8" ht="24.95" customHeight="1" x14ac:dyDescent="0.2">
      <c r="A213" s="246" t="s">
        <v>172</v>
      </c>
      <c r="B213" s="247"/>
      <c r="C213" s="249"/>
      <c r="D213" s="249">
        <v>1440</v>
      </c>
      <c r="E213" s="250"/>
      <c r="F213" s="207"/>
      <c r="G213" s="207"/>
    </row>
    <row r="214" spans="1:8" s="226" customFormat="1" ht="12" customHeight="1" thickBot="1" x14ac:dyDescent="0.25">
      <c r="A214" s="246" t="s">
        <v>173</v>
      </c>
      <c r="B214" s="247"/>
      <c r="C214" s="249"/>
      <c r="D214" s="249">
        <v>1290</v>
      </c>
      <c r="E214" s="250"/>
      <c r="F214" s="207"/>
      <c r="G214" s="207"/>
      <c r="H214" s="207"/>
    </row>
    <row r="215" spans="1:8" s="230" customFormat="1" ht="50.1" customHeight="1" x14ac:dyDescent="0.2">
      <c r="A215" s="241" t="s">
        <v>143</v>
      </c>
      <c r="B215" s="242"/>
      <c r="C215" s="243" t="s">
        <v>144</v>
      </c>
      <c r="D215" s="244" t="s">
        <v>145</v>
      </c>
      <c r="E215" s="245"/>
      <c r="F215" s="240"/>
      <c r="G215" s="240"/>
      <c r="H215" s="240"/>
    </row>
    <row r="216" spans="1:8" s="235" customFormat="1" ht="50.1" customHeight="1" x14ac:dyDescent="0.2">
      <c r="A216" s="246" t="s">
        <v>146</v>
      </c>
      <c r="B216" s="247"/>
      <c r="C216" s="248" t="s">
        <v>147</v>
      </c>
      <c r="D216" s="249" t="s">
        <v>148</v>
      </c>
      <c r="E216" s="250"/>
      <c r="F216" s="240"/>
      <c r="G216" s="240"/>
      <c r="H216" s="240"/>
    </row>
    <row r="217" spans="1:8" ht="106.5" customHeight="1" thickBot="1" x14ac:dyDescent="0.25">
      <c r="A217" s="332" t="s">
        <v>149</v>
      </c>
      <c r="B217" s="333"/>
      <c r="C217" s="334" t="s">
        <v>150</v>
      </c>
      <c r="D217" s="335" t="s">
        <v>148</v>
      </c>
      <c r="E217" s="336"/>
      <c r="F217" s="240"/>
      <c r="G217" s="240"/>
      <c r="H217" s="240"/>
    </row>
    <row r="218" spans="1:8" ht="50.1" customHeight="1" x14ac:dyDescent="0.2">
      <c r="A218" s="246" t="s">
        <v>152</v>
      </c>
      <c r="B218" s="247"/>
      <c r="C218" s="337" t="s">
        <v>153</v>
      </c>
      <c r="D218" s="247" t="s">
        <v>148</v>
      </c>
      <c r="E218" s="338"/>
      <c r="F218" s="234"/>
      <c r="G218" s="234"/>
      <c r="H218" s="234"/>
    </row>
    <row r="219" spans="1:8" ht="50.1" customHeight="1" thickBot="1" x14ac:dyDescent="0.25">
      <c r="A219" s="339" t="s">
        <v>154</v>
      </c>
      <c r="B219" s="340"/>
      <c r="C219" s="334" t="s">
        <v>155</v>
      </c>
      <c r="D219" s="341" t="s">
        <v>148</v>
      </c>
      <c r="E219" s="342"/>
      <c r="F219" s="224"/>
      <c r="G219" s="225"/>
      <c r="H219" s="225"/>
    </row>
    <row r="220" spans="1:8" ht="50.1" customHeight="1" x14ac:dyDescent="0.2">
      <c r="A220" s="252" t="s">
        <v>156</v>
      </c>
      <c r="B220" s="252"/>
      <c r="C220" s="252"/>
      <c r="D220" s="252"/>
      <c r="E220" s="252"/>
      <c r="F220" s="252"/>
      <c r="G220" s="252"/>
      <c r="H220" s="252"/>
    </row>
    <row r="221" spans="1:8" ht="50.1" customHeight="1" x14ac:dyDescent="0.2">
      <c r="A221" s="252" t="s">
        <v>157</v>
      </c>
      <c r="B221" s="252"/>
      <c r="C221" s="252"/>
      <c r="D221" s="252"/>
      <c r="E221" s="252"/>
      <c r="F221" s="252"/>
      <c r="G221" s="252"/>
      <c r="H221" s="252"/>
    </row>
    <row r="222" spans="1:8" ht="195.75" customHeight="1" x14ac:dyDescent="0.2">
      <c r="A22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11"/>
      <c r="C222" s="311"/>
      <c r="D222" s="311"/>
      <c r="E222" s="311"/>
      <c r="F222" s="311"/>
      <c r="G222" s="311"/>
      <c r="H222" s="311"/>
    </row>
    <row r="223" spans="1:8" ht="108.75" customHeight="1" x14ac:dyDescent="0.2">
      <c r="A223" s="227" t="s">
        <v>159</v>
      </c>
      <c r="B223" s="227"/>
      <c r="C223" s="227"/>
      <c r="D223" s="227"/>
      <c r="E223" s="227"/>
      <c r="F223" s="227"/>
      <c r="G223" s="227"/>
      <c r="H223" s="227"/>
    </row>
    <row r="224" spans="1:8" ht="174.95" customHeight="1" x14ac:dyDescent="0.2">
      <c r="A224" s="252" t="s">
        <v>160</v>
      </c>
      <c r="B224" s="252"/>
      <c r="C224" s="252"/>
      <c r="D224" s="252"/>
      <c r="E224" s="252"/>
      <c r="F224" s="252"/>
      <c r="G224" s="252"/>
      <c r="H224" s="252"/>
    </row>
    <row r="225" spans="1:8" s="205" customFormat="1" ht="125.25" customHeight="1" x14ac:dyDescent="0.2">
      <c r="A225" s="227" t="s">
        <v>161</v>
      </c>
      <c r="B225" s="227"/>
      <c r="C225" s="227"/>
      <c r="D225" s="227"/>
      <c r="E225" s="227"/>
      <c r="F225" s="227"/>
      <c r="G225" s="227"/>
      <c r="H225" s="227"/>
    </row>
    <row r="226" spans="1:8" s="226" customFormat="1" ht="222.75" customHeight="1" x14ac:dyDescent="0.2">
      <c r="A226" s="204"/>
      <c r="B226" s="205"/>
      <c r="C226" s="206"/>
      <c r="D226" s="205"/>
      <c r="E226" s="205"/>
      <c r="F226" s="205"/>
      <c r="G226" s="205"/>
      <c r="H226" s="207"/>
    </row>
    <row r="227" spans="1:8" ht="24.95" customHeight="1" x14ac:dyDescent="0.2"/>
    <row r="228" spans="1:8" ht="24.95" customHeight="1" x14ac:dyDescent="0.2"/>
    <row r="229" spans="1:8" ht="181.5" customHeight="1" x14ac:dyDescent="0.2"/>
    <row r="230" spans="1:8" s="16" customFormat="1" ht="67.5" customHeight="1" x14ac:dyDescent="0.2">
      <c r="A230" s="204"/>
      <c r="B230" s="205"/>
      <c r="C230" s="206"/>
      <c r="D230" s="205"/>
      <c r="E230" s="205"/>
      <c r="F230" s="205"/>
      <c r="G230" s="205"/>
      <c r="H230" s="207"/>
    </row>
    <row r="232" spans="1:8" s="254" customFormat="1" ht="114.75" customHeight="1" x14ac:dyDescent="0.2">
      <c r="A232" s="204"/>
      <c r="B232" s="205"/>
      <c r="C232" s="206"/>
      <c r="D232" s="205"/>
      <c r="E232" s="205"/>
      <c r="F232" s="205"/>
      <c r="G232" s="205"/>
      <c r="H232" s="207"/>
    </row>
  </sheetData>
  <sheetProtection selectLockedCells="1" selectUnlockedCells="1"/>
  <mergeCells count="383">
    <mergeCell ref="A222:H222"/>
    <mergeCell ref="A223:H223"/>
    <mergeCell ref="A224:H224"/>
    <mergeCell ref="A225:E225"/>
    <mergeCell ref="F225:H225"/>
    <mergeCell ref="A218:B218"/>
    <mergeCell ref="D218:E218"/>
    <mergeCell ref="A219:B219"/>
    <mergeCell ref="D219:E219"/>
    <mergeCell ref="A220:H220"/>
    <mergeCell ref="A221:H221"/>
    <mergeCell ref="A215:B215"/>
    <mergeCell ref="D215:E215"/>
    <mergeCell ref="A216:B216"/>
    <mergeCell ref="D216:E216"/>
    <mergeCell ref="A217:B217"/>
    <mergeCell ref="D217:E217"/>
    <mergeCell ref="A211:B211"/>
    <mergeCell ref="C211:C214"/>
    <mergeCell ref="D211:E211"/>
    <mergeCell ref="A212:B212"/>
    <mergeCell ref="D212:E212"/>
    <mergeCell ref="A213:B213"/>
    <mergeCell ref="D213:E213"/>
    <mergeCell ref="A214:B214"/>
    <mergeCell ref="D214:E214"/>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A186:B186"/>
    <mergeCell ref="D186:H186"/>
    <mergeCell ref="A187:B187"/>
    <mergeCell ref="D187:H187"/>
    <mergeCell ref="A188:C188"/>
    <mergeCell ref="D188:H188"/>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07"/>
  <sheetViews>
    <sheetView view="pageBreakPreview" zoomScale="40" zoomScaleNormal="60" zoomScaleSheetLayoutView="40" workbookViewId="0">
      <pane ySplit="4" topLeftCell="A14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 s="54">
        <f>F12*1.2</f>
        <v>6710.4</v>
      </c>
      <c r="E12" s="32">
        <f>F12*1.1</f>
        <v>6151.2000000000007</v>
      </c>
      <c r="F12" s="32">
        <v>5592</v>
      </c>
      <c r="G12" s="32">
        <f>F12*0.75</f>
        <v>4194</v>
      </c>
      <c r="H12" s="33">
        <f>F12*0.5</f>
        <v>2796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"2ГИС.КАВКАЗСКИЕ МИНЕРАЛЬНЫЕ ВОДЫ"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7" s="31">
        <f>F27*1.2</f>
        <v>8841.6</v>
      </c>
      <c r="E27" s="32">
        <f>F27*1.1</f>
        <v>8104.8000000000011</v>
      </c>
      <c r="F27" s="32">
        <v>7368</v>
      </c>
      <c r="G27" s="32">
        <f>F27*0.75</f>
        <v>5526</v>
      </c>
      <c r="H27" s="33">
        <f>F27*0.5</f>
        <v>3684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2" s="54">
        <f>F32*1.2</f>
        <v>9403.1999999999989</v>
      </c>
      <c r="E32" s="32">
        <f>F32*1.1</f>
        <v>8619.6</v>
      </c>
      <c r="F32" s="32">
        <v>7836</v>
      </c>
      <c r="G32" s="32">
        <f>F32*0.75</f>
        <v>5877</v>
      </c>
      <c r="H32" s="33">
        <f>F32*0.5</f>
        <v>3918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"2ГИС.КАВКАЗСКИЕ МИНЕРАЛЬНЫЕ ВОДЫ"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8" s="361">
        <f>F48*1.2</f>
        <v>4176</v>
      </c>
      <c r="E48" s="361">
        <f>F48*1.1</f>
        <v>3828.0000000000005</v>
      </c>
      <c r="F48" s="361">
        <v>3480</v>
      </c>
      <c r="G48" s="361">
        <f>F48*0.75</f>
        <v>2610</v>
      </c>
      <c r="H48" s="361">
        <f>F48*0.5</f>
        <v>1740</v>
      </c>
    </row>
    <row r="49" spans="1:8" ht="105.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2" s="89">
        <v>66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996 до 19920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6" s="127">
        <v>996</v>
      </c>
      <c r="E56" s="128"/>
      <c r="F56" s="128"/>
      <c r="G56" s="128"/>
      <c r="H56" s="129"/>
    </row>
    <row r="57" spans="1:8" ht="37.5" customHeight="1" outlineLevel="1" x14ac:dyDescent="0.2">
      <c r="A57" s="130" t="s">
        <v>33</v>
      </c>
      <c r="B57" s="131"/>
      <c r="C57" s="126"/>
      <c r="D57" s="36">
        <v>1992</v>
      </c>
      <c r="E57" s="37"/>
      <c r="F57" s="37"/>
      <c r="G57" s="37"/>
      <c r="H57" s="38"/>
    </row>
    <row r="58" spans="1:8" ht="37.5" customHeight="1" outlineLevel="1" x14ac:dyDescent="0.2">
      <c r="A58" s="130" t="s">
        <v>34</v>
      </c>
      <c r="B58" s="131"/>
      <c r="C58" s="126"/>
      <c r="D58" s="36">
        <v>2988</v>
      </c>
      <c r="E58" s="37"/>
      <c r="F58" s="37"/>
      <c r="G58" s="37"/>
      <c r="H58" s="38"/>
    </row>
    <row r="59" spans="1:8" ht="37.5" customHeight="1" outlineLevel="1" x14ac:dyDescent="0.2">
      <c r="A59" s="130" t="s">
        <v>35</v>
      </c>
      <c r="B59" s="131"/>
      <c r="C59" s="126"/>
      <c r="D59" s="36">
        <v>3984</v>
      </c>
      <c r="E59" s="37"/>
      <c r="F59" s="37"/>
      <c r="G59" s="37"/>
      <c r="H59" s="38"/>
    </row>
    <row r="60" spans="1:8" ht="37.5" customHeight="1" outlineLevel="1" x14ac:dyDescent="0.2">
      <c r="A60" s="130" t="s">
        <v>36</v>
      </c>
      <c r="B60" s="131"/>
      <c r="C60" s="126"/>
      <c r="D60" s="36">
        <v>4980</v>
      </c>
      <c r="E60" s="37"/>
      <c r="F60" s="37"/>
      <c r="G60" s="37"/>
      <c r="H60" s="38"/>
    </row>
    <row r="61" spans="1:8" ht="37.5" customHeight="1" outlineLevel="1" x14ac:dyDescent="0.2">
      <c r="A61" s="130" t="s">
        <v>37</v>
      </c>
      <c r="B61" s="131"/>
      <c r="C61" s="126"/>
      <c r="D61" s="36">
        <v>5976</v>
      </c>
      <c r="E61" s="37"/>
      <c r="F61" s="37"/>
      <c r="G61" s="37"/>
      <c r="H61" s="38"/>
    </row>
    <row r="62" spans="1:8" ht="37.5" customHeight="1" outlineLevel="1" x14ac:dyDescent="0.2">
      <c r="A62" s="130" t="s">
        <v>38</v>
      </c>
      <c r="B62" s="131"/>
      <c r="C62" s="126"/>
      <c r="D62" s="36">
        <v>6972</v>
      </c>
      <c r="E62" s="37"/>
      <c r="F62" s="37"/>
      <c r="G62" s="37"/>
      <c r="H62" s="38"/>
    </row>
    <row r="63" spans="1:8" ht="37.5" customHeight="1" outlineLevel="1" x14ac:dyDescent="0.2">
      <c r="A63" s="130" t="s">
        <v>39</v>
      </c>
      <c r="B63" s="131"/>
      <c r="C63" s="126"/>
      <c r="D63" s="36">
        <v>7968</v>
      </c>
      <c r="E63" s="37"/>
      <c r="F63" s="37"/>
      <c r="G63" s="37"/>
      <c r="H63" s="38"/>
    </row>
    <row r="64" spans="1:8" ht="37.5" customHeight="1" outlineLevel="1" x14ac:dyDescent="0.2">
      <c r="A64" s="130" t="s">
        <v>40</v>
      </c>
      <c r="B64" s="131"/>
      <c r="C64" s="126"/>
      <c r="D64" s="36">
        <v>8964</v>
      </c>
      <c r="E64" s="37"/>
      <c r="F64" s="37"/>
      <c r="G64" s="37"/>
      <c r="H64" s="38"/>
    </row>
    <row r="65" spans="1:8" ht="37.5" customHeight="1" outlineLevel="1" x14ac:dyDescent="0.2">
      <c r="A65" s="130" t="s">
        <v>41</v>
      </c>
      <c r="B65" s="131"/>
      <c r="C65" s="126"/>
      <c r="D65" s="36">
        <v>9960</v>
      </c>
      <c r="E65" s="37"/>
      <c r="F65" s="37"/>
      <c r="G65" s="37"/>
      <c r="H65" s="38"/>
    </row>
    <row r="66" spans="1:8" ht="37.5" customHeight="1" outlineLevel="1" x14ac:dyDescent="0.2">
      <c r="A66" s="130" t="s">
        <v>42</v>
      </c>
      <c r="B66" s="131"/>
      <c r="C66" s="126"/>
      <c r="D66" s="36">
        <v>10956</v>
      </c>
      <c r="E66" s="37"/>
      <c r="F66" s="37"/>
      <c r="G66" s="37"/>
      <c r="H66" s="38"/>
    </row>
    <row r="67" spans="1:8" ht="37.5" customHeight="1" outlineLevel="1" x14ac:dyDescent="0.2">
      <c r="A67" s="130" t="s">
        <v>43</v>
      </c>
      <c r="B67" s="131"/>
      <c r="C67" s="126"/>
      <c r="D67" s="36">
        <v>11952</v>
      </c>
      <c r="E67" s="37"/>
      <c r="F67" s="37"/>
      <c r="G67" s="37"/>
      <c r="H67" s="38"/>
    </row>
    <row r="68" spans="1:8" ht="37.5" customHeight="1" outlineLevel="1" x14ac:dyDescent="0.2">
      <c r="A68" s="130" t="s">
        <v>44</v>
      </c>
      <c r="B68" s="131"/>
      <c r="C68" s="126"/>
      <c r="D68" s="36">
        <v>12948</v>
      </c>
      <c r="E68" s="37"/>
      <c r="F68" s="37"/>
      <c r="G68" s="37"/>
      <c r="H68" s="38"/>
    </row>
    <row r="69" spans="1:8" ht="37.5" customHeight="1" outlineLevel="1" x14ac:dyDescent="0.2">
      <c r="A69" s="130" t="s">
        <v>45</v>
      </c>
      <c r="B69" s="131"/>
      <c r="C69" s="126"/>
      <c r="D69" s="36">
        <v>13944</v>
      </c>
      <c r="E69" s="37"/>
      <c r="F69" s="37"/>
      <c r="G69" s="37"/>
      <c r="H69" s="38"/>
    </row>
    <row r="70" spans="1:8" ht="37.5" customHeight="1" outlineLevel="1" x14ac:dyDescent="0.2">
      <c r="A70" s="130" t="s">
        <v>46</v>
      </c>
      <c r="B70" s="131"/>
      <c r="C70" s="126"/>
      <c r="D70" s="36">
        <v>14940</v>
      </c>
      <c r="E70" s="37"/>
      <c r="F70" s="37"/>
      <c r="G70" s="37"/>
      <c r="H70" s="38"/>
    </row>
    <row r="71" spans="1:8" ht="37.5" customHeight="1" outlineLevel="1" x14ac:dyDescent="0.2">
      <c r="A71" s="130" t="s">
        <v>47</v>
      </c>
      <c r="B71" s="131"/>
      <c r="C71" s="126"/>
      <c r="D71" s="36">
        <v>15936</v>
      </c>
      <c r="E71" s="37"/>
      <c r="F71" s="37"/>
      <c r="G71" s="37"/>
      <c r="H71" s="38"/>
    </row>
    <row r="72" spans="1:8" ht="37.5" customHeight="1" outlineLevel="1" x14ac:dyDescent="0.2">
      <c r="A72" s="130" t="s">
        <v>48</v>
      </c>
      <c r="B72" s="131"/>
      <c r="C72" s="126"/>
      <c r="D72" s="36">
        <v>16932</v>
      </c>
      <c r="E72" s="37"/>
      <c r="F72" s="37"/>
      <c r="G72" s="37"/>
      <c r="H72" s="38"/>
    </row>
    <row r="73" spans="1:8" ht="37.5" customHeight="1" outlineLevel="1" x14ac:dyDescent="0.2">
      <c r="A73" s="130" t="s">
        <v>49</v>
      </c>
      <c r="B73" s="131"/>
      <c r="C73" s="126"/>
      <c r="D73" s="36">
        <v>17928</v>
      </c>
      <c r="E73" s="37"/>
      <c r="F73" s="37"/>
      <c r="G73" s="37"/>
      <c r="H73" s="38"/>
    </row>
    <row r="74" spans="1:8" ht="37.5" customHeight="1" outlineLevel="1" x14ac:dyDescent="0.2">
      <c r="A74" s="130" t="s">
        <v>50</v>
      </c>
      <c r="B74" s="131"/>
      <c r="C74" s="126"/>
      <c r="D74" s="36">
        <v>18924</v>
      </c>
      <c r="E74" s="37"/>
      <c r="F74" s="37"/>
      <c r="G74" s="37"/>
      <c r="H74" s="38"/>
    </row>
    <row r="75" spans="1:8" ht="37.5" customHeight="1" outlineLevel="1" thickBot="1" x14ac:dyDescent="0.25">
      <c r="A75" s="130" t="s">
        <v>51</v>
      </c>
      <c r="B75" s="131"/>
      <c r="C75" s="126"/>
      <c r="D75" s="36">
        <v>19920</v>
      </c>
      <c r="E75" s="37"/>
      <c r="F75" s="37"/>
      <c r="G75" s="37"/>
      <c r="H75" s="38"/>
    </row>
    <row r="76" spans="1:8" ht="50.1" customHeight="1" thickBot="1" x14ac:dyDescent="0.25">
      <c r="A76" s="119" t="s">
        <v>52</v>
      </c>
      <c r="B76" s="120"/>
      <c r="C76" s="120"/>
      <c r="D76" s="121" t="str">
        <f>"от "&amp;MIN(D77:D86)&amp;" до "&amp;MAX(D77:D86)</f>
        <v>от 240 до 3954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7" s="135">
        <v>330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8" s="140">
        <v>354</v>
      </c>
      <c r="E78" s="140"/>
      <c r="F78" s="140"/>
      <c r="G78" s="140"/>
      <c r="H78" s="141"/>
    </row>
    <row r="79" spans="1:8" ht="37.5" customHeight="1" x14ac:dyDescent="0.2">
      <c r="A79" s="137" t="s">
        <v>55</v>
      </c>
      <c r="B79" s="138"/>
      <c r="C79" s="142"/>
      <c r="D79" s="140">
        <v>3012</v>
      </c>
      <c r="E79" s="140"/>
      <c r="F79" s="140"/>
      <c r="G79" s="140"/>
      <c r="H79" s="141"/>
    </row>
    <row r="80" spans="1:8" ht="37.5" customHeight="1" x14ac:dyDescent="0.2">
      <c r="A80" s="137" t="s">
        <v>56</v>
      </c>
      <c r="B80" s="138"/>
      <c r="C80" s="142"/>
      <c r="D80" s="140">
        <v>1008</v>
      </c>
      <c r="E80" s="140"/>
      <c r="F80" s="140"/>
      <c r="G80" s="140"/>
      <c r="H80" s="141"/>
    </row>
    <row r="81" spans="1:8" ht="37.5" customHeight="1" x14ac:dyDescent="0.2">
      <c r="A81" s="143" t="s">
        <v>57</v>
      </c>
      <c r="B81" s="144"/>
      <c r="C81" s="142"/>
      <c r="D81" s="140">
        <v>2010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3954</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19980</v>
      </c>
      <c r="E88" s="156"/>
      <c r="F88" s="156"/>
      <c r="G88" s="156"/>
      <c r="H88" s="157"/>
    </row>
    <row r="89" spans="1:8" ht="21.75" thickBot="1" x14ac:dyDescent="0.25">
      <c r="A89" s="301"/>
      <c r="B89" s="302"/>
      <c r="C89" s="118"/>
      <c r="D89" s="325"/>
      <c r="E89" s="325"/>
      <c r="F89" s="325"/>
      <c r="G89" s="325"/>
      <c r="H89" s="326"/>
    </row>
    <row r="90" spans="1:8" ht="70.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90" s="165">
        <v>3000</v>
      </c>
      <c r="E90" s="165"/>
      <c r="F90" s="165"/>
      <c r="G90" s="165"/>
      <c r="H90" s="166"/>
    </row>
    <row r="91" spans="1:8" ht="70.5" customHeight="1" thickBot="1" x14ac:dyDescent="0.25">
      <c r="A91" s="167" t="s">
        <v>67</v>
      </c>
      <c r="B91" s="168"/>
      <c r="C91" s="169"/>
      <c r="D91" s="170" t="s">
        <v>68</v>
      </c>
      <c r="E91" s="171"/>
      <c r="F91" s="171"/>
      <c r="G91" s="171"/>
      <c r="H91" s="172"/>
    </row>
    <row r="92" spans="1:8" ht="70.5" customHeight="1" x14ac:dyDescent="0.2">
      <c r="A92" s="173" t="s">
        <v>69</v>
      </c>
      <c r="B92" s="174"/>
      <c r="C92" s="169"/>
      <c r="D92" s="140">
        <f>D90/4</f>
        <v>750</v>
      </c>
      <c r="E92" s="140"/>
      <c r="F92" s="140"/>
      <c r="G92" s="140"/>
      <c r="H92" s="141"/>
    </row>
    <row r="93" spans="1:8" ht="70.5" customHeight="1" x14ac:dyDescent="0.2">
      <c r="A93" s="173" t="s">
        <v>70</v>
      </c>
      <c r="B93" s="174"/>
      <c r="C93" s="169"/>
      <c r="D93" s="140">
        <f>D90/5</f>
        <v>600</v>
      </c>
      <c r="E93" s="140"/>
      <c r="F93" s="140"/>
      <c r="G93" s="140"/>
      <c r="H93" s="141"/>
    </row>
    <row r="94" spans="1:8" ht="70.5" customHeight="1" x14ac:dyDescent="0.2">
      <c r="A94" s="173" t="s">
        <v>71</v>
      </c>
      <c r="B94" s="174"/>
      <c r="C94" s="169"/>
      <c r="D94" s="140">
        <f>D90/6</f>
        <v>500</v>
      </c>
      <c r="E94" s="140"/>
      <c r="F94" s="140"/>
      <c r="G94" s="140"/>
      <c r="H94" s="141"/>
    </row>
    <row r="95" spans="1:8" ht="70.5" customHeight="1" x14ac:dyDescent="0.2">
      <c r="A95" s="173" t="s">
        <v>72</v>
      </c>
      <c r="B95" s="174"/>
      <c r="C95" s="169"/>
      <c r="D95" s="140">
        <f>D90/7</f>
        <v>428.57142857142856</v>
      </c>
      <c r="E95" s="140"/>
      <c r="F95" s="140"/>
      <c r="G95" s="140"/>
      <c r="H95" s="141"/>
    </row>
    <row r="96" spans="1:8" ht="70.5" customHeight="1" x14ac:dyDescent="0.2">
      <c r="A96" s="173" t="s">
        <v>73</v>
      </c>
      <c r="B96" s="174"/>
      <c r="C96" s="169"/>
      <c r="D96" s="140">
        <f>D90/8</f>
        <v>375</v>
      </c>
      <c r="E96" s="140"/>
      <c r="F96" s="140"/>
      <c r="G96" s="140"/>
      <c r="H96" s="141"/>
    </row>
    <row r="97" spans="1:8" ht="70.5" customHeight="1" x14ac:dyDescent="0.2">
      <c r="A97" s="173" t="s">
        <v>74</v>
      </c>
      <c r="B97" s="174"/>
      <c r="C97" s="169"/>
      <c r="D97" s="140">
        <f>D90/9</f>
        <v>333.33333333333331</v>
      </c>
      <c r="E97" s="140"/>
      <c r="F97" s="140"/>
      <c r="G97" s="140"/>
      <c r="H97" s="141"/>
    </row>
    <row r="98" spans="1:8" ht="70.5" customHeight="1" x14ac:dyDescent="0.2">
      <c r="A98" s="173" t="s">
        <v>75</v>
      </c>
      <c r="B98" s="174"/>
      <c r="C98" s="169"/>
      <c r="D98" s="140">
        <f>D90/10</f>
        <v>300</v>
      </c>
      <c r="E98" s="140"/>
      <c r="F98" s="140"/>
      <c r="G98" s="140"/>
      <c r="H98" s="141"/>
    </row>
    <row r="99" spans="1:8" ht="70.5" customHeight="1" thickBot="1" x14ac:dyDescent="0.25">
      <c r="A99" s="162" t="s">
        <v>76</v>
      </c>
      <c r="B99" s="163"/>
      <c r="C99" s="169"/>
      <c r="D99" s="165">
        <v>4488</v>
      </c>
      <c r="E99" s="165"/>
      <c r="F99" s="165"/>
      <c r="G99" s="165"/>
      <c r="H99" s="166"/>
    </row>
    <row r="100" spans="1:8" ht="70.5" customHeight="1" thickBot="1" x14ac:dyDescent="0.25">
      <c r="A100" s="167" t="s">
        <v>67</v>
      </c>
      <c r="B100" s="168"/>
      <c r="C100" s="169"/>
      <c r="D100" s="170" t="s">
        <v>68</v>
      </c>
      <c r="E100" s="171"/>
      <c r="F100" s="171"/>
      <c r="G100" s="171"/>
      <c r="H100" s="172"/>
    </row>
    <row r="101" spans="1:8" ht="70.5" customHeight="1" x14ac:dyDescent="0.2">
      <c r="A101" s="173" t="s">
        <v>69</v>
      </c>
      <c r="B101" s="174"/>
      <c r="C101" s="169"/>
      <c r="D101" s="140">
        <v>1122</v>
      </c>
      <c r="E101" s="140"/>
      <c r="F101" s="140"/>
      <c r="G101" s="140"/>
      <c r="H101" s="141"/>
    </row>
    <row r="102" spans="1:8" ht="70.5" customHeight="1" x14ac:dyDescent="0.2">
      <c r="A102" s="173" t="s">
        <v>70</v>
      </c>
      <c r="B102" s="174"/>
      <c r="C102" s="169"/>
      <c r="D102" s="140">
        <v>897.6</v>
      </c>
      <c r="E102" s="140"/>
      <c r="F102" s="140"/>
      <c r="G102" s="140"/>
      <c r="H102" s="141"/>
    </row>
    <row r="103" spans="1:8" ht="70.5" customHeight="1" x14ac:dyDescent="0.2">
      <c r="A103" s="173" t="s">
        <v>71</v>
      </c>
      <c r="B103" s="174"/>
      <c r="C103" s="169"/>
      <c r="D103" s="140">
        <v>748</v>
      </c>
      <c r="E103" s="140"/>
      <c r="F103" s="140"/>
      <c r="G103" s="140"/>
      <c r="H103" s="141"/>
    </row>
    <row r="104" spans="1:8" ht="70.5" customHeight="1" x14ac:dyDescent="0.2">
      <c r="A104" s="173" t="s">
        <v>72</v>
      </c>
      <c r="B104" s="174"/>
      <c r="C104" s="169"/>
      <c r="D104" s="140">
        <v>641.14285714285722</v>
      </c>
      <c r="E104" s="140"/>
      <c r="F104" s="140"/>
      <c r="G104" s="140"/>
      <c r="H104" s="141"/>
    </row>
    <row r="105" spans="1:8" ht="70.5" customHeight="1" x14ac:dyDescent="0.2">
      <c r="A105" s="173" t="s">
        <v>73</v>
      </c>
      <c r="B105" s="174"/>
      <c r="C105" s="169"/>
      <c r="D105" s="140">
        <v>561</v>
      </c>
      <c r="E105" s="140"/>
      <c r="F105" s="140"/>
      <c r="G105" s="140"/>
      <c r="H105" s="141"/>
    </row>
    <row r="106" spans="1:8" ht="70.5" customHeight="1" x14ac:dyDescent="0.2">
      <c r="A106" s="173" t="s">
        <v>74</v>
      </c>
      <c r="B106" s="174"/>
      <c r="C106" s="169"/>
      <c r="D106" s="140">
        <v>498.66666666666663</v>
      </c>
      <c r="E106" s="140"/>
      <c r="F106" s="140"/>
      <c r="G106" s="140"/>
      <c r="H106" s="141"/>
    </row>
    <row r="107" spans="1:8" ht="70.5" customHeight="1" thickBot="1" x14ac:dyDescent="0.25">
      <c r="A107" s="173" t="s">
        <v>75</v>
      </c>
      <c r="B107" s="174"/>
      <c r="C107" s="177"/>
      <c r="D107" s="140">
        <v>448.8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8" s="44">
        <v>5004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0" s="31">
        <v>4500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1" s="187">
        <v>2124</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2" s="36">
        <v>1890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3" s="36">
        <v>10002</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14" s="36">
        <v>12002.4</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5" s="36">
        <v>1182</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6" s="36">
        <v>2244</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7" s="36">
        <v>2244</v>
      </c>
      <c r="E117" s="37"/>
      <c r="F117" s="37"/>
      <c r="G117" s="37"/>
      <c r="H117" s="38"/>
    </row>
    <row r="118" spans="1:8" ht="50.1" customHeight="1" x14ac:dyDescent="0.2">
      <c r="A118" s="143" t="s">
        <v>86</v>
      </c>
      <c r="B118" s="144"/>
      <c r="C11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18" s="36">
        <v>10002</v>
      </c>
      <c r="E118" s="37"/>
      <c r="F118" s="37"/>
      <c r="G118" s="37"/>
      <c r="H118" s="38"/>
    </row>
    <row r="119" spans="1:8" ht="50.1" customHeight="1" x14ac:dyDescent="0.2">
      <c r="A119" s="143" t="s">
        <v>87</v>
      </c>
      <c r="B119" s="144"/>
      <c r="C119" s="186" t="s">
        <v>88</v>
      </c>
      <c r="D119" s="36">
        <v>504</v>
      </c>
      <c r="E119" s="37"/>
      <c r="F119" s="37"/>
      <c r="G119" s="37"/>
      <c r="H119" s="38"/>
    </row>
    <row r="120" spans="1:8" ht="69.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0" s="36">
        <v>3990</v>
      </c>
      <c r="E120" s="37"/>
      <c r="F120" s="37"/>
      <c r="G120" s="37"/>
      <c r="H120" s="38"/>
    </row>
    <row r="121" spans="1:8" ht="69.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1" s="36">
        <v>3990</v>
      </c>
      <c r="E121" s="37"/>
      <c r="F121" s="37"/>
      <c r="G121" s="37"/>
      <c r="H121" s="38"/>
    </row>
    <row r="122" spans="1:8" ht="69.75" customHeight="1" x14ac:dyDescent="0.2">
      <c r="A122" s="143" t="s">
        <v>91</v>
      </c>
      <c r="B122" s="144"/>
      <c r="C122"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2" s="36">
        <v>3990</v>
      </c>
      <c r="E122" s="37"/>
      <c r="F122" s="37"/>
      <c r="G122" s="37"/>
      <c r="H122" s="38"/>
    </row>
    <row r="123" spans="1:8" ht="69.75" customHeight="1" x14ac:dyDescent="0.2">
      <c r="A123" s="143" t="s">
        <v>92</v>
      </c>
      <c r="B123" s="144"/>
      <c r="C123" s="186"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3" s="36">
        <v>3990</v>
      </c>
      <c r="E123" s="37"/>
      <c r="F123" s="37"/>
      <c r="G123" s="37"/>
      <c r="H123" s="38"/>
    </row>
    <row r="124" spans="1:8" ht="69.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4" s="36">
        <v>19980</v>
      </c>
      <c r="E124" s="37"/>
      <c r="F124" s="37"/>
      <c r="G124" s="37"/>
      <c r="H124" s="38"/>
    </row>
    <row r="125" spans="1:8" ht="69.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25" s="36">
        <v>15000</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6" s="36">
        <v>1242</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7" s="36">
        <v>330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8" s="36">
        <v>7500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9" s="3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0" s="36">
        <v>7500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6">
        <v>6360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6">
        <v>3000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"2ГИС.КАВКАЗСКИЕ МИНЕРАЛЬНЫЕ ВОДЫ" (версия для ПК)</v>
      </c>
      <c r="D133" s="36">
        <v>2760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4" s="36">
        <v>14040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5" s="36">
        <v>16848</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"2ГИС.КАВКАЗСКИЕ МИНЕРАЛЬНЫЕ ВОДЫ" (версия для ПК)</v>
      </c>
      <c r="D136" s="36">
        <v>1680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"2ГИС.КАВКАЗСКИЕ МИНЕРАЛЬНЫЕ ВОДЫ" (версия для ПК)</v>
      </c>
      <c r="D137" s="36">
        <v>3240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"2ГИС.КАВКАЗСКИЕ МИНЕРАЛЬНЫЕ ВОДЫ" (версия для ПК)</v>
      </c>
      <c r="D138" s="36">
        <v>3240</v>
      </c>
      <c r="E138" s="37"/>
      <c r="F138" s="37"/>
      <c r="G138" s="37"/>
      <c r="H138" s="38"/>
    </row>
    <row r="139" spans="1:8" ht="50.1" customHeight="1" x14ac:dyDescent="0.2">
      <c r="A139" s="143" t="s">
        <v>107</v>
      </c>
      <c r="B139" s="144"/>
      <c r="C139" s="186" t="s">
        <v>88</v>
      </c>
      <c r="D139" s="36">
        <v>720</v>
      </c>
      <c r="E139" s="37"/>
      <c r="F139" s="37"/>
      <c r="G139" s="37"/>
      <c r="H139" s="38"/>
    </row>
    <row r="140" spans="1:8" ht="73.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6">
        <v>28080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"2ГИС.КАВКАЗСКИЕ МИНЕРАЛЬНЫЕ ВОДЫ" (версия для ПК)</v>
      </c>
      <c r="D141" s="44">
        <v>1800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43" s="36">
        <v>5490</v>
      </c>
      <c r="E143" s="37"/>
      <c r="F143" s="37"/>
      <c r="G143" s="37"/>
      <c r="H143" s="38"/>
    </row>
    <row r="144" spans="1:8" s="16" customFormat="1" ht="50.1" customHeight="1" x14ac:dyDescent="0.2">
      <c r="A144" s="143" t="s">
        <v>112</v>
      </c>
      <c r="B144" s="144"/>
      <c r="C144" s="196"/>
      <c r="D144" s="36">
        <v>4500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9" s="200">
        <f>F149*1.2</f>
        <v>3823.2</v>
      </c>
      <c r="E149" s="201">
        <f>F149*1.1</f>
        <v>3504.6000000000004</v>
      </c>
      <c r="F149" s="201">
        <v>3186</v>
      </c>
      <c r="G149" s="201">
        <f>F149*0.75</f>
        <v>2389.5</v>
      </c>
      <c r="H149" s="202">
        <f>F149*0.5</f>
        <v>1593</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0" s="36">
        <v>4050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1" s="36">
        <v>1008</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52" s="200">
        <f>F152*1.2</f>
        <v>5472</v>
      </c>
      <c r="E152" s="201">
        <f>F152*1.1</f>
        <v>5016</v>
      </c>
      <c r="F152" s="201">
        <v>4560</v>
      </c>
      <c r="G152" s="201">
        <f>F152*0.75</f>
        <v>3420</v>
      </c>
      <c r="H152" s="202">
        <f>F152*0.5</f>
        <v>2280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6">
        <v>5760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4" s="36">
        <v>1440</v>
      </c>
      <c r="E154" s="37"/>
      <c r="F154" s="37"/>
      <c r="G154" s="37"/>
      <c r="H154" s="38"/>
    </row>
    <row r="155" spans="1:8" s="16" customFormat="1" ht="126" customHeight="1" x14ac:dyDescent="0.2">
      <c r="A155" s="143" t="s">
        <v>123</v>
      </c>
      <c r="B155" s="144"/>
      <c r="C155" s="300" t="str">
        <f>C150</f>
        <v>Интернет-площадка 2gis.ru на основе Cправочника организаций "2ГИС.КАВКАЗСКИЕ МИНЕРАЛЬНЫЕ ВОДЫ"</v>
      </c>
      <c r="D155" s="200">
        <f>F155*1.2</f>
        <v>2548.7999999999997</v>
      </c>
      <c r="E155" s="201">
        <f>F155*1.1</f>
        <v>2336.4</v>
      </c>
      <c r="F155" s="201">
        <v>2124</v>
      </c>
      <c r="G155" s="201">
        <f>F155*0.75</f>
        <v>1593</v>
      </c>
      <c r="H155" s="202">
        <f>F155*0.5</f>
        <v>1062</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6" s="36">
        <v>2472</v>
      </c>
      <c r="E156" s="37"/>
      <c r="F156" s="37"/>
      <c r="G156" s="37"/>
      <c r="H156" s="38"/>
    </row>
    <row r="157" spans="1:8" ht="50.1" customHeight="1" thickBot="1" x14ac:dyDescent="0.25">
      <c r="A157" s="301"/>
      <c r="B157" s="302"/>
      <c r="C157" s="118"/>
      <c r="D157" s="325"/>
      <c r="E157" s="325"/>
      <c r="F157" s="325"/>
      <c r="G157" s="325"/>
      <c r="H157" s="326"/>
    </row>
    <row r="158" spans="1:8" s="23" customFormat="1" ht="26.25" x14ac:dyDescent="0.2">
      <c r="A158" s="204"/>
      <c r="B158" s="205"/>
      <c r="C158" s="206"/>
      <c r="D158" s="205"/>
      <c r="E158" s="205"/>
      <c r="F158" s="205"/>
      <c r="G158" s="205"/>
      <c r="H158" s="207"/>
    </row>
    <row r="159" spans="1:8" s="16" customFormat="1" ht="21" x14ac:dyDescent="0.2">
      <c r="A159" s="208"/>
      <c r="B159" s="209" t="s">
        <v>125</v>
      </c>
      <c r="C159" s="210" t="s">
        <v>180</v>
      </c>
      <c r="D159" s="210"/>
      <c r="E159" s="211"/>
      <c r="F159" s="211"/>
      <c r="G159" s="211"/>
      <c r="H159" s="211"/>
    </row>
    <row r="160" spans="1:8" s="16" customFormat="1" ht="21" x14ac:dyDescent="0.2">
      <c r="A160" s="208"/>
      <c r="B160" s="211"/>
      <c r="C160" s="212" t="s">
        <v>181</v>
      </c>
      <c r="D160" s="212"/>
      <c r="E160" s="211"/>
      <c r="F160" s="211"/>
      <c r="G160" s="211"/>
      <c r="H160" s="211"/>
    </row>
    <row r="161" spans="1:8" s="16" customFormat="1" ht="21" x14ac:dyDescent="0.2">
      <c r="A161" s="208"/>
      <c r="B161" s="211"/>
      <c r="C161" s="210" t="s">
        <v>182</v>
      </c>
      <c r="D161" s="212"/>
      <c r="E161" s="211"/>
      <c r="F161" s="211"/>
      <c r="G161" s="211"/>
      <c r="H161" s="211"/>
    </row>
    <row r="162" spans="1:8" s="16" customFormat="1" ht="21" x14ac:dyDescent="0.2">
      <c r="A162" s="204"/>
      <c r="B162" s="205"/>
      <c r="C162" s="212"/>
      <c r="D162" s="212"/>
      <c r="E162" s="211"/>
      <c r="F162" s="211"/>
      <c r="G162" s="211"/>
      <c r="H162" s="205"/>
    </row>
    <row r="163" spans="1:8" s="16" customFormat="1" ht="26.25" x14ac:dyDescent="0.2">
      <c r="A163" s="215" t="str">
        <f>Абакан_юр!A157</f>
        <v>По соглашению сторон в качестве валюты платежа могут выступать украинские гривны, в этом случае курс следующий: 1 руб. = 0,4294 гривен</v>
      </c>
      <c r="B163" s="215"/>
      <c r="C163" s="215"/>
      <c r="D163" s="216"/>
      <c r="E163" s="216"/>
      <c r="F163" s="217"/>
      <c r="G163" s="218"/>
      <c r="H163" s="218"/>
    </row>
    <row r="164" spans="1:8" ht="26.25" x14ac:dyDescent="0.2">
      <c r="A164" s="215" t="str">
        <f>Абакан_юр!A158</f>
        <v>По соглашению сторон в качестве валюты платежа могут выступать дирхамы ОАЭ, в этом случае курс следующий: 1 руб. = 0,0422 дирхам</v>
      </c>
      <c r="B164" s="215"/>
      <c r="C164" s="215"/>
      <c r="D164" s="216"/>
      <c r="E164" s="216"/>
      <c r="F164" s="217"/>
      <c r="G164" s="220"/>
      <c r="H164" s="220"/>
    </row>
    <row r="165" spans="1:8" ht="26.25" x14ac:dyDescent="0.2">
      <c r="A165" s="215" t="str">
        <f>Абакан_юр!A159</f>
        <v>По соглашению сторон в качестве валюты платежа могут выступать доллары США, в этом случае курс следующий: 1 руб. = 0,0115 доллара</v>
      </c>
      <c r="B165" s="215"/>
      <c r="C165" s="215"/>
      <c r="D165" s="216"/>
      <c r="E165" s="216"/>
      <c r="F165" s="217"/>
      <c r="G165" s="220"/>
      <c r="H165" s="220"/>
    </row>
    <row r="166" spans="1:8" ht="26.25" x14ac:dyDescent="0.2">
      <c r="A166" s="215" t="str">
        <f>Абакан_юр!A160</f>
        <v>По соглашению сторон в качестве валюты платежа могут выступать евро, в этом случае курс следующий: 1 руб. = 0,0106 евро</v>
      </c>
      <c r="B166" s="215"/>
      <c r="C166" s="215"/>
      <c r="D166" s="216"/>
      <c r="E166" s="217"/>
      <c r="F166" s="217"/>
      <c r="G166" s="220"/>
      <c r="H166" s="220"/>
    </row>
    <row r="167" spans="1:8" ht="26.25" x14ac:dyDescent="0.2">
      <c r="A167" s="215" t="str">
        <f>Абакан_юр!A161</f>
        <v>По соглашению сторон в качестве валюты платежа могут выступать чешские кроны, в этом случае курс следующий: 1 руб. = 0,2596 крона</v>
      </c>
      <c r="B167" s="215"/>
      <c r="C167" s="215"/>
      <c r="D167" s="216"/>
      <c r="E167" s="217"/>
      <c r="F167" s="217"/>
      <c r="G167" s="220"/>
      <c r="H167" s="220"/>
    </row>
    <row r="168" spans="1:8" ht="26.25" x14ac:dyDescent="0.2">
      <c r="A168" s="215" t="str">
        <f>Абакан_юр!A162</f>
        <v>По соглашению сторон в качестве валюты платежа могут выступать киргизские сомы, в этом случае курс следующий: 1 руб. = 1,0276 сом</v>
      </c>
      <c r="B168" s="215"/>
      <c r="C168" s="215"/>
      <c r="D168" s="216"/>
      <c r="E168" s="216"/>
      <c r="F168" s="217"/>
      <c r="G168" s="220"/>
      <c r="H168" s="220"/>
    </row>
    <row r="169" spans="1:8" ht="26.25" x14ac:dyDescent="0.2">
      <c r="A169"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9" s="215"/>
      <c r="C169" s="215"/>
      <c r="D169" s="216"/>
      <c r="E169" s="216"/>
      <c r="F169" s="217"/>
      <c r="G169" s="220"/>
      <c r="H169" s="220"/>
    </row>
    <row r="170" spans="1:8" ht="26.25" customHeight="1" x14ac:dyDescent="0.2">
      <c r="A170" s="221"/>
      <c r="B170" s="221"/>
      <c r="C170" s="222"/>
      <c r="D170" s="223"/>
      <c r="E170" s="223"/>
      <c r="F170" s="224"/>
      <c r="G170" s="225"/>
      <c r="H170" s="225"/>
    </row>
    <row r="171" spans="1:8" ht="26.25" customHeight="1" x14ac:dyDescent="0.2">
      <c r="A171" s="227" t="s">
        <v>136</v>
      </c>
      <c r="B171" s="227"/>
      <c r="C171" s="227"/>
      <c r="D171" s="227"/>
      <c r="E171" s="227"/>
      <c r="F171" s="227"/>
      <c r="G171" s="227"/>
      <c r="H171" s="227"/>
    </row>
    <row r="172" spans="1:8" ht="26.25" customHeight="1" x14ac:dyDescent="0.2">
      <c r="A172" s="227" t="s">
        <v>137</v>
      </c>
      <c r="B172" s="227"/>
      <c r="C172" s="227"/>
      <c r="D172" s="227"/>
      <c r="E172" s="227"/>
      <c r="F172" s="227"/>
      <c r="G172" s="227"/>
      <c r="H172" s="227"/>
    </row>
    <row r="173" spans="1:8" ht="26.25" customHeight="1" x14ac:dyDescent="0.2">
      <c r="A173" s="221"/>
      <c r="B173" s="221"/>
      <c r="C173" s="222"/>
      <c r="D173" s="223"/>
      <c r="E173" s="223"/>
      <c r="F173" s="224"/>
      <c r="G173" s="225"/>
      <c r="H173" s="225"/>
    </row>
    <row r="174" spans="1:8" ht="26.25" customHeight="1" thickBot="1" x14ac:dyDescent="0.25">
      <c r="A174" s="228" t="s">
        <v>138</v>
      </c>
      <c r="B174" s="228"/>
      <c r="C174" s="228"/>
      <c r="D174" s="228"/>
      <c r="E174" s="228"/>
      <c r="F174" s="229"/>
      <c r="G174" s="219"/>
      <c r="H174" s="230"/>
    </row>
    <row r="175" spans="1:8" ht="26.25" customHeight="1" thickBot="1" x14ac:dyDescent="0.25">
      <c r="A175" s="231" t="s">
        <v>139</v>
      </c>
      <c r="B175" s="232"/>
      <c r="C175" s="232"/>
      <c r="D175" s="232"/>
      <c r="E175" s="233"/>
      <c r="F175" s="234"/>
      <c r="H175" s="235"/>
    </row>
    <row r="176" spans="1:8" ht="26.25" customHeight="1" thickBot="1" x14ac:dyDescent="0.25">
      <c r="A176" s="236" t="s">
        <v>140</v>
      </c>
      <c r="B176" s="237"/>
      <c r="C176" s="238" t="s">
        <v>141</v>
      </c>
      <c r="D176" s="237" t="s">
        <v>142</v>
      </c>
      <c r="E176" s="239"/>
      <c r="F176" s="240"/>
      <c r="G176" s="240"/>
      <c r="H176" s="240"/>
    </row>
    <row r="177" spans="1:8" ht="21" x14ac:dyDescent="0.2">
      <c r="A177" s="246" t="s">
        <v>169</v>
      </c>
      <c r="B177" s="247"/>
      <c r="C177" s="249" t="s">
        <v>170</v>
      </c>
      <c r="D177" s="249">
        <v>2190</v>
      </c>
      <c r="E177" s="250"/>
      <c r="F177" s="207"/>
      <c r="G177" s="207"/>
    </row>
    <row r="178" spans="1:8" ht="21" x14ac:dyDescent="0.2">
      <c r="A178" s="246" t="s">
        <v>171</v>
      </c>
      <c r="B178" s="247"/>
      <c r="C178" s="249"/>
      <c r="D178" s="249">
        <v>1590</v>
      </c>
      <c r="E178" s="250"/>
      <c r="F178" s="207"/>
      <c r="G178" s="207"/>
    </row>
    <row r="179" spans="1:8" ht="21" x14ac:dyDescent="0.2">
      <c r="A179" s="246" t="s">
        <v>172</v>
      </c>
      <c r="B179" s="247"/>
      <c r="C179" s="249"/>
      <c r="D179" s="249">
        <v>1440</v>
      </c>
      <c r="E179" s="250"/>
      <c r="F179" s="207"/>
      <c r="G179" s="207"/>
    </row>
    <row r="180" spans="1:8" ht="21.75" thickBot="1" x14ac:dyDescent="0.25">
      <c r="A180" s="246" t="s">
        <v>173</v>
      </c>
      <c r="B180" s="247"/>
      <c r="C180" s="249"/>
      <c r="D180" s="249">
        <v>1290</v>
      </c>
      <c r="E180" s="250"/>
      <c r="F180" s="207"/>
      <c r="G180" s="207"/>
    </row>
    <row r="181" spans="1:8" ht="50.1" customHeight="1" x14ac:dyDescent="0.2">
      <c r="A181" s="241" t="s">
        <v>143</v>
      </c>
      <c r="B181" s="242"/>
      <c r="C181" s="243" t="s">
        <v>144</v>
      </c>
      <c r="D181" s="244" t="s">
        <v>145</v>
      </c>
      <c r="E181" s="245"/>
      <c r="F181" s="240"/>
      <c r="G181" s="240"/>
      <c r="H181" s="240"/>
    </row>
    <row r="182" spans="1:8" ht="50.1" customHeight="1" x14ac:dyDescent="0.2">
      <c r="A182" s="246" t="s">
        <v>146</v>
      </c>
      <c r="B182" s="247"/>
      <c r="C182" s="248" t="s">
        <v>147</v>
      </c>
      <c r="D182" s="249" t="s">
        <v>148</v>
      </c>
      <c r="E182" s="250"/>
      <c r="F182" s="240"/>
      <c r="G182" s="240"/>
      <c r="H182" s="240"/>
    </row>
    <row r="183" spans="1:8" ht="96" customHeight="1" thickBot="1" x14ac:dyDescent="0.25">
      <c r="A183" s="332" t="s">
        <v>149</v>
      </c>
      <c r="B183" s="333"/>
      <c r="C183" s="334" t="s">
        <v>150</v>
      </c>
      <c r="D183" s="335" t="s">
        <v>148</v>
      </c>
      <c r="E183" s="336"/>
      <c r="F183" s="240"/>
      <c r="G183" s="240"/>
      <c r="H183" s="240"/>
    </row>
    <row r="184" spans="1:8" ht="50.1" customHeight="1" x14ac:dyDescent="0.2">
      <c r="A184" s="246" t="s">
        <v>152</v>
      </c>
      <c r="B184" s="247"/>
      <c r="C184" s="337" t="s">
        <v>153</v>
      </c>
      <c r="D184" s="247" t="s">
        <v>148</v>
      </c>
      <c r="E184" s="338"/>
      <c r="F184" s="234"/>
      <c r="G184" s="234"/>
      <c r="H184" s="234"/>
    </row>
    <row r="185" spans="1:8" ht="50.1" customHeight="1" thickBot="1" x14ac:dyDescent="0.25">
      <c r="A185" s="339" t="s">
        <v>154</v>
      </c>
      <c r="B185" s="340"/>
      <c r="C185" s="334" t="s">
        <v>155</v>
      </c>
      <c r="D185" s="341" t="s">
        <v>148</v>
      </c>
      <c r="E185" s="342"/>
      <c r="F185" s="224"/>
      <c r="G185" s="225"/>
      <c r="H185" s="225"/>
    </row>
    <row r="186" spans="1:8" ht="50.1" customHeight="1" x14ac:dyDescent="0.2">
      <c r="A186" s="252" t="s">
        <v>156</v>
      </c>
      <c r="B186" s="252"/>
      <c r="C186" s="252"/>
      <c r="D186" s="252"/>
      <c r="E186" s="252"/>
      <c r="F186" s="252"/>
      <c r="G186" s="252"/>
      <c r="H186" s="252"/>
    </row>
    <row r="187" spans="1:8" ht="50.1" customHeight="1" x14ac:dyDescent="0.2">
      <c r="A187" s="252" t="s">
        <v>157</v>
      </c>
      <c r="B187" s="252"/>
      <c r="C187" s="252"/>
      <c r="D187" s="252"/>
      <c r="E187" s="252"/>
      <c r="F187" s="252"/>
      <c r="G187" s="252"/>
      <c r="H187" s="252"/>
    </row>
    <row r="188" spans="1:8" ht="101.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81.75" customHeight="1" x14ac:dyDescent="0.2">
      <c r="A189" s="227" t="s">
        <v>159</v>
      </c>
      <c r="B189" s="227"/>
      <c r="C189" s="227"/>
      <c r="D189" s="227"/>
      <c r="E189" s="227"/>
      <c r="F189" s="227"/>
      <c r="G189" s="227"/>
      <c r="H189" s="227"/>
    </row>
    <row r="190" spans="1:8" ht="23.25" x14ac:dyDescent="0.2">
      <c r="A190" s="252" t="s">
        <v>160</v>
      </c>
      <c r="B190" s="252"/>
      <c r="C190" s="252"/>
      <c r="D190" s="252"/>
      <c r="E190" s="252"/>
      <c r="F190" s="252"/>
      <c r="G190" s="252"/>
      <c r="H190" s="252"/>
    </row>
    <row r="191" spans="1:8" s="205" customFormat="1" x14ac:dyDescent="0.2">
      <c r="A191" s="204"/>
      <c r="C191" s="206"/>
      <c r="H191" s="207"/>
    </row>
    <row r="192" spans="1:8" s="205" customFormat="1" ht="125.25" customHeight="1" x14ac:dyDescent="0.2">
      <c r="A192" s="487" t="s">
        <v>459</v>
      </c>
      <c r="B192" s="487"/>
      <c r="C192" s="487"/>
      <c r="D192" s="487"/>
      <c r="E192" s="487"/>
      <c r="F192" s="487"/>
      <c r="G192" s="487"/>
      <c r="H192" s="487"/>
    </row>
    <row r="193" spans="1:8" ht="25.5" x14ac:dyDescent="0.35">
      <c r="A193" s="488" t="s">
        <v>460</v>
      </c>
      <c r="B193" s="489"/>
      <c r="C193" s="490" t="s">
        <v>461</v>
      </c>
    </row>
    <row r="194" spans="1:8" ht="25.5" x14ac:dyDescent="0.35">
      <c r="A194" s="491" t="s">
        <v>462</v>
      </c>
      <c r="B194" s="492"/>
      <c r="C194" s="493">
        <v>1</v>
      </c>
    </row>
    <row r="195" spans="1:8" ht="25.5" x14ac:dyDescent="0.35">
      <c r="A195" s="491">
        <v>2</v>
      </c>
      <c r="B195" s="492"/>
      <c r="C195" s="493">
        <v>1.1000000000000001</v>
      </c>
    </row>
    <row r="196" spans="1:8" ht="25.5" x14ac:dyDescent="0.35">
      <c r="A196" s="491">
        <v>3</v>
      </c>
      <c r="B196" s="492"/>
      <c r="C196" s="493">
        <v>1.2</v>
      </c>
    </row>
    <row r="197" spans="1:8" ht="25.5" x14ac:dyDescent="0.35">
      <c r="A197" s="491" t="s">
        <v>463</v>
      </c>
      <c r="B197" s="492"/>
      <c r="C197" s="493">
        <v>1.25</v>
      </c>
    </row>
    <row r="198" spans="1:8" ht="25.5" x14ac:dyDescent="0.35">
      <c r="A198" s="491" t="s">
        <v>464</v>
      </c>
      <c r="B198" s="492"/>
      <c r="C198" s="493">
        <v>1.3</v>
      </c>
    </row>
    <row r="199" spans="1:8" ht="25.5" x14ac:dyDescent="0.35">
      <c r="A199" s="491" t="s">
        <v>465</v>
      </c>
      <c r="B199" s="492"/>
      <c r="C199" s="493">
        <v>1.35</v>
      </c>
    </row>
    <row r="200" spans="1:8" ht="25.5" x14ac:dyDescent="0.35">
      <c r="A200" s="491" t="s">
        <v>466</v>
      </c>
      <c r="B200" s="492"/>
      <c r="C200" s="493">
        <v>1.4</v>
      </c>
    </row>
    <row r="201" spans="1:8" ht="25.5" x14ac:dyDescent="0.35">
      <c r="A201" s="491" t="s">
        <v>467</v>
      </c>
      <c r="B201" s="492"/>
      <c r="C201" s="493">
        <v>1.45</v>
      </c>
    </row>
    <row r="202" spans="1:8" ht="25.5" x14ac:dyDescent="0.35">
      <c r="A202" s="491" t="s">
        <v>468</v>
      </c>
      <c r="B202" s="492"/>
      <c r="C202" s="493">
        <v>1.5</v>
      </c>
    </row>
    <row r="203" spans="1:8" ht="25.5" x14ac:dyDescent="0.35">
      <c r="A203" s="491" t="s">
        <v>469</v>
      </c>
      <c r="B203" s="492"/>
      <c r="C203" s="493">
        <v>2</v>
      </c>
    </row>
    <row r="204" spans="1:8" ht="42" customHeight="1" x14ac:dyDescent="0.2">
      <c r="A204" s="252" t="s">
        <v>470</v>
      </c>
      <c r="B204" s="252"/>
      <c r="C204" s="252"/>
      <c r="D204" s="252"/>
      <c r="E204" s="252"/>
      <c r="F204" s="252"/>
      <c r="G204" s="252"/>
      <c r="H204" s="252"/>
    </row>
    <row r="207" spans="1:8" s="254" customFormat="1" ht="114.75" customHeight="1" x14ac:dyDescent="0.2">
      <c r="A207" s="227" t="s">
        <v>471</v>
      </c>
      <c r="B207" s="227"/>
      <c r="C207" s="227"/>
      <c r="D207" s="227"/>
      <c r="E207" s="227"/>
      <c r="F207" s="227"/>
      <c r="G207" s="227"/>
      <c r="H207" s="227"/>
    </row>
  </sheetData>
  <sheetProtection selectLockedCells="1" selectUnlockedCells="1"/>
  <mergeCells count="327">
    <mergeCell ref="A203:B203"/>
    <mergeCell ref="A204:H204"/>
    <mergeCell ref="A207:E207"/>
    <mergeCell ref="F207:H207"/>
    <mergeCell ref="A197:B197"/>
    <mergeCell ref="A198:B198"/>
    <mergeCell ref="A199:B199"/>
    <mergeCell ref="A200:B200"/>
    <mergeCell ref="A201:B201"/>
    <mergeCell ref="A202:B202"/>
    <mergeCell ref="A190:H190"/>
    <mergeCell ref="A192:H192"/>
    <mergeCell ref="A193:B193"/>
    <mergeCell ref="A194:B194"/>
    <mergeCell ref="A195:B195"/>
    <mergeCell ref="A196:B196"/>
    <mergeCell ref="A185:B185"/>
    <mergeCell ref="D185:E185"/>
    <mergeCell ref="A186:H186"/>
    <mergeCell ref="A187:H187"/>
    <mergeCell ref="A188:H188"/>
    <mergeCell ref="A189:H189"/>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2:H172"/>
    <mergeCell ref="A174:E174"/>
    <mergeCell ref="A175:E175"/>
    <mergeCell ref="A176:B176"/>
    <mergeCell ref="D176:E176"/>
    <mergeCell ref="A177:B177"/>
    <mergeCell ref="C177:C180"/>
    <mergeCell ref="D177:E177"/>
    <mergeCell ref="A178:B178"/>
    <mergeCell ref="D178:E178"/>
    <mergeCell ref="A165:C165"/>
    <mergeCell ref="A166:C166"/>
    <mergeCell ref="A167:C167"/>
    <mergeCell ref="A168:C168"/>
    <mergeCell ref="A169:C169"/>
    <mergeCell ref="A171:H171"/>
    <mergeCell ref="C160:D160"/>
    <mergeCell ref="C161:D161"/>
    <mergeCell ref="C162:D162"/>
    <mergeCell ref="A163:C163"/>
    <mergeCell ref="G163:H163"/>
    <mergeCell ref="A164:C164"/>
    <mergeCell ref="A155:B155"/>
    <mergeCell ref="A156:B156"/>
    <mergeCell ref="D156:H156"/>
    <mergeCell ref="A157:B157"/>
    <mergeCell ref="D157:H157"/>
    <mergeCell ref="C159:D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53"/>
  <sheetViews>
    <sheetView view="pageBreakPreview" zoomScale="40" zoomScaleNormal="60" zoomScaleSheetLayoutView="40" workbookViewId="0">
      <pane ySplit="3" topLeftCell="A11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488</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12124.8</v>
      </c>
      <c r="E8" s="32">
        <f>F8*1.1</f>
        <v>11114.400000000001</v>
      </c>
      <c r="F8" s="32">
        <v>10104</v>
      </c>
      <c r="G8" s="32">
        <f>F8*0.75</f>
        <v>7578</v>
      </c>
      <c r="H8" s="33">
        <f>F8*0.5</f>
        <v>5052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13860</v>
      </c>
      <c r="E13" s="32">
        <f>F13*1.1</f>
        <v>12705.000000000002</v>
      </c>
      <c r="F13" s="32">
        <v>11550</v>
      </c>
      <c r="G13" s="32">
        <f>F13*0.75</f>
        <v>8662.5</v>
      </c>
      <c r="H13" s="33">
        <f>F13*0.5</f>
        <v>5775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25473.599999999999</v>
      </c>
      <c r="E28" s="32">
        <f>F28*1.1</f>
        <v>23350.800000000003</v>
      </c>
      <c r="F28" s="32">
        <v>21228</v>
      </c>
      <c r="G28" s="32">
        <f>F28*0.75</f>
        <v>15921</v>
      </c>
      <c r="H28" s="33">
        <f>F28*0.5</f>
        <v>10614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29116.799999999999</v>
      </c>
      <c r="E33" s="32">
        <f>F33*1.1</f>
        <v>26690.400000000001</v>
      </c>
      <c r="F33" s="32">
        <v>24264</v>
      </c>
      <c r="G33" s="32">
        <f>F33*0.75</f>
        <v>18198</v>
      </c>
      <c r="H33" s="33">
        <f>F33*0.5</f>
        <v>12132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4680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444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"&amp;MIN(D50:D79)&amp;" до "&amp;MAX(D50:D79)</f>
        <v>от 2130 до 63900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50" s="365">
        <v>2130</v>
      </c>
      <c r="E50" s="128"/>
      <c r="F50" s="128"/>
      <c r="G50" s="128"/>
      <c r="H50" s="129"/>
    </row>
    <row r="51" spans="1:8" s="16" customFormat="1" ht="37.5" customHeight="1" outlineLevel="1" x14ac:dyDescent="0.2">
      <c r="A51" s="130" t="s">
        <v>33</v>
      </c>
      <c r="B51" s="366"/>
      <c r="C51" s="367"/>
      <c r="D51" s="56">
        <v>4260</v>
      </c>
      <c r="E51" s="37"/>
      <c r="F51" s="37"/>
      <c r="G51" s="37"/>
      <c r="H51" s="38"/>
    </row>
    <row r="52" spans="1:8" s="16" customFormat="1" ht="37.5" customHeight="1" outlineLevel="1" x14ac:dyDescent="0.2">
      <c r="A52" s="130" t="s">
        <v>34</v>
      </c>
      <c r="B52" s="366"/>
      <c r="C52" s="367"/>
      <c r="D52" s="56">
        <v>6390</v>
      </c>
      <c r="E52" s="37"/>
      <c r="F52" s="37"/>
      <c r="G52" s="37"/>
      <c r="H52" s="38"/>
    </row>
    <row r="53" spans="1:8" s="16" customFormat="1" ht="37.5" customHeight="1" outlineLevel="1" x14ac:dyDescent="0.2">
      <c r="A53" s="130" t="s">
        <v>35</v>
      </c>
      <c r="B53" s="366"/>
      <c r="C53" s="367"/>
      <c r="D53" s="56">
        <v>8520</v>
      </c>
      <c r="E53" s="37"/>
      <c r="F53" s="37"/>
      <c r="G53" s="37"/>
      <c r="H53" s="38"/>
    </row>
    <row r="54" spans="1:8" s="16" customFormat="1" ht="37.5" customHeight="1" outlineLevel="1" x14ac:dyDescent="0.2">
      <c r="A54" s="130" t="s">
        <v>36</v>
      </c>
      <c r="B54" s="366"/>
      <c r="C54" s="367"/>
      <c r="D54" s="56">
        <v>10650</v>
      </c>
      <c r="E54" s="37"/>
      <c r="F54" s="37"/>
      <c r="G54" s="37"/>
      <c r="H54" s="38"/>
    </row>
    <row r="55" spans="1:8" s="16" customFormat="1" ht="37.5" customHeight="1" outlineLevel="1" x14ac:dyDescent="0.2">
      <c r="A55" s="130" t="s">
        <v>37</v>
      </c>
      <c r="B55" s="366"/>
      <c r="C55" s="367"/>
      <c r="D55" s="56">
        <v>12780</v>
      </c>
      <c r="E55" s="37"/>
      <c r="F55" s="37"/>
      <c r="G55" s="37"/>
      <c r="H55" s="38"/>
    </row>
    <row r="56" spans="1:8" s="16" customFormat="1" ht="37.5" customHeight="1" outlineLevel="1" x14ac:dyDescent="0.2">
      <c r="A56" s="130" t="s">
        <v>38</v>
      </c>
      <c r="B56" s="366"/>
      <c r="C56" s="367"/>
      <c r="D56" s="56">
        <v>14910</v>
      </c>
      <c r="E56" s="37"/>
      <c r="F56" s="37"/>
      <c r="G56" s="37"/>
      <c r="H56" s="38"/>
    </row>
    <row r="57" spans="1:8" s="16" customFormat="1" ht="37.5" customHeight="1" outlineLevel="1" x14ac:dyDescent="0.2">
      <c r="A57" s="130" t="s">
        <v>39</v>
      </c>
      <c r="B57" s="366"/>
      <c r="C57" s="367"/>
      <c r="D57" s="56">
        <v>17040</v>
      </c>
      <c r="E57" s="37"/>
      <c r="F57" s="37"/>
      <c r="G57" s="37"/>
      <c r="H57" s="38"/>
    </row>
    <row r="58" spans="1:8" s="16" customFormat="1" ht="37.5" customHeight="1" outlineLevel="1" x14ac:dyDescent="0.2">
      <c r="A58" s="130" t="s">
        <v>40</v>
      </c>
      <c r="B58" s="366"/>
      <c r="C58" s="367"/>
      <c r="D58" s="56">
        <v>19170</v>
      </c>
      <c r="E58" s="37"/>
      <c r="F58" s="37"/>
      <c r="G58" s="37"/>
      <c r="H58" s="38"/>
    </row>
    <row r="59" spans="1:8" s="16" customFormat="1" ht="37.5" customHeight="1" outlineLevel="1" x14ac:dyDescent="0.2">
      <c r="A59" s="130" t="s">
        <v>41</v>
      </c>
      <c r="B59" s="366"/>
      <c r="C59" s="367"/>
      <c r="D59" s="56">
        <v>21300</v>
      </c>
      <c r="E59" s="37"/>
      <c r="F59" s="37"/>
      <c r="G59" s="37"/>
      <c r="H59" s="38"/>
    </row>
    <row r="60" spans="1:8" s="16" customFormat="1" ht="37.5" customHeight="1" outlineLevel="1" x14ac:dyDescent="0.2">
      <c r="A60" s="130" t="s">
        <v>42</v>
      </c>
      <c r="B60" s="366"/>
      <c r="C60" s="367"/>
      <c r="D60" s="56">
        <v>23430</v>
      </c>
      <c r="E60" s="37"/>
      <c r="F60" s="37"/>
      <c r="G60" s="37"/>
      <c r="H60" s="38"/>
    </row>
    <row r="61" spans="1:8" s="16" customFormat="1" ht="37.5" customHeight="1" outlineLevel="1" x14ac:dyDescent="0.2">
      <c r="A61" s="130" t="s">
        <v>43</v>
      </c>
      <c r="B61" s="366"/>
      <c r="C61" s="367"/>
      <c r="D61" s="56">
        <v>25560</v>
      </c>
      <c r="E61" s="37"/>
      <c r="F61" s="37"/>
      <c r="G61" s="37"/>
      <c r="H61" s="38"/>
    </row>
    <row r="62" spans="1:8" s="16" customFormat="1" ht="37.5" customHeight="1" outlineLevel="1" x14ac:dyDescent="0.2">
      <c r="A62" s="130" t="s">
        <v>44</v>
      </c>
      <c r="B62" s="366"/>
      <c r="C62" s="367"/>
      <c r="D62" s="56">
        <v>27690</v>
      </c>
      <c r="E62" s="37"/>
      <c r="F62" s="37"/>
      <c r="G62" s="37"/>
      <c r="H62" s="38"/>
    </row>
    <row r="63" spans="1:8" s="16" customFormat="1" ht="37.5" customHeight="1" outlineLevel="1" x14ac:dyDescent="0.2">
      <c r="A63" s="130" t="s">
        <v>45</v>
      </c>
      <c r="B63" s="366"/>
      <c r="C63" s="367"/>
      <c r="D63" s="56">
        <v>29820</v>
      </c>
      <c r="E63" s="37"/>
      <c r="F63" s="37"/>
      <c r="G63" s="37"/>
      <c r="H63" s="38"/>
    </row>
    <row r="64" spans="1:8" s="16" customFormat="1" ht="37.5" customHeight="1" outlineLevel="1" x14ac:dyDescent="0.2">
      <c r="A64" s="130" t="s">
        <v>46</v>
      </c>
      <c r="B64" s="366"/>
      <c r="C64" s="367"/>
      <c r="D64" s="56">
        <v>31950</v>
      </c>
      <c r="E64" s="37"/>
      <c r="F64" s="37"/>
      <c r="G64" s="37"/>
      <c r="H64" s="38"/>
    </row>
    <row r="65" spans="1:8" s="16" customFormat="1" ht="37.5" customHeight="1" outlineLevel="1" x14ac:dyDescent="0.2">
      <c r="A65" s="130" t="s">
        <v>47</v>
      </c>
      <c r="B65" s="366"/>
      <c r="C65" s="367"/>
      <c r="D65" s="56">
        <v>34080</v>
      </c>
      <c r="E65" s="37"/>
      <c r="F65" s="37"/>
      <c r="G65" s="37"/>
      <c r="H65" s="38"/>
    </row>
    <row r="66" spans="1:8" s="16" customFormat="1" ht="37.5" customHeight="1" outlineLevel="1" x14ac:dyDescent="0.2">
      <c r="A66" s="130" t="s">
        <v>48</v>
      </c>
      <c r="B66" s="366"/>
      <c r="C66" s="367"/>
      <c r="D66" s="56">
        <v>36210</v>
      </c>
      <c r="E66" s="37"/>
      <c r="F66" s="37"/>
      <c r="G66" s="37"/>
      <c r="H66" s="38"/>
    </row>
    <row r="67" spans="1:8" s="16" customFormat="1" ht="37.5" customHeight="1" outlineLevel="1" x14ac:dyDescent="0.2">
      <c r="A67" s="130" t="s">
        <v>49</v>
      </c>
      <c r="B67" s="366"/>
      <c r="C67" s="367"/>
      <c r="D67" s="56">
        <v>38340</v>
      </c>
      <c r="E67" s="37"/>
      <c r="F67" s="37"/>
      <c r="G67" s="37"/>
      <c r="H67" s="38"/>
    </row>
    <row r="68" spans="1:8" s="16" customFormat="1" ht="37.5" customHeight="1" outlineLevel="1" x14ac:dyDescent="0.2">
      <c r="A68" s="130" t="s">
        <v>50</v>
      </c>
      <c r="B68" s="366"/>
      <c r="C68" s="367"/>
      <c r="D68" s="56">
        <v>40470</v>
      </c>
      <c r="E68" s="37"/>
      <c r="F68" s="37"/>
      <c r="G68" s="37"/>
      <c r="H68" s="38"/>
    </row>
    <row r="69" spans="1:8" s="16" customFormat="1" ht="37.5" customHeight="1" outlineLevel="1" x14ac:dyDescent="0.2">
      <c r="A69" s="130" t="s">
        <v>51</v>
      </c>
      <c r="B69" s="366"/>
      <c r="C69" s="367"/>
      <c r="D69" s="56">
        <v>42600</v>
      </c>
      <c r="E69" s="37"/>
      <c r="F69" s="37"/>
      <c r="G69" s="37"/>
      <c r="H69" s="38"/>
    </row>
    <row r="70" spans="1:8" s="16" customFormat="1" ht="37.5" customHeight="1" outlineLevel="1" x14ac:dyDescent="0.2">
      <c r="A70" s="130" t="s">
        <v>196</v>
      </c>
      <c r="B70" s="366"/>
      <c r="C70" s="367"/>
      <c r="D70" s="56">
        <v>44730</v>
      </c>
      <c r="E70" s="37"/>
      <c r="F70" s="37"/>
      <c r="G70" s="37"/>
      <c r="H70" s="38"/>
    </row>
    <row r="71" spans="1:8" s="16" customFormat="1" ht="37.5" customHeight="1" outlineLevel="1" x14ac:dyDescent="0.2">
      <c r="A71" s="130" t="s">
        <v>197</v>
      </c>
      <c r="B71" s="366"/>
      <c r="C71" s="367"/>
      <c r="D71" s="56">
        <v>46860</v>
      </c>
      <c r="E71" s="37"/>
      <c r="F71" s="37"/>
      <c r="G71" s="37"/>
      <c r="H71" s="38"/>
    </row>
    <row r="72" spans="1:8" s="16" customFormat="1" ht="37.5" customHeight="1" outlineLevel="1" x14ac:dyDescent="0.2">
      <c r="A72" s="130" t="s">
        <v>198</v>
      </c>
      <c r="B72" s="366"/>
      <c r="C72" s="367"/>
      <c r="D72" s="56">
        <v>48990</v>
      </c>
      <c r="E72" s="37"/>
      <c r="F72" s="37"/>
      <c r="G72" s="37"/>
      <c r="H72" s="38"/>
    </row>
    <row r="73" spans="1:8" s="16" customFormat="1" ht="37.5" customHeight="1" outlineLevel="1" x14ac:dyDescent="0.2">
      <c r="A73" s="130" t="s">
        <v>199</v>
      </c>
      <c r="B73" s="366"/>
      <c r="C73" s="367"/>
      <c r="D73" s="56">
        <v>51120</v>
      </c>
      <c r="E73" s="37"/>
      <c r="F73" s="37"/>
      <c r="G73" s="37"/>
      <c r="H73" s="38"/>
    </row>
    <row r="74" spans="1:8" s="16" customFormat="1" ht="37.5" customHeight="1" outlineLevel="1" x14ac:dyDescent="0.2">
      <c r="A74" s="130" t="s">
        <v>200</v>
      </c>
      <c r="B74" s="366"/>
      <c r="C74" s="367"/>
      <c r="D74" s="56">
        <v>53250</v>
      </c>
      <c r="E74" s="37"/>
      <c r="F74" s="37"/>
      <c r="G74" s="37"/>
      <c r="H74" s="38"/>
    </row>
    <row r="75" spans="1:8" s="16" customFormat="1" ht="37.5" customHeight="1" outlineLevel="1" x14ac:dyDescent="0.2">
      <c r="A75" s="130" t="s">
        <v>201</v>
      </c>
      <c r="B75" s="366"/>
      <c r="C75" s="367"/>
      <c r="D75" s="56">
        <v>55380</v>
      </c>
      <c r="E75" s="37"/>
      <c r="F75" s="37"/>
      <c r="G75" s="37"/>
      <c r="H75" s="38"/>
    </row>
    <row r="76" spans="1:8" s="16" customFormat="1" ht="37.5" customHeight="1" outlineLevel="1" x14ac:dyDescent="0.2">
      <c r="A76" s="130" t="s">
        <v>202</v>
      </c>
      <c r="B76" s="366"/>
      <c r="C76" s="367"/>
      <c r="D76" s="56">
        <v>57510</v>
      </c>
      <c r="E76" s="37"/>
      <c r="F76" s="37"/>
      <c r="G76" s="37"/>
      <c r="H76" s="38"/>
    </row>
    <row r="77" spans="1:8" s="16" customFormat="1" ht="37.5" customHeight="1" outlineLevel="1" x14ac:dyDescent="0.2">
      <c r="A77" s="130" t="s">
        <v>203</v>
      </c>
      <c r="B77" s="366"/>
      <c r="C77" s="367"/>
      <c r="D77" s="56">
        <v>59640</v>
      </c>
      <c r="E77" s="37"/>
      <c r="F77" s="37"/>
      <c r="G77" s="37"/>
      <c r="H77" s="38"/>
    </row>
    <row r="78" spans="1:8" s="16" customFormat="1" ht="37.5" customHeight="1" outlineLevel="1" x14ac:dyDescent="0.2">
      <c r="A78" s="130" t="s">
        <v>204</v>
      </c>
      <c r="B78" s="366"/>
      <c r="C78" s="367"/>
      <c r="D78" s="56">
        <v>61770</v>
      </c>
      <c r="E78" s="37"/>
      <c r="F78" s="37"/>
      <c r="G78" s="37"/>
      <c r="H78" s="38"/>
    </row>
    <row r="79" spans="1:8" s="16" customFormat="1" ht="37.5" customHeight="1" outlineLevel="1" x14ac:dyDescent="0.2">
      <c r="A79" s="130" t="s">
        <v>205</v>
      </c>
      <c r="B79" s="366"/>
      <c r="C79" s="367"/>
      <c r="D79" s="56">
        <v>63900</v>
      </c>
      <c r="E79" s="37"/>
      <c r="F79" s="37"/>
      <c r="G79" s="37"/>
      <c r="H79" s="38"/>
    </row>
    <row r="80" spans="1:8" s="16" customFormat="1" ht="37.5" customHeight="1" outlineLevel="1" x14ac:dyDescent="0.2">
      <c r="A80" s="130" t="s">
        <v>215</v>
      </c>
      <c r="B80" s="366"/>
      <c r="C80" s="367"/>
      <c r="D80" s="56">
        <v>66030</v>
      </c>
      <c r="E80" s="37"/>
      <c r="F80" s="37"/>
      <c r="G80" s="37"/>
      <c r="H80" s="38"/>
    </row>
    <row r="81" spans="1:8" s="16" customFormat="1" ht="37.5" customHeight="1" outlineLevel="1" x14ac:dyDescent="0.2">
      <c r="A81" s="130" t="s">
        <v>216</v>
      </c>
      <c r="B81" s="366"/>
      <c r="C81" s="367"/>
      <c r="D81" s="56">
        <v>68160</v>
      </c>
      <c r="E81" s="37"/>
      <c r="F81" s="37"/>
      <c r="G81" s="37"/>
      <c r="H81" s="38"/>
    </row>
    <row r="82" spans="1:8" s="16" customFormat="1" ht="37.5" customHeight="1" outlineLevel="1" x14ac:dyDescent="0.2">
      <c r="A82" s="130" t="s">
        <v>217</v>
      </c>
      <c r="B82" s="366"/>
      <c r="C82" s="367"/>
      <c r="D82" s="56">
        <v>70290</v>
      </c>
      <c r="E82" s="37"/>
      <c r="F82" s="37"/>
      <c r="G82" s="37"/>
      <c r="H82" s="38"/>
    </row>
    <row r="83" spans="1:8" s="16" customFormat="1" ht="37.5" customHeight="1" outlineLevel="1" x14ac:dyDescent="0.2">
      <c r="A83" s="130" t="s">
        <v>218</v>
      </c>
      <c r="B83" s="366"/>
      <c r="C83" s="367"/>
      <c r="D83" s="56">
        <v>72420</v>
      </c>
      <c r="E83" s="37"/>
      <c r="F83" s="37"/>
      <c r="G83" s="37"/>
      <c r="H83" s="38"/>
    </row>
    <row r="84" spans="1:8" s="16" customFormat="1" ht="37.5" customHeight="1" outlineLevel="1" x14ac:dyDescent="0.2">
      <c r="A84" s="130" t="s">
        <v>219</v>
      </c>
      <c r="B84" s="366"/>
      <c r="C84" s="367"/>
      <c r="D84" s="56">
        <v>74550</v>
      </c>
      <c r="E84" s="37"/>
      <c r="F84" s="37"/>
      <c r="G84" s="37"/>
      <c r="H84" s="38"/>
    </row>
    <row r="85" spans="1:8" s="16" customFormat="1" ht="37.5" customHeight="1" outlineLevel="1" x14ac:dyDescent="0.2">
      <c r="A85" s="130" t="s">
        <v>220</v>
      </c>
      <c r="B85" s="366"/>
      <c r="C85" s="367"/>
      <c r="D85" s="56">
        <v>76680</v>
      </c>
      <c r="E85" s="37"/>
      <c r="F85" s="37"/>
      <c r="G85" s="37"/>
      <c r="H85" s="38"/>
    </row>
    <row r="86" spans="1:8" s="16" customFormat="1" ht="37.5" customHeight="1" outlineLevel="1" x14ac:dyDescent="0.2">
      <c r="A86" s="130" t="s">
        <v>221</v>
      </c>
      <c r="B86" s="366"/>
      <c r="C86" s="367"/>
      <c r="D86" s="56">
        <v>78810</v>
      </c>
      <c r="E86" s="37"/>
      <c r="F86" s="37"/>
      <c r="G86" s="37"/>
      <c r="H86" s="38"/>
    </row>
    <row r="87" spans="1:8" s="16" customFormat="1" ht="37.5" customHeight="1" outlineLevel="1" x14ac:dyDescent="0.2">
      <c r="A87" s="130" t="s">
        <v>222</v>
      </c>
      <c r="B87" s="366"/>
      <c r="C87" s="367"/>
      <c r="D87" s="56">
        <v>80940</v>
      </c>
      <c r="E87" s="37"/>
      <c r="F87" s="37"/>
      <c r="G87" s="37"/>
      <c r="H87" s="38"/>
    </row>
    <row r="88" spans="1:8" s="16" customFormat="1" ht="37.5" customHeight="1" outlineLevel="1" x14ac:dyDescent="0.2">
      <c r="A88" s="130" t="s">
        <v>223</v>
      </c>
      <c r="B88" s="366"/>
      <c r="C88" s="367"/>
      <c r="D88" s="56">
        <v>83070</v>
      </c>
      <c r="E88" s="37"/>
      <c r="F88" s="37"/>
      <c r="G88" s="37"/>
      <c r="H88" s="38"/>
    </row>
    <row r="89" spans="1:8" s="16" customFormat="1" ht="37.5" customHeight="1" outlineLevel="1" x14ac:dyDescent="0.2">
      <c r="A89" s="130" t="s">
        <v>224</v>
      </c>
      <c r="B89" s="366"/>
      <c r="C89" s="367"/>
      <c r="D89" s="56">
        <v>85200</v>
      </c>
      <c r="E89" s="37"/>
      <c r="F89" s="37"/>
      <c r="G89" s="37"/>
      <c r="H89" s="38"/>
    </row>
    <row r="90" spans="1:8" s="16" customFormat="1" ht="37.5" customHeight="1" outlineLevel="1" x14ac:dyDescent="0.2">
      <c r="A90" s="130" t="s">
        <v>291</v>
      </c>
      <c r="B90" s="366"/>
      <c r="C90" s="367"/>
      <c r="D90" s="56">
        <v>87330</v>
      </c>
      <c r="E90" s="37"/>
      <c r="F90" s="37"/>
      <c r="G90" s="37"/>
      <c r="H90" s="38"/>
    </row>
    <row r="91" spans="1:8" s="16" customFormat="1" ht="37.5" customHeight="1" outlineLevel="1" x14ac:dyDescent="0.2">
      <c r="A91" s="130" t="s">
        <v>292</v>
      </c>
      <c r="B91" s="366"/>
      <c r="C91" s="367"/>
      <c r="D91" s="56">
        <v>89460</v>
      </c>
      <c r="E91" s="37"/>
      <c r="F91" s="37"/>
      <c r="G91" s="37"/>
      <c r="H91" s="38"/>
    </row>
    <row r="92" spans="1:8" s="16" customFormat="1" ht="37.5" customHeight="1" outlineLevel="1" x14ac:dyDescent="0.2">
      <c r="A92" s="130" t="s">
        <v>293</v>
      </c>
      <c r="B92" s="366"/>
      <c r="C92" s="367"/>
      <c r="D92" s="56">
        <v>91590</v>
      </c>
      <c r="E92" s="37"/>
      <c r="F92" s="37"/>
      <c r="G92" s="37"/>
      <c r="H92" s="38"/>
    </row>
    <row r="93" spans="1:8" s="16" customFormat="1" ht="37.5" customHeight="1" outlineLevel="1" x14ac:dyDescent="0.2">
      <c r="A93" s="130" t="s">
        <v>294</v>
      </c>
      <c r="B93" s="366"/>
      <c r="C93" s="367"/>
      <c r="D93" s="56">
        <v>93720</v>
      </c>
      <c r="E93" s="37"/>
      <c r="F93" s="37"/>
      <c r="G93" s="37"/>
      <c r="H93" s="38"/>
    </row>
    <row r="94" spans="1:8" s="16" customFormat="1" ht="37.5" customHeight="1" outlineLevel="1" x14ac:dyDescent="0.2">
      <c r="A94" s="130" t="s">
        <v>295</v>
      </c>
      <c r="B94" s="366"/>
      <c r="C94" s="367"/>
      <c r="D94" s="56">
        <v>95850</v>
      </c>
      <c r="E94" s="37"/>
      <c r="F94" s="37"/>
      <c r="G94" s="37"/>
      <c r="H94" s="38"/>
    </row>
    <row r="95" spans="1:8" s="16" customFormat="1" ht="37.5" customHeight="1" outlineLevel="1" x14ac:dyDescent="0.2">
      <c r="A95" s="130" t="s">
        <v>296</v>
      </c>
      <c r="B95" s="366"/>
      <c r="C95" s="367"/>
      <c r="D95" s="56">
        <v>97980</v>
      </c>
      <c r="E95" s="37"/>
      <c r="F95" s="37"/>
      <c r="G95" s="37"/>
      <c r="H95" s="38"/>
    </row>
    <row r="96" spans="1:8" s="16" customFormat="1" ht="37.5" customHeight="1" outlineLevel="1" x14ac:dyDescent="0.2">
      <c r="A96" s="130" t="s">
        <v>297</v>
      </c>
      <c r="B96" s="366"/>
      <c r="C96" s="367"/>
      <c r="D96" s="56">
        <v>100110</v>
      </c>
      <c r="E96" s="37"/>
      <c r="F96" s="37"/>
      <c r="G96" s="37"/>
      <c r="H96" s="38"/>
    </row>
    <row r="97" spans="1:8" s="16" customFormat="1" ht="37.5" customHeight="1" outlineLevel="1" x14ac:dyDescent="0.2">
      <c r="A97" s="130" t="s">
        <v>298</v>
      </c>
      <c r="B97" s="366"/>
      <c r="C97" s="367"/>
      <c r="D97" s="56">
        <v>102240</v>
      </c>
      <c r="E97" s="37"/>
      <c r="F97" s="37"/>
      <c r="G97" s="37"/>
      <c r="H97" s="38"/>
    </row>
    <row r="98" spans="1:8" s="16" customFormat="1" ht="37.5" customHeight="1" outlineLevel="1" x14ac:dyDescent="0.2">
      <c r="A98" s="130" t="s">
        <v>299</v>
      </c>
      <c r="B98" s="366"/>
      <c r="C98" s="367"/>
      <c r="D98" s="56">
        <v>104370</v>
      </c>
      <c r="E98" s="37"/>
      <c r="F98" s="37"/>
      <c r="G98" s="37"/>
      <c r="H98" s="38"/>
    </row>
    <row r="99" spans="1:8" s="16" customFormat="1" ht="37.5" customHeight="1" outlineLevel="1" x14ac:dyDescent="0.2">
      <c r="A99" s="130" t="s">
        <v>300</v>
      </c>
      <c r="B99" s="366"/>
      <c r="C99" s="367"/>
      <c r="D99" s="56">
        <v>106500</v>
      </c>
      <c r="E99" s="37"/>
      <c r="F99" s="37"/>
      <c r="G99" s="37"/>
      <c r="H99" s="38"/>
    </row>
    <row r="100" spans="1:8" s="16" customFormat="1" ht="37.5" customHeight="1" outlineLevel="1" x14ac:dyDescent="0.2">
      <c r="A100" s="130" t="s">
        <v>301</v>
      </c>
      <c r="B100" s="366"/>
      <c r="C100" s="367"/>
      <c r="D100" s="56">
        <v>108630</v>
      </c>
      <c r="E100" s="37"/>
      <c r="F100" s="37"/>
      <c r="G100" s="37"/>
      <c r="H100" s="38"/>
    </row>
    <row r="101" spans="1:8" s="16" customFormat="1" ht="37.5" customHeight="1" outlineLevel="1" x14ac:dyDescent="0.2">
      <c r="A101" s="130" t="s">
        <v>302</v>
      </c>
      <c r="B101" s="366"/>
      <c r="C101" s="367"/>
      <c r="D101" s="56">
        <v>110760</v>
      </c>
      <c r="E101" s="37"/>
      <c r="F101" s="37"/>
      <c r="G101" s="37"/>
      <c r="H101" s="38"/>
    </row>
    <row r="102" spans="1:8" s="16" customFormat="1" ht="37.5" customHeight="1" outlineLevel="1" x14ac:dyDescent="0.2">
      <c r="A102" s="130" t="s">
        <v>303</v>
      </c>
      <c r="B102" s="366"/>
      <c r="C102" s="367"/>
      <c r="D102" s="56">
        <v>112890</v>
      </c>
      <c r="E102" s="37"/>
      <c r="F102" s="37"/>
      <c r="G102" s="37"/>
      <c r="H102" s="38"/>
    </row>
    <row r="103" spans="1:8" s="16" customFormat="1" ht="37.5" customHeight="1" outlineLevel="1" x14ac:dyDescent="0.2">
      <c r="A103" s="130" t="s">
        <v>304</v>
      </c>
      <c r="B103" s="366"/>
      <c r="C103" s="367"/>
      <c r="D103" s="56">
        <v>115020</v>
      </c>
      <c r="E103" s="37"/>
      <c r="F103" s="37"/>
      <c r="G103" s="37"/>
      <c r="H103" s="38"/>
    </row>
    <row r="104" spans="1:8" s="16" customFormat="1" ht="37.5" customHeight="1" outlineLevel="1" x14ac:dyDescent="0.2">
      <c r="A104" s="130" t="s">
        <v>305</v>
      </c>
      <c r="B104" s="366"/>
      <c r="C104" s="367"/>
      <c r="D104" s="56">
        <v>117150</v>
      </c>
      <c r="E104" s="37"/>
      <c r="F104" s="37"/>
      <c r="G104" s="37"/>
      <c r="H104" s="38"/>
    </row>
    <row r="105" spans="1:8" s="16" customFormat="1" ht="37.5" customHeight="1" outlineLevel="1" x14ac:dyDescent="0.2">
      <c r="A105" s="130" t="s">
        <v>306</v>
      </c>
      <c r="B105" s="366"/>
      <c r="C105" s="367"/>
      <c r="D105" s="56">
        <v>119280</v>
      </c>
      <c r="E105" s="37"/>
      <c r="F105" s="37"/>
      <c r="G105" s="37"/>
      <c r="H105" s="38"/>
    </row>
    <row r="106" spans="1:8" s="16" customFormat="1" ht="37.5" customHeight="1" outlineLevel="1" x14ac:dyDescent="0.2">
      <c r="A106" s="130" t="s">
        <v>307</v>
      </c>
      <c r="B106" s="366"/>
      <c r="C106" s="367"/>
      <c r="D106" s="56">
        <v>121410</v>
      </c>
      <c r="E106" s="37"/>
      <c r="F106" s="37"/>
      <c r="G106" s="37"/>
      <c r="H106" s="38"/>
    </row>
    <row r="107" spans="1:8" s="16" customFormat="1" ht="37.5" customHeight="1" outlineLevel="1" x14ac:dyDescent="0.2">
      <c r="A107" s="130" t="s">
        <v>308</v>
      </c>
      <c r="B107" s="366"/>
      <c r="C107" s="367"/>
      <c r="D107" s="56">
        <v>123540</v>
      </c>
      <c r="E107" s="37"/>
      <c r="F107" s="37"/>
      <c r="G107" s="37"/>
      <c r="H107" s="38"/>
    </row>
    <row r="108" spans="1:8" s="16" customFormat="1" ht="37.5" customHeight="1" outlineLevel="1" x14ac:dyDescent="0.2">
      <c r="A108" s="130" t="s">
        <v>309</v>
      </c>
      <c r="B108" s="366"/>
      <c r="C108" s="367"/>
      <c r="D108" s="56">
        <v>125670</v>
      </c>
      <c r="E108" s="37"/>
      <c r="F108" s="37"/>
      <c r="G108" s="37"/>
      <c r="H108" s="38"/>
    </row>
    <row r="109" spans="1:8" s="16" customFormat="1" ht="37.5" customHeight="1" outlineLevel="1" x14ac:dyDescent="0.2">
      <c r="A109" s="130" t="s">
        <v>310</v>
      </c>
      <c r="B109" s="366"/>
      <c r="C109" s="367"/>
      <c r="D109" s="56">
        <v>127800</v>
      </c>
      <c r="E109" s="37"/>
      <c r="F109" s="37"/>
      <c r="G109" s="37"/>
      <c r="H109" s="38"/>
    </row>
    <row r="110" spans="1:8" s="16" customFormat="1" ht="37.5" customHeight="1" outlineLevel="1" x14ac:dyDescent="0.2">
      <c r="A110" s="130" t="s">
        <v>311</v>
      </c>
      <c r="B110" s="366"/>
      <c r="C110" s="367"/>
      <c r="D110" s="56">
        <v>129930</v>
      </c>
      <c r="E110" s="37"/>
      <c r="F110" s="37"/>
      <c r="G110" s="37"/>
      <c r="H110" s="38"/>
    </row>
    <row r="111" spans="1:8" s="16" customFormat="1" ht="37.5" customHeight="1" outlineLevel="1" x14ac:dyDescent="0.2">
      <c r="A111" s="130" t="s">
        <v>312</v>
      </c>
      <c r="B111" s="366"/>
      <c r="C111" s="367"/>
      <c r="D111" s="56">
        <v>132060</v>
      </c>
      <c r="E111" s="37"/>
      <c r="F111" s="37"/>
      <c r="G111" s="37"/>
      <c r="H111" s="38"/>
    </row>
    <row r="112" spans="1:8" s="16" customFormat="1" ht="37.5" customHeight="1" outlineLevel="1" x14ac:dyDescent="0.2">
      <c r="A112" s="130" t="s">
        <v>313</v>
      </c>
      <c r="B112" s="366"/>
      <c r="C112" s="367"/>
      <c r="D112" s="56">
        <v>134190</v>
      </c>
      <c r="E112" s="37"/>
      <c r="F112" s="37"/>
      <c r="G112" s="37"/>
      <c r="H112" s="38"/>
    </row>
    <row r="113" spans="1:8" s="16" customFormat="1" ht="37.5" customHeight="1" outlineLevel="1" x14ac:dyDescent="0.2">
      <c r="A113" s="130" t="s">
        <v>314</v>
      </c>
      <c r="B113" s="366"/>
      <c r="C113" s="367"/>
      <c r="D113" s="56">
        <v>136320</v>
      </c>
      <c r="E113" s="37"/>
      <c r="F113" s="37"/>
      <c r="G113" s="37"/>
      <c r="H113" s="38"/>
    </row>
    <row r="114" spans="1:8" s="16" customFormat="1" ht="37.5" customHeight="1" outlineLevel="1" x14ac:dyDescent="0.2">
      <c r="A114" s="130" t="s">
        <v>315</v>
      </c>
      <c r="B114" s="366"/>
      <c r="C114" s="367"/>
      <c r="D114" s="56">
        <v>138450</v>
      </c>
      <c r="E114" s="37"/>
      <c r="F114" s="37"/>
      <c r="G114" s="37"/>
      <c r="H114" s="38"/>
    </row>
    <row r="115" spans="1:8" s="16" customFormat="1" ht="37.5" customHeight="1" outlineLevel="1" x14ac:dyDescent="0.2">
      <c r="A115" s="130" t="s">
        <v>316</v>
      </c>
      <c r="B115" s="366"/>
      <c r="C115" s="367"/>
      <c r="D115" s="56">
        <v>140580</v>
      </c>
      <c r="E115" s="37"/>
      <c r="F115" s="37"/>
      <c r="G115" s="37"/>
      <c r="H115" s="38"/>
    </row>
    <row r="116" spans="1:8" s="16" customFormat="1" ht="37.5" customHeight="1" outlineLevel="1" x14ac:dyDescent="0.2">
      <c r="A116" s="130" t="s">
        <v>317</v>
      </c>
      <c r="B116" s="366"/>
      <c r="C116" s="367"/>
      <c r="D116" s="56">
        <v>142710</v>
      </c>
      <c r="E116" s="37"/>
      <c r="F116" s="37"/>
      <c r="G116" s="37"/>
      <c r="H116" s="38"/>
    </row>
    <row r="117" spans="1:8" s="16" customFormat="1" ht="37.5" customHeight="1" outlineLevel="1" x14ac:dyDescent="0.2">
      <c r="A117" s="130" t="s">
        <v>318</v>
      </c>
      <c r="B117" s="366"/>
      <c r="C117" s="367"/>
      <c r="D117" s="56">
        <v>144840</v>
      </c>
      <c r="E117" s="37"/>
      <c r="F117" s="37"/>
      <c r="G117" s="37"/>
      <c r="H117" s="38"/>
    </row>
    <row r="118" spans="1:8" s="16" customFormat="1" ht="37.5" customHeight="1" outlineLevel="1" x14ac:dyDescent="0.2">
      <c r="A118" s="130" t="s">
        <v>319</v>
      </c>
      <c r="B118" s="366"/>
      <c r="C118" s="367"/>
      <c r="D118" s="56">
        <v>146970</v>
      </c>
      <c r="E118" s="37"/>
      <c r="F118" s="37"/>
      <c r="G118" s="37"/>
      <c r="H118" s="38"/>
    </row>
    <row r="119" spans="1:8" s="16" customFormat="1" ht="37.5" customHeight="1" outlineLevel="1" x14ac:dyDescent="0.2">
      <c r="A119" s="130" t="s">
        <v>320</v>
      </c>
      <c r="B119" s="131"/>
      <c r="C119" s="367"/>
      <c r="D119" s="56">
        <v>149100</v>
      </c>
      <c r="E119" s="37"/>
      <c r="F119" s="37"/>
      <c r="G119" s="37"/>
      <c r="H119" s="38"/>
    </row>
    <row r="120" spans="1:8" s="16" customFormat="1" ht="37.5" customHeight="1" outlineLevel="1" x14ac:dyDescent="0.2">
      <c r="A120" s="130" t="s">
        <v>321</v>
      </c>
      <c r="B120" s="131"/>
      <c r="C120" s="367"/>
      <c r="D120" s="56">
        <v>151230</v>
      </c>
      <c r="E120" s="37"/>
      <c r="F120" s="37"/>
      <c r="G120" s="37"/>
      <c r="H120" s="38"/>
    </row>
    <row r="121" spans="1:8" s="16" customFormat="1" ht="37.5" customHeight="1" outlineLevel="1" x14ac:dyDescent="0.2">
      <c r="A121" s="130" t="s">
        <v>322</v>
      </c>
      <c r="B121" s="131"/>
      <c r="C121" s="367"/>
      <c r="D121" s="56">
        <v>153360</v>
      </c>
      <c r="E121" s="37"/>
      <c r="F121" s="37"/>
      <c r="G121" s="37"/>
      <c r="H121" s="38"/>
    </row>
    <row r="122" spans="1:8" s="16" customFormat="1" ht="37.5" customHeight="1" outlineLevel="1" x14ac:dyDescent="0.2">
      <c r="A122" s="130" t="s">
        <v>323</v>
      </c>
      <c r="B122" s="131"/>
      <c r="C122" s="367"/>
      <c r="D122" s="56">
        <v>155490</v>
      </c>
      <c r="E122" s="37"/>
      <c r="F122" s="37"/>
      <c r="G122" s="37"/>
      <c r="H122" s="38"/>
    </row>
    <row r="123" spans="1:8" s="16" customFormat="1" ht="37.5" customHeight="1" outlineLevel="1" x14ac:dyDescent="0.2">
      <c r="A123" s="130" t="s">
        <v>324</v>
      </c>
      <c r="B123" s="131"/>
      <c r="C123" s="367"/>
      <c r="D123" s="56">
        <v>157620</v>
      </c>
      <c r="E123" s="37"/>
      <c r="F123" s="37"/>
      <c r="G123" s="37"/>
      <c r="H123" s="38"/>
    </row>
    <row r="124" spans="1:8" s="16" customFormat="1" ht="37.5" customHeight="1" outlineLevel="1" x14ac:dyDescent="0.2">
      <c r="A124" s="130" t="s">
        <v>325</v>
      </c>
      <c r="B124" s="131"/>
      <c r="C124" s="367"/>
      <c r="D124" s="56">
        <v>159750</v>
      </c>
      <c r="E124" s="37"/>
      <c r="F124" s="37"/>
      <c r="G124" s="37"/>
      <c r="H124" s="38"/>
    </row>
    <row r="125" spans="1:8" s="16" customFormat="1" ht="37.5" customHeight="1" outlineLevel="1" x14ac:dyDescent="0.2">
      <c r="A125" s="130" t="s">
        <v>326</v>
      </c>
      <c r="B125" s="131"/>
      <c r="C125" s="367"/>
      <c r="D125" s="56">
        <v>161880</v>
      </c>
      <c r="E125" s="37"/>
      <c r="F125" s="37"/>
      <c r="G125" s="37"/>
      <c r="H125" s="38"/>
    </row>
    <row r="126" spans="1:8" s="16" customFormat="1" ht="37.5" customHeight="1" outlineLevel="1" x14ac:dyDescent="0.2">
      <c r="A126" s="130" t="s">
        <v>327</v>
      </c>
      <c r="B126" s="131"/>
      <c r="C126" s="367"/>
      <c r="D126" s="56">
        <v>164010</v>
      </c>
      <c r="E126" s="37"/>
      <c r="F126" s="37"/>
      <c r="G126" s="37"/>
      <c r="H126" s="38"/>
    </row>
    <row r="127" spans="1:8" s="16" customFormat="1" ht="37.5" customHeight="1" outlineLevel="1" x14ac:dyDescent="0.2">
      <c r="A127" s="130" t="s">
        <v>328</v>
      </c>
      <c r="B127" s="131"/>
      <c r="C127" s="367"/>
      <c r="D127" s="56">
        <v>166140</v>
      </c>
      <c r="E127" s="37"/>
      <c r="F127" s="37"/>
      <c r="G127" s="37"/>
      <c r="H127" s="38"/>
    </row>
    <row r="128" spans="1:8" s="16" customFormat="1" ht="37.5" customHeight="1" outlineLevel="1" x14ac:dyDescent="0.2">
      <c r="A128" s="130" t="s">
        <v>329</v>
      </c>
      <c r="B128" s="131"/>
      <c r="C128" s="367"/>
      <c r="D128" s="56">
        <v>168270</v>
      </c>
      <c r="E128" s="37"/>
      <c r="F128" s="37"/>
      <c r="G128" s="37"/>
      <c r="H128" s="38"/>
    </row>
    <row r="129" spans="1:8" s="16" customFormat="1" ht="37.5" customHeight="1" outlineLevel="1" thickBot="1" x14ac:dyDescent="0.25">
      <c r="A129" s="130" t="s">
        <v>330</v>
      </c>
      <c r="B129" s="131"/>
      <c r="C129" s="368"/>
      <c r="D129" s="56">
        <v>170400</v>
      </c>
      <c r="E129" s="37"/>
      <c r="F129" s="37"/>
      <c r="G129" s="37"/>
      <c r="H129" s="38"/>
    </row>
    <row r="130" spans="1:8" s="16" customFormat="1" ht="24.95" customHeight="1" thickBot="1" x14ac:dyDescent="0.25">
      <c r="A130" s="81"/>
      <c r="B130" s="467"/>
      <c r="C130" s="118"/>
      <c r="D130" s="468" t="s">
        <v>351</v>
      </c>
      <c r="E130" s="468"/>
      <c r="F130" s="468"/>
      <c r="G130" s="468"/>
      <c r="H130" s="469"/>
    </row>
    <row r="131" spans="1:8" s="16" customFormat="1" ht="24.95" customHeight="1" thickBot="1" x14ac:dyDescent="0.25">
      <c r="A131" s="470"/>
      <c r="B131" s="471"/>
      <c r="C131" s="182"/>
      <c r="D131" s="472" t="s">
        <v>175</v>
      </c>
      <c r="E131" s="473" t="s">
        <v>176</v>
      </c>
      <c r="F131" s="474" t="s">
        <v>177</v>
      </c>
      <c r="G131" s="473" t="s">
        <v>178</v>
      </c>
      <c r="H131" s="475" t="s">
        <v>179</v>
      </c>
    </row>
    <row r="132" spans="1:8" s="16" customFormat="1" ht="48" customHeight="1" x14ac:dyDescent="0.2">
      <c r="A132" s="29" t="s">
        <v>352</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2" s="31">
        <f>F132*1.2</f>
        <v>12124.8</v>
      </c>
      <c r="E132" s="32">
        <f>F132*1.1</f>
        <v>11114.400000000001</v>
      </c>
      <c r="F132" s="32">
        <v>10104</v>
      </c>
      <c r="G132" s="32">
        <f>F132*0.75</f>
        <v>7578</v>
      </c>
      <c r="H132" s="33">
        <f>F132*0.5</f>
        <v>5052</v>
      </c>
    </row>
    <row r="133" spans="1:8" s="16" customFormat="1" ht="132" customHeight="1" x14ac:dyDescent="0.2">
      <c r="A133" s="34"/>
      <c r="B133" s="35"/>
      <c r="C133" s="35"/>
      <c r="D133" s="36"/>
      <c r="E133" s="37"/>
      <c r="F133" s="37"/>
      <c r="G133" s="37"/>
      <c r="H133" s="38"/>
    </row>
    <row r="134" spans="1:8" s="16" customFormat="1" ht="97.5" customHeight="1" x14ac:dyDescent="0.2">
      <c r="A134" s="34"/>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4" s="36"/>
      <c r="E134" s="37"/>
      <c r="F134" s="37"/>
      <c r="G134" s="37"/>
      <c r="H134" s="38"/>
    </row>
    <row r="135" spans="1:8" s="16" customFormat="1" ht="166.5" customHeight="1" thickBot="1" x14ac:dyDescent="0.25">
      <c r="A135" s="41"/>
      <c r="B135" s="42" t="s">
        <v>13</v>
      </c>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5" s="44"/>
      <c r="E135" s="45"/>
      <c r="F135" s="45"/>
      <c r="G135" s="45"/>
      <c r="H135" s="46"/>
    </row>
    <row r="136" spans="1:8" s="16" customFormat="1" ht="24.95" customHeight="1" thickBot="1" x14ac:dyDescent="0.25">
      <c r="A136" s="47"/>
      <c r="B136" s="48"/>
      <c r="C136" s="49"/>
      <c r="D136" s="468" t="s">
        <v>351</v>
      </c>
      <c r="E136" s="468"/>
      <c r="F136" s="468"/>
      <c r="G136" s="468"/>
      <c r="H136" s="469"/>
    </row>
    <row r="137" spans="1:8" s="16" customFormat="1" ht="48" customHeight="1" x14ac:dyDescent="0.2">
      <c r="A137" s="53" t="s">
        <v>353</v>
      </c>
      <c r="B137" s="30" t="s">
        <v>27</v>
      </c>
      <c r="C13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7" s="54">
        <f>F137*1.2</f>
        <v>13860</v>
      </c>
      <c r="E137" s="32">
        <f>F137*1.1</f>
        <v>12705.000000000002</v>
      </c>
      <c r="F137" s="32">
        <v>11550</v>
      </c>
      <c r="G137" s="32">
        <f>F137*0.75</f>
        <v>8662.5</v>
      </c>
      <c r="H137" s="33">
        <f>F137*0.5</f>
        <v>5775</v>
      </c>
    </row>
    <row r="138" spans="1:8" s="16" customFormat="1" ht="132" customHeight="1" x14ac:dyDescent="0.2">
      <c r="A138" s="55"/>
      <c r="B138" s="35"/>
      <c r="C138" s="35"/>
      <c r="D138" s="56"/>
      <c r="E138" s="37"/>
      <c r="F138" s="37"/>
      <c r="G138" s="37"/>
      <c r="H138" s="38"/>
    </row>
    <row r="139" spans="1:8" s="16" customFormat="1" ht="97.5" customHeight="1" x14ac:dyDescent="0.2">
      <c r="A139" s="55"/>
      <c r="B139" s="39" t="s">
        <v>12</v>
      </c>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9" s="56"/>
      <c r="E139" s="37"/>
      <c r="F139" s="37"/>
      <c r="G139" s="37"/>
      <c r="H139" s="38"/>
    </row>
    <row r="140" spans="1:8" s="16" customFormat="1" ht="166.5" customHeight="1" x14ac:dyDescent="0.2">
      <c r="A140" s="55"/>
      <c r="B140" s="57" t="s">
        <v>13</v>
      </c>
      <c r="C14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0" s="56"/>
      <c r="E140" s="37"/>
      <c r="F140" s="37"/>
      <c r="G140" s="37"/>
      <c r="H140" s="38"/>
    </row>
    <row r="141" spans="1:8" s="16" customFormat="1" ht="92.25" customHeight="1" thickBot="1" x14ac:dyDescent="0.25">
      <c r="A141" s="59"/>
      <c r="B141" s="42" t="s">
        <v>16</v>
      </c>
      <c r="C14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1" s="61"/>
      <c r="E141" s="45"/>
      <c r="F141" s="45"/>
      <c r="G141" s="45"/>
      <c r="H141" s="46"/>
    </row>
    <row r="142" spans="1:8" s="16" customFormat="1" ht="24.95" customHeight="1" thickBot="1" x14ac:dyDescent="0.25">
      <c r="A142" s="81"/>
      <c r="B142" s="82"/>
      <c r="C142" s="83"/>
      <c r="D142" s="468" t="s">
        <v>351</v>
      </c>
      <c r="E142" s="468"/>
      <c r="F142" s="468"/>
      <c r="G142" s="468"/>
      <c r="H142" s="469"/>
    </row>
    <row r="143" spans="1:8" s="16" customFormat="1" ht="50.1" customHeight="1" x14ac:dyDescent="0.2">
      <c r="A143" s="65" t="s">
        <v>354</v>
      </c>
      <c r="B143" s="87" t="s">
        <v>23</v>
      </c>
      <c r="C14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3" s="264">
        <v>210</v>
      </c>
      <c r="E143" s="316"/>
      <c r="F143" s="316"/>
      <c r="G143" s="316"/>
      <c r="H143" s="317"/>
    </row>
    <row r="144" spans="1:8" s="16" customFormat="1" ht="94.5" customHeight="1" x14ac:dyDescent="0.2">
      <c r="A144" s="71"/>
      <c r="B144" s="92"/>
      <c r="C144" s="93"/>
      <c r="D144" s="94"/>
      <c r="E144" s="95"/>
      <c r="F144" s="95"/>
      <c r="G144" s="95"/>
      <c r="H144" s="318"/>
    </row>
    <row r="145" spans="1:8" s="16" customFormat="1" ht="163.5" customHeight="1" thickBot="1" x14ac:dyDescent="0.25">
      <c r="A145" s="77"/>
      <c r="B145" s="97" t="s">
        <v>13</v>
      </c>
      <c r="C1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45" s="265"/>
      <c r="E145" s="319"/>
      <c r="F145" s="319"/>
      <c r="G145" s="319"/>
      <c r="H145" s="320"/>
    </row>
    <row r="146" spans="1:8" s="16" customFormat="1" ht="24.95" customHeight="1" thickBot="1" x14ac:dyDescent="0.25">
      <c r="A146" s="81"/>
      <c r="B146" s="117"/>
      <c r="C146" s="118"/>
      <c r="D146" s="468" t="s">
        <v>351</v>
      </c>
      <c r="E146" s="468"/>
      <c r="F146" s="468"/>
      <c r="G146" s="468"/>
      <c r="H146" s="469"/>
    </row>
    <row r="147" spans="1:8" s="16" customFormat="1" ht="50.1" customHeight="1" thickBot="1" x14ac:dyDescent="0.25">
      <c r="A147" s="119" t="s">
        <v>31</v>
      </c>
      <c r="B147" s="120"/>
      <c r="C147" s="120"/>
      <c r="D147" s="452" t="str">
        <f>"от "&amp;MIN(D148:D166)&amp;" до "&amp;MAX(D148:D166)</f>
        <v>от 2130 до 40470</v>
      </c>
      <c r="E147" s="453"/>
      <c r="F147" s="453"/>
      <c r="G147" s="453"/>
      <c r="H147" s="454"/>
    </row>
    <row r="148" spans="1:8" s="16" customFormat="1" ht="37.5" customHeight="1" outlineLevel="1" x14ac:dyDescent="0.2">
      <c r="A148" s="124" t="s">
        <v>355</v>
      </c>
      <c r="B148" s="364"/>
      <c r="C148"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48" s="365">
        <v>2130</v>
      </c>
      <c r="E148" s="128"/>
      <c r="F148" s="128"/>
      <c r="G148" s="128"/>
      <c r="H148" s="129"/>
    </row>
    <row r="149" spans="1:8" s="16" customFormat="1" ht="37.5" customHeight="1" outlineLevel="1" x14ac:dyDescent="0.2">
      <c r="A149" s="500" t="s">
        <v>356</v>
      </c>
      <c r="B149" s="512"/>
      <c r="C149" s="367"/>
      <c r="D149" s="365">
        <v>4260</v>
      </c>
      <c r="E149" s="128"/>
      <c r="F149" s="128"/>
      <c r="G149" s="128"/>
      <c r="H149" s="129"/>
    </row>
    <row r="150" spans="1:8" s="16" customFormat="1" ht="37.5" customHeight="1" outlineLevel="1" x14ac:dyDescent="0.2">
      <c r="A150" s="500" t="s">
        <v>357</v>
      </c>
      <c r="B150" s="512"/>
      <c r="C150" s="367"/>
      <c r="D150" s="365">
        <v>6390</v>
      </c>
      <c r="E150" s="128"/>
      <c r="F150" s="128"/>
      <c r="G150" s="128"/>
      <c r="H150" s="129"/>
    </row>
    <row r="151" spans="1:8" s="16" customFormat="1" ht="37.5" customHeight="1" outlineLevel="1" x14ac:dyDescent="0.2">
      <c r="A151" s="500" t="s">
        <v>358</v>
      </c>
      <c r="B151" s="512"/>
      <c r="C151" s="367"/>
      <c r="D151" s="365">
        <v>8520</v>
      </c>
      <c r="E151" s="128"/>
      <c r="F151" s="128"/>
      <c r="G151" s="128"/>
      <c r="H151" s="129"/>
    </row>
    <row r="152" spans="1:8" s="16" customFormat="1" ht="37.5" customHeight="1" outlineLevel="1" x14ac:dyDescent="0.2">
      <c r="A152" s="500" t="s">
        <v>359</v>
      </c>
      <c r="B152" s="512"/>
      <c r="C152" s="367"/>
      <c r="D152" s="365">
        <v>10650</v>
      </c>
      <c r="E152" s="128"/>
      <c r="F152" s="128"/>
      <c r="G152" s="128"/>
      <c r="H152" s="129"/>
    </row>
    <row r="153" spans="1:8" s="16" customFormat="1" ht="37.5" customHeight="1" outlineLevel="1" x14ac:dyDescent="0.2">
      <c r="A153" s="500" t="s">
        <v>360</v>
      </c>
      <c r="B153" s="512"/>
      <c r="C153" s="367"/>
      <c r="D153" s="365">
        <v>12780</v>
      </c>
      <c r="E153" s="128"/>
      <c r="F153" s="128"/>
      <c r="G153" s="128"/>
      <c r="H153" s="129"/>
    </row>
    <row r="154" spans="1:8" s="16" customFormat="1" ht="37.5" customHeight="1" outlineLevel="1" x14ac:dyDescent="0.2">
      <c r="A154" s="500" t="s">
        <v>361</v>
      </c>
      <c r="B154" s="512"/>
      <c r="C154" s="367"/>
      <c r="D154" s="365">
        <v>14910</v>
      </c>
      <c r="E154" s="128"/>
      <c r="F154" s="128"/>
      <c r="G154" s="128"/>
      <c r="H154" s="129"/>
    </row>
    <row r="155" spans="1:8" s="16" customFormat="1" ht="37.5" customHeight="1" outlineLevel="1" x14ac:dyDescent="0.2">
      <c r="A155" s="500" t="s">
        <v>362</v>
      </c>
      <c r="B155" s="512"/>
      <c r="C155" s="367"/>
      <c r="D155" s="365">
        <v>17040</v>
      </c>
      <c r="E155" s="128"/>
      <c r="F155" s="128"/>
      <c r="G155" s="128"/>
      <c r="H155" s="129"/>
    </row>
    <row r="156" spans="1:8" s="16" customFormat="1" ht="37.5" customHeight="1" outlineLevel="1" x14ac:dyDescent="0.2">
      <c r="A156" s="500" t="s">
        <v>363</v>
      </c>
      <c r="B156" s="512"/>
      <c r="C156" s="367"/>
      <c r="D156" s="365">
        <v>19170</v>
      </c>
      <c r="E156" s="128"/>
      <c r="F156" s="128"/>
      <c r="G156" s="128"/>
      <c r="H156" s="129"/>
    </row>
    <row r="157" spans="1:8" s="16" customFormat="1" ht="37.5" customHeight="1" outlineLevel="1" x14ac:dyDescent="0.2">
      <c r="A157" s="500" t="s">
        <v>364</v>
      </c>
      <c r="B157" s="512"/>
      <c r="C157" s="367"/>
      <c r="D157" s="365">
        <v>21300</v>
      </c>
      <c r="E157" s="128"/>
      <c r="F157" s="128"/>
      <c r="G157" s="128"/>
      <c r="H157" s="129"/>
    </row>
    <row r="158" spans="1:8" s="16" customFormat="1" ht="37.5" customHeight="1" outlineLevel="1" x14ac:dyDescent="0.2">
      <c r="A158" s="500" t="s">
        <v>365</v>
      </c>
      <c r="B158" s="512"/>
      <c r="C158" s="367"/>
      <c r="D158" s="365">
        <v>23430</v>
      </c>
      <c r="E158" s="128"/>
      <c r="F158" s="128"/>
      <c r="G158" s="128"/>
      <c r="H158" s="129"/>
    </row>
    <row r="159" spans="1:8" s="16" customFormat="1" ht="37.5" customHeight="1" outlineLevel="1" x14ac:dyDescent="0.2">
      <c r="A159" s="500" t="s">
        <v>366</v>
      </c>
      <c r="B159" s="512"/>
      <c r="C159" s="367"/>
      <c r="D159" s="365">
        <v>25560</v>
      </c>
      <c r="E159" s="128"/>
      <c r="F159" s="128"/>
      <c r="G159" s="128"/>
      <c r="H159" s="129"/>
    </row>
    <row r="160" spans="1:8" s="16" customFormat="1" ht="37.5" customHeight="1" outlineLevel="1" x14ac:dyDescent="0.2">
      <c r="A160" s="500" t="s">
        <v>367</v>
      </c>
      <c r="B160" s="512"/>
      <c r="C160" s="367"/>
      <c r="D160" s="365">
        <v>27690</v>
      </c>
      <c r="E160" s="128"/>
      <c r="F160" s="128"/>
      <c r="G160" s="128"/>
      <c r="H160" s="129"/>
    </row>
    <row r="161" spans="1:8" s="16" customFormat="1" ht="37.5" customHeight="1" outlineLevel="1" x14ac:dyDescent="0.2">
      <c r="A161" s="500" t="s">
        <v>368</v>
      </c>
      <c r="B161" s="512"/>
      <c r="C161" s="367"/>
      <c r="D161" s="365">
        <v>29820</v>
      </c>
      <c r="E161" s="128"/>
      <c r="F161" s="128"/>
      <c r="G161" s="128"/>
      <c r="H161" s="129"/>
    </row>
    <row r="162" spans="1:8" s="16" customFormat="1" ht="37.5" customHeight="1" outlineLevel="1" x14ac:dyDescent="0.2">
      <c r="A162" s="500" t="s">
        <v>369</v>
      </c>
      <c r="B162" s="512"/>
      <c r="C162" s="367"/>
      <c r="D162" s="365">
        <v>31950</v>
      </c>
      <c r="E162" s="128"/>
      <c r="F162" s="128"/>
      <c r="G162" s="128"/>
      <c r="H162" s="129"/>
    </row>
    <row r="163" spans="1:8" s="16" customFormat="1" ht="37.5" customHeight="1" outlineLevel="1" x14ac:dyDescent="0.2">
      <c r="A163" s="500" t="s">
        <v>370</v>
      </c>
      <c r="B163" s="512"/>
      <c r="C163" s="367"/>
      <c r="D163" s="365">
        <v>34080</v>
      </c>
      <c r="E163" s="128"/>
      <c r="F163" s="128"/>
      <c r="G163" s="128"/>
      <c r="H163" s="129"/>
    </row>
    <row r="164" spans="1:8" s="16" customFormat="1" ht="37.5" customHeight="1" outlineLevel="1" x14ac:dyDescent="0.2">
      <c r="A164" s="500" t="s">
        <v>371</v>
      </c>
      <c r="B164" s="512"/>
      <c r="C164" s="367"/>
      <c r="D164" s="365">
        <v>36210</v>
      </c>
      <c r="E164" s="128"/>
      <c r="F164" s="128"/>
      <c r="G164" s="128"/>
      <c r="H164" s="129"/>
    </row>
    <row r="165" spans="1:8" s="16" customFormat="1" ht="37.5" customHeight="1" outlineLevel="1" x14ac:dyDescent="0.2">
      <c r="A165" s="500" t="s">
        <v>372</v>
      </c>
      <c r="B165" s="512"/>
      <c r="C165" s="367"/>
      <c r="D165" s="365">
        <v>38340</v>
      </c>
      <c r="E165" s="128"/>
      <c r="F165" s="128"/>
      <c r="G165" s="128"/>
      <c r="H165" s="129"/>
    </row>
    <row r="166" spans="1:8" s="16" customFormat="1" ht="37.5" customHeight="1" outlineLevel="1" x14ac:dyDescent="0.2">
      <c r="A166" s="500" t="s">
        <v>373</v>
      </c>
      <c r="B166" s="512"/>
      <c r="C166" s="367"/>
      <c r="D166" s="365">
        <v>40470</v>
      </c>
      <c r="E166" s="128"/>
      <c r="F166" s="128"/>
      <c r="G166" s="128"/>
      <c r="H166" s="129"/>
    </row>
    <row r="167" spans="1:8" s="16" customFormat="1" ht="37.5" customHeight="1" outlineLevel="1" x14ac:dyDescent="0.2">
      <c r="A167" s="130" t="s">
        <v>374</v>
      </c>
      <c r="B167" s="366"/>
      <c r="C167" s="367"/>
      <c r="D167" s="365">
        <v>42600</v>
      </c>
      <c r="E167" s="128"/>
      <c r="F167" s="128"/>
      <c r="G167" s="128"/>
      <c r="H167" s="129"/>
    </row>
    <row r="168" spans="1:8" s="16" customFormat="1" ht="37.5" customHeight="1" outlineLevel="1" x14ac:dyDescent="0.2">
      <c r="A168" s="130" t="s">
        <v>375</v>
      </c>
      <c r="B168" s="366"/>
      <c r="C168" s="367"/>
      <c r="D168" s="365">
        <v>44730</v>
      </c>
      <c r="E168" s="128"/>
      <c r="F168" s="128"/>
      <c r="G168" s="128"/>
      <c r="H168" s="129"/>
    </row>
    <row r="169" spans="1:8" s="16" customFormat="1" ht="37.5" customHeight="1" outlineLevel="1" x14ac:dyDescent="0.2">
      <c r="A169" s="130" t="s">
        <v>376</v>
      </c>
      <c r="B169" s="366"/>
      <c r="C169" s="367"/>
      <c r="D169" s="365">
        <v>46860</v>
      </c>
      <c r="E169" s="128"/>
      <c r="F169" s="128"/>
      <c r="G169" s="128"/>
      <c r="H169" s="129"/>
    </row>
    <row r="170" spans="1:8" s="16" customFormat="1" ht="37.5" customHeight="1" outlineLevel="1" x14ac:dyDescent="0.2">
      <c r="A170" s="130" t="s">
        <v>377</v>
      </c>
      <c r="B170" s="366"/>
      <c r="C170" s="367"/>
      <c r="D170" s="365">
        <v>48990</v>
      </c>
      <c r="E170" s="128"/>
      <c r="F170" s="128"/>
      <c r="G170" s="128"/>
      <c r="H170" s="129"/>
    </row>
    <row r="171" spans="1:8" s="16" customFormat="1" ht="37.5" customHeight="1" outlineLevel="1" x14ac:dyDescent="0.2">
      <c r="A171" s="130" t="s">
        <v>378</v>
      </c>
      <c r="B171" s="366"/>
      <c r="C171" s="367"/>
      <c r="D171" s="365">
        <v>51120</v>
      </c>
      <c r="E171" s="128"/>
      <c r="F171" s="128"/>
      <c r="G171" s="128"/>
      <c r="H171" s="129"/>
    </row>
    <row r="172" spans="1:8" s="16" customFormat="1" ht="37.5" customHeight="1" outlineLevel="1" x14ac:dyDescent="0.2">
      <c r="A172" s="130" t="s">
        <v>379</v>
      </c>
      <c r="B172" s="366"/>
      <c r="C172" s="367"/>
      <c r="D172" s="365">
        <v>53250</v>
      </c>
      <c r="E172" s="128"/>
      <c r="F172" s="128"/>
      <c r="G172" s="128"/>
      <c r="H172" s="129"/>
    </row>
    <row r="173" spans="1:8" s="16" customFormat="1" ht="37.5" customHeight="1" outlineLevel="1" x14ac:dyDescent="0.2">
      <c r="A173" s="130" t="s">
        <v>380</v>
      </c>
      <c r="B173" s="366"/>
      <c r="C173" s="367"/>
      <c r="D173" s="365">
        <v>55380</v>
      </c>
      <c r="E173" s="128"/>
      <c r="F173" s="128"/>
      <c r="G173" s="128"/>
      <c r="H173" s="129"/>
    </row>
    <row r="174" spans="1:8" s="16" customFormat="1" ht="37.5" customHeight="1" outlineLevel="1" x14ac:dyDescent="0.2">
      <c r="A174" s="130" t="s">
        <v>381</v>
      </c>
      <c r="B174" s="366"/>
      <c r="C174" s="367"/>
      <c r="D174" s="365">
        <v>57510</v>
      </c>
      <c r="E174" s="128"/>
      <c r="F174" s="128"/>
      <c r="G174" s="128"/>
      <c r="H174" s="129"/>
    </row>
    <row r="175" spans="1:8" s="16" customFormat="1" ht="37.5" customHeight="1" outlineLevel="1" x14ac:dyDescent="0.2">
      <c r="A175" s="130" t="s">
        <v>382</v>
      </c>
      <c r="B175" s="366"/>
      <c r="C175" s="367"/>
      <c r="D175" s="365">
        <v>59640</v>
      </c>
      <c r="E175" s="128"/>
      <c r="F175" s="128"/>
      <c r="G175" s="128"/>
      <c r="H175" s="129"/>
    </row>
    <row r="176" spans="1:8" s="16" customFormat="1" ht="37.5" customHeight="1" outlineLevel="1" x14ac:dyDescent="0.2">
      <c r="A176" s="130" t="s">
        <v>383</v>
      </c>
      <c r="B176" s="366"/>
      <c r="C176" s="367"/>
      <c r="D176" s="365">
        <v>61770</v>
      </c>
      <c r="E176" s="128"/>
      <c r="F176" s="128"/>
      <c r="G176" s="128"/>
      <c r="H176" s="129"/>
    </row>
    <row r="177" spans="1:8" s="16" customFormat="1" ht="37.5" customHeight="1" outlineLevel="1" x14ac:dyDescent="0.2">
      <c r="A177" s="130" t="s">
        <v>384</v>
      </c>
      <c r="B177" s="366"/>
      <c r="C177" s="367"/>
      <c r="D177" s="365">
        <v>63900</v>
      </c>
      <c r="E177" s="128"/>
      <c r="F177" s="128"/>
      <c r="G177" s="128"/>
      <c r="H177" s="129"/>
    </row>
    <row r="178" spans="1:8" s="16" customFormat="1" ht="37.5" customHeight="1" outlineLevel="1" x14ac:dyDescent="0.2">
      <c r="A178" s="130" t="s">
        <v>385</v>
      </c>
      <c r="B178" s="366"/>
      <c r="C178" s="367"/>
      <c r="D178" s="365">
        <v>66030</v>
      </c>
      <c r="E178" s="128"/>
      <c r="F178" s="128"/>
      <c r="G178" s="128"/>
      <c r="H178" s="129"/>
    </row>
    <row r="179" spans="1:8" s="16" customFormat="1" ht="37.5" customHeight="1" outlineLevel="1" x14ac:dyDescent="0.2">
      <c r="A179" s="130" t="s">
        <v>386</v>
      </c>
      <c r="B179" s="366"/>
      <c r="C179" s="367"/>
      <c r="D179" s="365">
        <v>68160</v>
      </c>
      <c r="E179" s="128"/>
      <c r="F179" s="128"/>
      <c r="G179" s="128"/>
      <c r="H179" s="129"/>
    </row>
    <row r="180" spans="1:8" s="16" customFormat="1" ht="37.5" customHeight="1" outlineLevel="1" x14ac:dyDescent="0.2">
      <c r="A180" s="130" t="s">
        <v>387</v>
      </c>
      <c r="B180" s="366"/>
      <c r="C180" s="367"/>
      <c r="D180" s="365">
        <v>70290</v>
      </c>
      <c r="E180" s="128"/>
      <c r="F180" s="128"/>
      <c r="G180" s="128"/>
      <c r="H180" s="129"/>
    </row>
    <row r="181" spans="1:8" s="16" customFormat="1" ht="37.5" customHeight="1" outlineLevel="1" x14ac:dyDescent="0.2">
      <c r="A181" s="130" t="s">
        <v>388</v>
      </c>
      <c r="B181" s="366"/>
      <c r="C181" s="367"/>
      <c r="D181" s="365">
        <v>72420</v>
      </c>
      <c r="E181" s="128"/>
      <c r="F181" s="128"/>
      <c r="G181" s="128"/>
      <c r="H181" s="129"/>
    </row>
    <row r="182" spans="1:8" s="16" customFormat="1" ht="37.5" customHeight="1" outlineLevel="1" x14ac:dyDescent="0.2">
      <c r="A182" s="130" t="s">
        <v>389</v>
      </c>
      <c r="B182" s="366"/>
      <c r="C182" s="367"/>
      <c r="D182" s="365">
        <v>74550</v>
      </c>
      <c r="E182" s="128"/>
      <c r="F182" s="128"/>
      <c r="G182" s="128"/>
      <c r="H182" s="129"/>
    </row>
    <row r="183" spans="1:8" s="16" customFormat="1" ht="37.5" customHeight="1" outlineLevel="1" x14ac:dyDescent="0.2">
      <c r="A183" s="130" t="s">
        <v>390</v>
      </c>
      <c r="B183" s="366"/>
      <c r="C183" s="367"/>
      <c r="D183" s="365">
        <v>76680</v>
      </c>
      <c r="E183" s="128"/>
      <c r="F183" s="128"/>
      <c r="G183" s="128"/>
      <c r="H183" s="129"/>
    </row>
    <row r="184" spans="1:8" s="16" customFormat="1" ht="37.5" customHeight="1" outlineLevel="1" x14ac:dyDescent="0.2">
      <c r="A184" s="130" t="s">
        <v>391</v>
      </c>
      <c r="B184" s="366"/>
      <c r="C184" s="367"/>
      <c r="D184" s="365">
        <v>78810</v>
      </c>
      <c r="E184" s="128"/>
      <c r="F184" s="128"/>
      <c r="G184" s="128"/>
      <c r="H184" s="129"/>
    </row>
    <row r="185" spans="1:8" s="16" customFormat="1" ht="37.5" customHeight="1" outlineLevel="1" x14ac:dyDescent="0.2">
      <c r="A185" s="130" t="s">
        <v>392</v>
      </c>
      <c r="B185" s="366"/>
      <c r="C185" s="367"/>
      <c r="D185" s="365">
        <v>80940</v>
      </c>
      <c r="E185" s="128"/>
      <c r="F185" s="128"/>
      <c r="G185" s="128"/>
      <c r="H185" s="129"/>
    </row>
    <row r="186" spans="1:8" s="16" customFormat="1" ht="37.5" customHeight="1" outlineLevel="1" x14ac:dyDescent="0.2">
      <c r="A186" s="130" t="s">
        <v>393</v>
      </c>
      <c r="B186" s="366"/>
      <c r="C186" s="367"/>
      <c r="D186" s="365">
        <v>83070</v>
      </c>
      <c r="E186" s="128"/>
      <c r="F186" s="128"/>
      <c r="G186" s="128"/>
      <c r="H186" s="129"/>
    </row>
    <row r="187" spans="1:8" s="16" customFormat="1" ht="37.5" customHeight="1" outlineLevel="1" x14ac:dyDescent="0.2">
      <c r="A187" s="130" t="s">
        <v>394</v>
      </c>
      <c r="B187" s="366"/>
      <c r="C187" s="367"/>
      <c r="D187" s="365">
        <v>85200</v>
      </c>
      <c r="E187" s="128"/>
      <c r="F187" s="128"/>
      <c r="G187" s="128"/>
      <c r="H187" s="129"/>
    </row>
    <row r="188" spans="1:8" s="16" customFormat="1" ht="37.5" customHeight="1" outlineLevel="1" x14ac:dyDescent="0.2">
      <c r="A188" s="130" t="s">
        <v>395</v>
      </c>
      <c r="B188" s="366"/>
      <c r="C188" s="367"/>
      <c r="D188" s="365">
        <v>87330</v>
      </c>
      <c r="E188" s="128"/>
      <c r="F188" s="128"/>
      <c r="G188" s="128"/>
      <c r="H188" s="129"/>
    </row>
    <row r="189" spans="1:8" s="16" customFormat="1" ht="37.5" customHeight="1" outlineLevel="1" x14ac:dyDescent="0.2">
      <c r="A189" s="130" t="s">
        <v>396</v>
      </c>
      <c r="B189" s="366"/>
      <c r="C189" s="367"/>
      <c r="D189" s="365">
        <v>89460</v>
      </c>
      <c r="E189" s="128"/>
      <c r="F189" s="128"/>
      <c r="G189" s="128"/>
      <c r="H189" s="129"/>
    </row>
    <row r="190" spans="1:8" s="16" customFormat="1" ht="37.5" customHeight="1" outlineLevel="1" x14ac:dyDescent="0.2">
      <c r="A190" s="130" t="s">
        <v>397</v>
      </c>
      <c r="B190" s="366"/>
      <c r="C190" s="367"/>
      <c r="D190" s="365">
        <v>91590</v>
      </c>
      <c r="E190" s="128"/>
      <c r="F190" s="128"/>
      <c r="G190" s="128"/>
      <c r="H190" s="129"/>
    </row>
    <row r="191" spans="1:8" s="16" customFormat="1" ht="37.5" customHeight="1" outlineLevel="1" x14ac:dyDescent="0.2">
      <c r="A191" s="130" t="s">
        <v>398</v>
      </c>
      <c r="B191" s="366"/>
      <c r="C191" s="367"/>
      <c r="D191" s="365">
        <v>93720</v>
      </c>
      <c r="E191" s="128"/>
      <c r="F191" s="128"/>
      <c r="G191" s="128"/>
      <c r="H191" s="129"/>
    </row>
    <row r="192" spans="1:8" s="16" customFormat="1" ht="37.5" customHeight="1" outlineLevel="1" x14ac:dyDescent="0.2">
      <c r="A192" s="130" t="s">
        <v>399</v>
      </c>
      <c r="B192" s="366"/>
      <c r="C192" s="367"/>
      <c r="D192" s="365">
        <v>95850</v>
      </c>
      <c r="E192" s="128"/>
      <c r="F192" s="128"/>
      <c r="G192" s="128"/>
      <c r="H192" s="129"/>
    </row>
    <row r="193" spans="1:8" s="16" customFormat="1" ht="37.5" customHeight="1" outlineLevel="1" x14ac:dyDescent="0.2">
      <c r="A193" s="130" t="s">
        <v>400</v>
      </c>
      <c r="B193" s="366"/>
      <c r="C193" s="367"/>
      <c r="D193" s="365">
        <v>97980</v>
      </c>
      <c r="E193" s="128"/>
      <c r="F193" s="128"/>
      <c r="G193" s="128"/>
      <c r="H193" s="129"/>
    </row>
    <row r="194" spans="1:8" s="16" customFormat="1" ht="37.5" customHeight="1" outlineLevel="1" x14ac:dyDescent="0.2">
      <c r="A194" s="130" t="s">
        <v>401</v>
      </c>
      <c r="B194" s="366"/>
      <c r="C194" s="367"/>
      <c r="D194" s="365">
        <v>100110</v>
      </c>
      <c r="E194" s="128"/>
      <c r="F194" s="128"/>
      <c r="G194" s="128"/>
      <c r="H194" s="129"/>
    </row>
    <row r="195" spans="1:8" s="16" customFormat="1" ht="37.5" customHeight="1" outlineLevel="1" x14ac:dyDescent="0.2">
      <c r="A195" s="130" t="s">
        <v>402</v>
      </c>
      <c r="B195" s="366"/>
      <c r="C195" s="367"/>
      <c r="D195" s="365">
        <v>102240</v>
      </c>
      <c r="E195" s="128"/>
      <c r="F195" s="128"/>
      <c r="G195" s="128"/>
      <c r="H195" s="129"/>
    </row>
    <row r="196" spans="1:8" s="16" customFormat="1" ht="37.5" customHeight="1" outlineLevel="1" x14ac:dyDescent="0.2">
      <c r="A196" s="130" t="s">
        <v>403</v>
      </c>
      <c r="B196" s="366"/>
      <c r="C196" s="367"/>
      <c r="D196" s="365">
        <v>104370</v>
      </c>
      <c r="E196" s="128"/>
      <c r="F196" s="128"/>
      <c r="G196" s="128"/>
      <c r="H196" s="129"/>
    </row>
    <row r="197" spans="1:8" s="16" customFormat="1" ht="37.5" customHeight="1" outlineLevel="1" x14ac:dyDescent="0.2">
      <c r="A197" s="130" t="s">
        <v>404</v>
      </c>
      <c r="B197" s="366"/>
      <c r="C197" s="367"/>
      <c r="D197" s="365">
        <v>106500</v>
      </c>
      <c r="E197" s="128"/>
      <c r="F197" s="128"/>
      <c r="G197" s="128"/>
      <c r="H197" s="129"/>
    </row>
    <row r="198" spans="1:8" s="16" customFormat="1" ht="37.5" customHeight="1" outlineLevel="1" x14ac:dyDescent="0.2">
      <c r="A198" s="130" t="s">
        <v>405</v>
      </c>
      <c r="B198" s="366"/>
      <c r="C198" s="367"/>
      <c r="D198" s="365">
        <v>108630</v>
      </c>
      <c r="E198" s="128"/>
      <c r="F198" s="128"/>
      <c r="G198" s="128"/>
      <c r="H198" s="129"/>
    </row>
    <row r="199" spans="1:8" s="16" customFormat="1" ht="37.5" customHeight="1" outlineLevel="1" x14ac:dyDescent="0.2">
      <c r="A199" s="130" t="s">
        <v>406</v>
      </c>
      <c r="B199" s="366"/>
      <c r="C199" s="367"/>
      <c r="D199" s="365">
        <v>110760</v>
      </c>
      <c r="E199" s="128"/>
      <c r="F199" s="128"/>
      <c r="G199" s="128"/>
      <c r="H199" s="129"/>
    </row>
    <row r="200" spans="1:8" s="16" customFormat="1" ht="37.5" customHeight="1" outlineLevel="1" x14ac:dyDescent="0.2">
      <c r="A200" s="130" t="s">
        <v>407</v>
      </c>
      <c r="B200" s="366"/>
      <c r="C200" s="367"/>
      <c r="D200" s="365">
        <v>112890</v>
      </c>
      <c r="E200" s="128"/>
      <c r="F200" s="128"/>
      <c r="G200" s="128"/>
      <c r="H200" s="129"/>
    </row>
    <row r="201" spans="1:8" s="16" customFormat="1" ht="37.5" customHeight="1" outlineLevel="1" x14ac:dyDescent="0.2">
      <c r="A201" s="130" t="s">
        <v>408</v>
      </c>
      <c r="B201" s="366"/>
      <c r="C201" s="367"/>
      <c r="D201" s="365">
        <v>115020</v>
      </c>
      <c r="E201" s="128"/>
      <c r="F201" s="128"/>
      <c r="G201" s="128"/>
      <c r="H201" s="129"/>
    </row>
    <row r="202" spans="1:8" s="16" customFormat="1" ht="37.5" customHeight="1" outlineLevel="1" x14ac:dyDescent="0.2">
      <c r="A202" s="130" t="s">
        <v>409</v>
      </c>
      <c r="B202" s="366"/>
      <c r="C202" s="367"/>
      <c r="D202" s="365">
        <v>117150</v>
      </c>
      <c r="E202" s="128"/>
      <c r="F202" s="128"/>
      <c r="G202" s="128"/>
      <c r="H202" s="129"/>
    </row>
    <row r="203" spans="1:8" s="16" customFormat="1" ht="37.5" customHeight="1" outlineLevel="1" x14ac:dyDescent="0.2">
      <c r="A203" s="130" t="s">
        <v>410</v>
      </c>
      <c r="B203" s="366"/>
      <c r="C203" s="367"/>
      <c r="D203" s="365">
        <v>119280</v>
      </c>
      <c r="E203" s="128"/>
      <c r="F203" s="128"/>
      <c r="G203" s="128"/>
      <c r="H203" s="129"/>
    </row>
    <row r="204" spans="1:8" s="16" customFormat="1" ht="37.5" customHeight="1" outlineLevel="1" x14ac:dyDescent="0.2">
      <c r="A204" s="130" t="s">
        <v>411</v>
      </c>
      <c r="B204" s="366"/>
      <c r="C204" s="367"/>
      <c r="D204" s="365">
        <v>121410</v>
      </c>
      <c r="E204" s="128"/>
      <c r="F204" s="128"/>
      <c r="G204" s="128"/>
      <c r="H204" s="129"/>
    </row>
    <row r="205" spans="1:8" s="16" customFormat="1" ht="37.5" customHeight="1" outlineLevel="1" x14ac:dyDescent="0.2">
      <c r="A205" s="130" t="s">
        <v>412</v>
      </c>
      <c r="B205" s="366"/>
      <c r="C205" s="367"/>
      <c r="D205" s="365">
        <v>123540</v>
      </c>
      <c r="E205" s="128"/>
      <c r="F205" s="128"/>
      <c r="G205" s="128"/>
      <c r="H205" s="129"/>
    </row>
    <row r="206" spans="1:8" s="16" customFormat="1" ht="37.5" customHeight="1" outlineLevel="1" x14ac:dyDescent="0.2">
      <c r="A206" s="130" t="s">
        <v>413</v>
      </c>
      <c r="B206" s="366"/>
      <c r="C206" s="367"/>
      <c r="D206" s="365">
        <v>125670</v>
      </c>
      <c r="E206" s="128"/>
      <c r="F206" s="128"/>
      <c r="G206" s="128"/>
      <c r="H206" s="129"/>
    </row>
    <row r="207" spans="1:8" s="16" customFormat="1" ht="37.5" customHeight="1" outlineLevel="1" x14ac:dyDescent="0.2">
      <c r="A207" s="130" t="s">
        <v>414</v>
      </c>
      <c r="B207" s="366"/>
      <c r="C207" s="367"/>
      <c r="D207" s="365">
        <v>127800</v>
      </c>
      <c r="E207" s="128"/>
      <c r="F207" s="128"/>
      <c r="G207" s="128"/>
      <c r="H207" s="129"/>
    </row>
    <row r="208" spans="1:8" s="16" customFormat="1" ht="37.5" customHeight="1" outlineLevel="1" x14ac:dyDescent="0.2">
      <c r="A208" s="130" t="s">
        <v>415</v>
      </c>
      <c r="B208" s="366"/>
      <c r="C208" s="367"/>
      <c r="D208" s="365">
        <v>129930</v>
      </c>
      <c r="E208" s="128"/>
      <c r="F208" s="128"/>
      <c r="G208" s="128"/>
      <c r="H208" s="129"/>
    </row>
    <row r="209" spans="1:8" s="16" customFormat="1" ht="37.5" customHeight="1" outlineLevel="1" x14ac:dyDescent="0.2">
      <c r="A209" s="130" t="s">
        <v>416</v>
      </c>
      <c r="B209" s="366"/>
      <c r="C209" s="367"/>
      <c r="D209" s="365">
        <v>132060</v>
      </c>
      <c r="E209" s="128"/>
      <c r="F209" s="128"/>
      <c r="G209" s="128"/>
      <c r="H209" s="129"/>
    </row>
    <row r="210" spans="1:8" s="16" customFormat="1" ht="37.5" customHeight="1" outlineLevel="1" x14ac:dyDescent="0.2">
      <c r="A210" s="130" t="s">
        <v>417</v>
      </c>
      <c r="B210" s="366"/>
      <c r="C210" s="367"/>
      <c r="D210" s="365">
        <v>134190</v>
      </c>
      <c r="E210" s="128"/>
      <c r="F210" s="128"/>
      <c r="G210" s="128"/>
      <c r="H210" s="129"/>
    </row>
    <row r="211" spans="1:8" s="16" customFormat="1" ht="37.5" customHeight="1" outlineLevel="1" x14ac:dyDescent="0.2">
      <c r="A211" s="130" t="s">
        <v>418</v>
      </c>
      <c r="B211" s="366"/>
      <c r="C211" s="367"/>
      <c r="D211" s="365">
        <v>136320</v>
      </c>
      <c r="E211" s="128"/>
      <c r="F211" s="128"/>
      <c r="G211" s="128"/>
      <c r="H211" s="129"/>
    </row>
    <row r="212" spans="1:8" s="16" customFormat="1" ht="37.5" customHeight="1" outlineLevel="1" x14ac:dyDescent="0.2">
      <c r="A212" s="130" t="s">
        <v>419</v>
      </c>
      <c r="B212" s="366"/>
      <c r="C212" s="367"/>
      <c r="D212" s="365">
        <v>138450</v>
      </c>
      <c r="E212" s="128"/>
      <c r="F212" s="128"/>
      <c r="G212" s="128"/>
      <c r="H212" s="129"/>
    </row>
    <row r="213" spans="1:8" s="16" customFormat="1" ht="37.5" customHeight="1" outlineLevel="1" x14ac:dyDescent="0.2">
      <c r="A213" s="130" t="s">
        <v>420</v>
      </c>
      <c r="B213" s="366"/>
      <c r="C213" s="367"/>
      <c r="D213" s="365">
        <v>140580</v>
      </c>
      <c r="E213" s="128"/>
      <c r="F213" s="128"/>
      <c r="G213" s="128"/>
      <c r="H213" s="129"/>
    </row>
    <row r="214" spans="1:8" s="16" customFormat="1" ht="37.5" customHeight="1" outlineLevel="1" x14ac:dyDescent="0.2">
      <c r="A214" s="130" t="s">
        <v>421</v>
      </c>
      <c r="B214" s="366"/>
      <c r="C214" s="367"/>
      <c r="D214" s="365">
        <v>142710</v>
      </c>
      <c r="E214" s="128"/>
      <c r="F214" s="128"/>
      <c r="G214" s="128"/>
      <c r="H214" s="129"/>
    </row>
    <row r="215" spans="1:8" s="16" customFormat="1" ht="37.5" customHeight="1" outlineLevel="1" x14ac:dyDescent="0.2">
      <c r="A215" s="130" t="s">
        <v>422</v>
      </c>
      <c r="B215" s="366"/>
      <c r="C215" s="367"/>
      <c r="D215" s="365">
        <v>144840</v>
      </c>
      <c r="E215" s="128"/>
      <c r="F215" s="128"/>
      <c r="G215" s="128"/>
      <c r="H215" s="129"/>
    </row>
    <row r="216" spans="1:8" s="16" customFormat="1" ht="37.5" customHeight="1" outlineLevel="1" x14ac:dyDescent="0.2">
      <c r="A216" s="130" t="s">
        <v>423</v>
      </c>
      <c r="B216" s="366"/>
      <c r="C216" s="367"/>
      <c r="D216" s="365">
        <v>146970</v>
      </c>
      <c r="E216" s="128"/>
      <c r="F216" s="128"/>
      <c r="G216" s="128"/>
      <c r="H216" s="129"/>
    </row>
    <row r="217" spans="1:8" s="16" customFormat="1" ht="37.5" customHeight="1" outlineLevel="1" thickBot="1" x14ac:dyDescent="0.25">
      <c r="A217" s="130" t="s">
        <v>424</v>
      </c>
      <c r="B217" s="366"/>
      <c r="C217" s="368"/>
      <c r="D217" s="365">
        <v>149100</v>
      </c>
      <c r="E217" s="128"/>
      <c r="F217" s="128"/>
      <c r="G217" s="128"/>
      <c r="H217" s="129"/>
    </row>
    <row r="218" spans="1:8" s="16" customFormat="1" ht="50.1" customHeight="1" thickBot="1" x14ac:dyDescent="0.25">
      <c r="A218" s="343" t="s">
        <v>52</v>
      </c>
      <c r="B218" s="344"/>
      <c r="C218" s="344"/>
      <c r="D218" s="345" t="str">
        <f>"от "&amp;MIN(D219:D228)&amp;" до "&amp;MAX(D219:D228)</f>
        <v>от 390 до 9390</v>
      </c>
      <c r="E218" s="346"/>
      <c r="F218" s="346"/>
      <c r="G218" s="346"/>
      <c r="H218" s="347"/>
    </row>
    <row r="219" spans="1:8" s="16" customFormat="1" ht="159.75" customHeight="1" x14ac:dyDescent="0.2">
      <c r="A219" s="504" t="s">
        <v>271</v>
      </c>
      <c r="B219" s="349" t="s">
        <v>272</v>
      </c>
      <c r="C219" s="3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9" s="32">
        <v>1380</v>
      </c>
      <c r="E219" s="32"/>
      <c r="F219" s="32"/>
      <c r="G219" s="32"/>
      <c r="H219" s="33"/>
    </row>
    <row r="220" spans="1:8" s="16" customFormat="1" ht="37.5" customHeight="1" x14ac:dyDescent="0.2">
      <c r="A220" s="351" t="s">
        <v>54</v>
      </c>
      <c r="B220" s="178"/>
      <c r="C220" s="352"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0" s="37">
        <v>810</v>
      </c>
      <c r="E220" s="37"/>
      <c r="F220" s="37"/>
      <c r="G220" s="37"/>
      <c r="H220" s="38"/>
    </row>
    <row r="221" spans="1:8" s="16" customFormat="1" ht="37.5" customHeight="1" x14ac:dyDescent="0.2">
      <c r="A221" s="351" t="s">
        <v>55</v>
      </c>
      <c r="B221" s="178"/>
      <c r="C221" s="352"/>
      <c r="D221" s="37">
        <v>9390</v>
      </c>
      <c r="E221" s="37"/>
      <c r="F221" s="37"/>
      <c r="G221" s="37"/>
      <c r="H221" s="38"/>
    </row>
    <row r="222" spans="1:8" s="16" customFormat="1" ht="37.5" customHeight="1" x14ac:dyDescent="0.2">
      <c r="A222" s="351" t="s">
        <v>56</v>
      </c>
      <c r="B222" s="178"/>
      <c r="C222" s="352"/>
      <c r="D222" s="37">
        <v>2190</v>
      </c>
      <c r="E222" s="37"/>
      <c r="F222" s="37"/>
      <c r="G222" s="37"/>
      <c r="H222" s="38"/>
    </row>
    <row r="223" spans="1:8" s="16" customFormat="1" ht="37.5" customHeight="1" x14ac:dyDescent="0.2">
      <c r="A223" s="351" t="s">
        <v>57</v>
      </c>
      <c r="B223" s="178"/>
      <c r="C223" s="352"/>
      <c r="D223" s="37">
        <v>5790</v>
      </c>
      <c r="E223" s="37"/>
      <c r="F223" s="37"/>
      <c r="G223" s="37"/>
      <c r="H223" s="38"/>
    </row>
    <row r="224" spans="1:8" s="16" customFormat="1" ht="37.5" customHeight="1" x14ac:dyDescent="0.2">
      <c r="A224" s="351" t="s">
        <v>58</v>
      </c>
      <c r="B224" s="178"/>
      <c r="C224" s="352"/>
      <c r="D224" s="37">
        <v>390</v>
      </c>
      <c r="E224" s="37"/>
      <c r="F224" s="37"/>
      <c r="G224" s="37"/>
      <c r="H224" s="38"/>
    </row>
    <row r="225" spans="1:8" s="16" customFormat="1" ht="37.5" customHeight="1" x14ac:dyDescent="0.2">
      <c r="A225" s="351" t="s">
        <v>59</v>
      </c>
      <c r="B225" s="178"/>
      <c r="C225" s="352"/>
      <c r="D225" s="37">
        <v>390</v>
      </c>
      <c r="E225" s="37"/>
      <c r="F225" s="37"/>
      <c r="G225" s="37"/>
      <c r="H225" s="38"/>
    </row>
    <row r="226" spans="1:8" s="16" customFormat="1" ht="37.5" customHeight="1" x14ac:dyDescent="0.2">
      <c r="A226" s="351" t="s">
        <v>60</v>
      </c>
      <c r="B226" s="178"/>
      <c r="C226" s="352"/>
      <c r="D226" s="37">
        <v>780</v>
      </c>
      <c r="E226" s="37"/>
      <c r="F226" s="37"/>
      <c r="G226" s="37"/>
      <c r="H226" s="38"/>
    </row>
    <row r="227" spans="1:8" s="16" customFormat="1" ht="37.5" customHeight="1" x14ac:dyDescent="0.2">
      <c r="A227" s="351" t="s">
        <v>61</v>
      </c>
      <c r="B227" s="178"/>
      <c r="C227" s="352"/>
      <c r="D227" s="37">
        <v>1170</v>
      </c>
      <c r="E227" s="37"/>
      <c r="F227" s="37"/>
      <c r="G227" s="37"/>
      <c r="H227" s="38"/>
    </row>
    <row r="228" spans="1:8" s="16" customFormat="1" ht="37.5" customHeight="1" x14ac:dyDescent="0.2">
      <c r="A228" s="351" t="s">
        <v>62</v>
      </c>
      <c r="B228" s="178"/>
      <c r="C228" s="352"/>
      <c r="D228" s="37">
        <v>6690</v>
      </c>
      <c r="E228" s="37"/>
      <c r="F228" s="37"/>
      <c r="G228" s="37"/>
      <c r="H228" s="38"/>
    </row>
    <row r="229" spans="1:8" s="16" customFormat="1" ht="117.75" customHeight="1" thickBot="1" x14ac:dyDescent="0.25">
      <c r="A229" s="322" t="s">
        <v>64</v>
      </c>
      <c r="B229" s="323"/>
      <c r="C22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29" s="45">
        <v>30</v>
      </c>
      <c r="E229" s="45"/>
      <c r="F229" s="45"/>
      <c r="G229" s="45"/>
      <c r="H229" s="46"/>
    </row>
    <row r="230" spans="1:8" s="28" customFormat="1" ht="50.1" customHeight="1" thickBot="1" x14ac:dyDescent="0.25">
      <c r="A230" s="353" t="s">
        <v>65</v>
      </c>
      <c r="B230" s="354"/>
      <c r="C230" s="199"/>
      <c r="D230" s="355" t="str">
        <f>"от "&amp;MIN(D232,D252:D266)&amp;" до "&amp;MAX(D232,D252:D266)</f>
        <v>от 540 до 29790</v>
      </c>
      <c r="E230" s="355"/>
      <c r="F230" s="355"/>
      <c r="G230" s="355"/>
      <c r="H230" s="356"/>
    </row>
    <row r="231" spans="1:8" s="16" customFormat="1" ht="24.95" customHeight="1" thickBot="1" x14ac:dyDescent="0.25">
      <c r="A231" s="158"/>
      <c r="B231" s="159"/>
      <c r="C231" s="83"/>
      <c r="D231" s="160"/>
      <c r="E231" s="160"/>
      <c r="F231" s="160"/>
      <c r="G231" s="160"/>
      <c r="H231" s="161"/>
    </row>
    <row r="232" spans="1:8" s="16" customFormat="1" ht="60.75" customHeight="1" thickBot="1" x14ac:dyDescent="0.25">
      <c r="A232" s="162" t="s">
        <v>66</v>
      </c>
      <c r="B232" s="163"/>
      <c r="C23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32" s="165">
        <v>12600</v>
      </c>
      <c r="E232" s="165"/>
      <c r="F232" s="165"/>
      <c r="G232" s="165"/>
      <c r="H232" s="166"/>
    </row>
    <row r="233" spans="1:8" s="16" customFormat="1" ht="60.75" customHeight="1" thickBot="1" x14ac:dyDescent="0.25">
      <c r="A233" s="167" t="s">
        <v>67</v>
      </c>
      <c r="B233" s="168"/>
      <c r="C233" s="169"/>
      <c r="D233" s="170" t="s">
        <v>68</v>
      </c>
      <c r="E233" s="171"/>
      <c r="F233" s="171"/>
      <c r="G233" s="171"/>
      <c r="H233" s="172"/>
    </row>
    <row r="234" spans="1:8" s="16" customFormat="1" ht="60.75" customHeight="1" x14ac:dyDescent="0.2">
      <c r="A234" s="173" t="s">
        <v>69</v>
      </c>
      <c r="B234" s="174"/>
      <c r="C234" s="169"/>
      <c r="D234" s="140">
        <f>D232/4</f>
        <v>3150</v>
      </c>
      <c r="E234" s="140"/>
      <c r="F234" s="140"/>
      <c r="G234" s="140"/>
      <c r="H234" s="141"/>
    </row>
    <row r="235" spans="1:8" s="16" customFormat="1" ht="60.75" customHeight="1" x14ac:dyDescent="0.2">
      <c r="A235" s="173" t="s">
        <v>70</v>
      </c>
      <c r="B235" s="174"/>
      <c r="C235" s="169"/>
      <c r="D235" s="140">
        <f>D232/5</f>
        <v>2520</v>
      </c>
      <c r="E235" s="140"/>
      <c r="F235" s="140"/>
      <c r="G235" s="140"/>
      <c r="H235" s="141"/>
    </row>
    <row r="236" spans="1:8" s="16" customFormat="1" ht="60.75" customHeight="1" x14ac:dyDescent="0.2">
      <c r="A236" s="173" t="s">
        <v>71</v>
      </c>
      <c r="B236" s="174"/>
      <c r="C236" s="169"/>
      <c r="D236" s="140">
        <f>D232/6</f>
        <v>2100</v>
      </c>
      <c r="E236" s="140"/>
      <c r="F236" s="140"/>
      <c r="G236" s="140"/>
      <c r="H236" s="141"/>
    </row>
    <row r="237" spans="1:8" s="16" customFormat="1" ht="60.75" customHeight="1" x14ac:dyDescent="0.2">
      <c r="A237" s="173" t="s">
        <v>72</v>
      </c>
      <c r="B237" s="174"/>
      <c r="C237" s="169"/>
      <c r="D237" s="140">
        <f>D232/7</f>
        <v>1800</v>
      </c>
      <c r="E237" s="140"/>
      <c r="F237" s="140"/>
      <c r="G237" s="140"/>
      <c r="H237" s="141"/>
    </row>
    <row r="238" spans="1:8" s="16" customFormat="1" ht="60.75" customHeight="1" x14ac:dyDescent="0.2">
      <c r="A238" s="173" t="s">
        <v>73</v>
      </c>
      <c r="B238" s="174"/>
      <c r="C238" s="169"/>
      <c r="D238" s="140">
        <f>D232/8</f>
        <v>1575</v>
      </c>
      <c r="E238" s="140"/>
      <c r="F238" s="140"/>
      <c r="G238" s="140"/>
      <c r="H238" s="141"/>
    </row>
    <row r="239" spans="1:8" s="16" customFormat="1" ht="60.75" customHeight="1" x14ac:dyDescent="0.2">
      <c r="A239" s="173" t="s">
        <v>74</v>
      </c>
      <c r="B239" s="174"/>
      <c r="C239" s="169"/>
      <c r="D239" s="140">
        <f>D232/9</f>
        <v>1400</v>
      </c>
      <c r="E239" s="140"/>
      <c r="F239" s="140"/>
      <c r="G239" s="140"/>
      <c r="H239" s="141"/>
    </row>
    <row r="240" spans="1:8" s="16" customFormat="1" ht="60.75" customHeight="1" x14ac:dyDescent="0.2">
      <c r="A240" s="173" t="s">
        <v>75</v>
      </c>
      <c r="B240" s="174"/>
      <c r="C240" s="169"/>
      <c r="D240" s="140">
        <f>D232/10</f>
        <v>1260</v>
      </c>
      <c r="E240" s="140"/>
      <c r="F240" s="140"/>
      <c r="G240" s="140"/>
      <c r="H240" s="141"/>
    </row>
    <row r="241" spans="1:8" s="16" customFormat="1" ht="60.75" customHeight="1" thickBot="1" x14ac:dyDescent="0.25">
      <c r="A241" s="162" t="s">
        <v>76</v>
      </c>
      <c r="B241" s="163"/>
      <c r="C241" s="169"/>
      <c r="D241" s="165">
        <v>18888</v>
      </c>
      <c r="E241" s="165"/>
      <c r="F241" s="165"/>
      <c r="G241" s="165"/>
      <c r="H241" s="166"/>
    </row>
    <row r="242" spans="1:8" s="16" customFormat="1" ht="60.75" customHeight="1" thickBot="1" x14ac:dyDescent="0.25">
      <c r="A242" s="167" t="s">
        <v>67</v>
      </c>
      <c r="B242" s="168"/>
      <c r="C242" s="169"/>
      <c r="D242" s="170" t="s">
        <v>68</v>
      </c>
      <c r="E242" s="171"/>
      <c r="F242" s="171"/>
      <c r="G242" s="171"/>
      <c r="H242" s="172"/>
    </row>
    <row r="243" spans="1:8" s="16" customFormat="1" ht="60.75" customHeight="1" x14ac:dyDescent="0.2">
      <c r="A243" s="173" t="s">
        <v>69</v>
      </c>
      <c r="B243" s="174"/>
      <c r="C243" s="169"/>
      <c r="D243" s="140">
        <v>4722</v>
      </c>
      <c r="E243" s="140"/>
      <c r="F243" s="140"/>
      <c r="G243" s="140"/>
      <c r="H243" s="141"/>
    </row>
    <row r="244" spans="1:8" s="16" customFormat="1" ht="60.75" customHeight="1" x14ac:dyDescent="0.2">
      <c r="A244" s="173" t="s">
        <v>70</v>
      </c>
      <c r="B244" s="174"/>
      <c r="C244" s="169"/>
      <c r="D244" s="140">
        <v>3777.6</v>
      </c>
      <c r="E244" s="140"/>
      <c r="F244" s="140"/>
      <c r="G244" s="140"/>
      <c r="H244" s="141"/>
    </row>
    <row r="245" spans="1:8" s="16" customFormat="1" ht="60.75" customHeight="1" x14ac:dyDescent="0.2">
      <c r="A245" s="173" t="s">
        <v>71</v>
      </c>
      <c r="B245" s="174"/>
      <c r="C245" s="169"/>
      <c r="D245" s="140">
        <v>3148</v>
      </c>
      <c r="E245" s="140"/>
      <c r="F245" s="140"/>
      <c r="G245" s="140"/>
      <c r="H245" s="141"/>
    </row>
    <row r="246" spans="1:8" s="16" customFormat="1" ht="60.75" customHeight="1" x14ac:dyDescent="0.2">
      <c r="A246" s="173" t="s">
        <v>72</v>
      </c>
      <c r="B246" s="174"/>
      <c r="C246" s="169"/>
      <c r="D246" s="140">
        <v>2698.2857142857142</v>
      </c>
      <c r="E246" s="140"/>
      <c r="F246" s="140"/>
      <c r="G246" s="140"/>
      <c r="H246" s="141"/>
    </row>
    <row r="247" spans="1:8" s="16" customFormat="1" ht="60.75" customHeight="1" x14ac:dyDescent="0.2">
      <c r="A247" s="173" t="s">
        <v>73</v>
      </c>
      <c r="B247" s="174"/>
      <c r="C247" s="169"/>
      <c r="D247" s="140">
        <v>2361</v>
      </c>
      <c r="E247" s="140"/>
      <c r="F247" s="140"/>
      <c r="G247" s="140"/>
      <c r="H247" s="141"/>
    </row>
    <row r="248" spans="1:8" s="16" customFormat="1" ht="60.75" customHeight="1" x14ac:dyDescent="0.2">
      <c r="A248" s="173" t="s">
        <v>74</v>
      </c>
      <c r="B248" s="174"/>
      <c r="C248" s="169"/>
      <c r="D248" s="140">
        <v>2098.6666666666665</v>
      </c>
      <c r="E248" s="140"/>
      <c r="F248" s="140"/>
      <c r="G248" s="140"/>
      <c r="H248" s="141"/>
    </row>
    <row r="249" spans="1:8" s="16" customFormat="1" ht="60.75" customHeight="1" thickBot="1" x14ac:dyDescent="0.25">
      <c r="A249" s="173" t="s">
        <v>75</v>
      </c>
      <c r="B249" s="174"/>
      <c r="C249" s="177"/>
      <c r="D249" s="140">
        <v>1888.8</v>
      </c>
      <c r="E249" s="140"/>
      <c r="F249" s="140"/>
      <c r="G249" s="140"/>
      <c r="H249" s="141"/>
    </row>
    <row r="250" spans="1:8" s="16" customFormat="1" ht="62.45" customHeight="1" thickBot="1" x14ac:dyDescent="0.25">
      <c r="A250" s="322" t="s">
        <v>77</v>
      </c>
      <c r="B250" s="426"/>
      <c r="C25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0" s="61">
        <v>20004</v>
      </c>
      <c r="E250" s="45"/>
      <c r="F250" s="45"/>
      <c r="G250" s="45"/>
      <c r="H250" s="46"/>
    </row>
    <row r="251" spans="1:8" s="16" customFormat="1" ht="24.75" customHeight="1" thickBot="1" x14ac:dyDescent="0.25">
      <c r="A251" s="180"/>
      <c r="B251" s="181"/>
      <c r="C251" s="182"/>
      <c r="D251" s="183"/>
      <c r="E251" s="183"/>
      <c r="F251" s="183"/>
      <c r="G251" s="183"/>
      <c r="H251" s="184"/>
    </row>
    <row r="252" spans="1:8" s="16" customFormat="1" ht="50.1" customHeight="1" x14ac:dyDescent="0.2">
      <c r="A252" s="143" t="s">
        <v>78</v>
      </c>
      <c r="B252" s="144"/>
      <c r="C252" s="294" t="str">
        <f>"Интернет-площадка 2gis.ru на основе Cправочника организаций "&amp;$C$2&amp;""</f>
        <v>Интернет-площадка 2gis.ru на основе Cправочника организаций "2ГИС.КАЗАНЬ"</v>
      </c>
      <c r="D252" s="56">
        <v>12390</v>
      </c>
      <c r="E252" s="37"/>
      <c r="F252" s="37"/>
      <c r="G252" s="37"/>
      <c r="H252" s="38"/>
    </row>
    <row r="253" spans="1:8" s="16" customFormat="1" ht="50.1" customHeight="1" x14ac:dyDescent="0.2">
      <c r="A253" s="143" t="s">
        <v>79</v>
      </c>
      <c r="B253" s="144"/>
      <c r="C253"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3" s="56">
        <v>9990</v>
      </c>
      <c r="E253" s="37"/>
      <c r="F253" s="37"/>
      <c r="G253" s="37"/>
      <c r="H253" s="38"/>
    </row>
    <row r="254" spans="1:8" s="16" customFormat="1" ht="50.1" customHeight="1" x14ac:dyDescent="0.2">
      <c r="A254" s="143" t="s">
        <v>80</v>
      </c>
      <c r="B254" s="144"/>
      <c r="C254"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4" s="56">
        <v>24990</v>
      </c>
      <c r="E254" s="37"/>
      <c r="F254" s="37"/>
      <c r="G254" s="37"/>
      <c r="H254" s="38"/>
    </row>
    <row r="255" spans="1:8" s="16" customFormat="1" ht="50.1" customHeight="1" x14ac:dyDescent="0.2">
      <c r="A255" s="143" t="s">
        <v>81</v>
      </c>
      <c r="B255" s="144"/>
      <c r="C255" s="190" t="str">
        <f>"Интернет-площадка 2gis.ru на основе Cправочника организаций "&amp;$C$2&amp;""</f>
        <v>Интернет-площадка 2gis.ru на основе Cправочника организаций "2ГИС.КАЗАНЬ"</v>
      </c>
      <c r="D255" s="56">
        <v>12390</v>
      </c>
      <c r="E255" s="37"/>
      <c r="F255" s="37"/>
      <c r="G255" s="37"/>
      <c r="H255" s="38"/>
    </row>
    <row r="256" spans="1:8" s="16" customFormat="1" ht="50.1" customHeight="1" x14ac:dyDescent="0.2">
      <c r="A256" s="143" t="s">
        <v>82</v>
      </c>
      <c r="B256" s="144"/>
      <c r="C256" s="190" t="str">
        <f>"Интернет-площадка 2gis.ru на основе Cправочника организаций "&amp;$C$2&amp;""</f>
        <v>Интернет-площадка 2gis.ru на основе Cправочника организаций "2ГИС.КАЗАНЬ"</v>
      </c>
      <c r="D256" s="56">
        <v>14868</v>
      </c>
      <c r="E256" s="37"/>
      <c r="F256" s="37"/>
      <c r="G256" s="37"/>
      <c r="H256" s="38"/>
    </row>
    <row r="257" spans="1:8" s="16" customFormat="1" ht="50.1" customHeight="1" x14ac:dyDescent="0.2">
      <c r="A257" s="143" t="s">
        <v>83</v>
      </c>
      <c r="B257" s="144"/>
      <c r="C257"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7" s="56">
        <v>11190</v>
      </c>
      <c r="E257" s="37"/>
      <c r="F257" s="37"/>
      <c r="G257" s="37"/>
      <c r="H257" s="38"/>
    </row>
    <row r="258" spans="1:8" s="16" customFormat="1" ht="50.1" customHeight="1" x14ac:dyDescent="0.2">
      <c r="A258" s="143" t="s">
        <v>84</v>
      </c>
      <c r="B258" s="144"/>
      <c r="C258"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8" s="56">
        <v>16590</v>
      </c>
      <c r="E258" s="37"/>
      <c r="F258" s="37"/>
      <c r="G258" s="37"/>
      <c r="H258" s="38"/>
    </row>
    <row r="259" spans="1:8" s="16" customFormat="1" ht="50.1" customHeight="1" x14ac:dyDescent="0.2">
      <c r="A259" s="143" t="s">
        <v>85</v>
      </c>
      <c r="B259" s="144"/>
      <c r="C259"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9" s="56">
        <v>29790</v>
      </c>
      <c r="E259" s="37"/>
      <c r="F259" s="37"/>
      <c r="G259" s="37"/>
      <c r="H259" s="38"/>
    </row>
    <row r="260" spans="1:8" s="16" customFormat="1" ht="50.1" customHeight="1" x14ac:dyDescent="0.2">
      <c r="A260" s="143" t="s">
        <v>86</v>
      </c>
      <c r="B260" s="144"/>
      <c r="C260" s="190" t="str">
        <f>C291</f>
        <v>электронный справочник на основе Справочника организаций "2ГИС.КАЗАНЬ" (мобильная версия 2ГИС 4.0 и выше)</v>
      </c>
      <c r="D260" s="56">
        <v>16020</v>
      </c>
      <c r="E260" s="37"/>
      <c r="F260" s="37"/>
      <c r="G260" s="37"/>
      <c r="H260" s="38"/>
    </row>
    <row r="261" spans="1:8" s="16" customFormat="1" ht="50.1" customHeight="1" x14ac:dyDescent="0.2">
      <c r="A261" s="143" t="s">
        <v>87</v>
      </c>
      <c r="B261" s="144"/>
      <c r="C261" s="190" t="s">
        <v>88</v>
      </c>
      <c r="D261" s="56">
        <v>540</v>
      </c>
      <c r="E261" s="37"/>
      <c r="F261" s="37"/>
      <c r="G261" s="37"/>
      <c r="H261" s="38"/>
    </row>
    <row r="262" spans="1:8" s="16" customFormat="1" ht="64.5" customHeight="1" x14ac:dyDescent="0.2">
      <c r="A262" s="143" t="s">
        <v>89</v>
      </c>
      <c r="B262" s="144"/>
      <c r="C26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2" s="56">
        <v>9000</v>
      </c>
      <c r="E262" s="37"/>
      <c r="F262" s="37"/>
      <c r="G262" s="37"/>
      <c r="H262" s="38"/>
    </row>
    <row r="263" spans="1:8" s="16" customFormat="1" ht="64.5" customHeight="1" x14ac:dyDescent="0.2">
      <c r="A263" s="143" t="s">
        <v>90</v>
      </c>
      <c r="B263" s="144"/>
      <c r="C263" s="190" t="str">
        <f t="shared" ref="C263:C26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3" s="56">
        <v>7200</v>
      </c>
      <c r="E263" s="37"/>
      <c r="F263" s="37"/>
      <c r="G263" s="37"/>
      <c r="H263" s="38"/>
    </row>
    <row r="264" spans="1:8" s="16" customFormat="1" ht="64.5" customHeight="1" x14ac:dyDescent="0.2">
      <c r="A264" s="143" t="s">
        <v>91</v>
      </c>
      <c r="B264" s="144"/>
      <c r="C264"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4" s="56">
        <v>7590</v>
      </c>
      <c r="E264" s="37"/>
      <c r="F264" s="37"/>
      <c r="G264" s="37"/>
      <c r="H264" s="38"/>
    </row>
    <row r="265" spans="1:8" s="16" customFormat="1" ht="64.5" customHeight="1" x14ac:dyDescent="0.2">
      <c r="A265" s="143" t="s">
        <v>92</v>
      </c>
      <c r="B265" s="144"/>
      <c r="C265" s="190"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65" s="56">
        <v>3600</v>
      </c>
      <c r="E265" s="37"/>
      <c r="F265" s="37"/>
      <c r="G265" s="37"/>
      <c r="H265" s="38"/>
    </row>
    <row r="266" spans="1:8" s="16" customFormat="1" ht="50.1" customHeight="1" thickBot="1" x14ac:dyDescent="0.25">
      <c r="A266" s="143" t="s">
        <v>95</v>
      </c>
      <c r="B266" s="144"/>
      <c r="C266" s="19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6" s="56">
        <v>12990</v>
      </c>
      <c r="E266" s="37"/>
      <c r="F266" s="37"/>
      <c r="G266" s="37"/>
      <c r="H266" s="38"/>
    </row>
    <row r="267" spans="1:8" s="16" customFormat="1" ht="102" customHeight="1" thickBot="1" x14ac:dyDescent="0.25">
      <c r="A267" s="143" t="s">
        <v>16</v>
      </c>
      <c r="B267" s="144"/>
      <c r="C26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7" s="56">
        <v>1380</v>
      </c>
      <c r="E267" s="37"/>
      <c r="F267" s="37"/>
      <c r="G267" s="37"/>
      <c r="H267" s="38"/>
    </row>
    <row r="268" spans="1:8" s="16" customFormat="1" ht="126" customHeight="1" x14ac:dyDescent="0.2">
      <c r="A268" s="143" t="s">
        <v>96</v>
      </c>
      <c r="B268" s="144"/>
      <c r="C26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68" s="56">
        <v>10005</v>
      </c>
      <c r="E268" s="37"/>
      <c r="F268" s="37"/>
      <c r="G268" s="37"/>
      <c r="H268" s="38"/>
    </row>
    <row r="269" spans="1:8" s="16" customFormat="1" ht="96" customHeight="1" x14ac:dyDescent="0.2">
      <c r="A269" s="143" t="s">
        <v>97</v>
      </c>
      <c r="B269" s="144"/>
      <c r="C26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69" s="56">
        <v>10005</v>
      </c>
      <c r="E269" s="37"/>
      <c r="F269" s="37"/>
      <c r="G269" s="37"/>
      <c r="H269" s="38"/>
    </row>
    <row r="270" spans="1:8" s="16" customFormat="1" ht="96" customHeight="1" x14ac:dyDescent="0.2">
      <c r="A270" s="137" t="s">
        <v>98</v>
      </c>
      <c r="B270" s="191"/>
      <c r="C27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0" s="56">
        <v>15001</v>
      </c>
      <c r="E270" s="37"/>
      <c r="F270" s="37"/>
      <c r="G270" s="37"/>
      <c r="H270" s="38"/>
    </row>
    <row r="271" spans="1:8" s="16" customFormat="1" ht="78" customHeight="1" x14ac:dyDescent="0.2">
      <c r="A271" s="143" t="s">
        <v>93</v>
      </c>
      <c r="B271" s="144" t="s">
        <v>93</v>
      </c>
      <c r="C27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1" s="56">
        <v>15000</v>
      </c>
      <c r="E271" s="37"/>
      <c r="F271" s="37"/>
      <c r="G271" s="37"/>
      <c r="H271" s="38"/>
    </row>
    <row r="272" spans="1:8" s="16" customFormat="1" ht="78" customHeight="1" x14ac:dyDescent="0.2">
      <c r="A272" s="143" t="s">
        <v>94</v>
      </c>
      <c r="B272" s="144" t="s">
        <v>94</v>
      </c>
      <c r="C2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2" s="56">
        <v>10008</v>
      </c>
      <c r="E272" s="37"/>
      <c r="F272" s="37"/>
      <c r="G272" s="37"/>
      <c r="H272" s="38"/>
    </row>
    <row r="273" spans="1:8" s="16" customFormat="1" ht="50.1" customHeight="1" x14ac:dyDescent="0.2">
      <c r="A273" s="143" t="s">
        <v>99</v>
      </c>
      <c r="B273" s="144"/>
      <c r="C273" s="190" t="str">
        <f>"Интернет-площадка 2gis.ru на основе Cправочника организаций "&amp;$C$2&amp;""</f>
        <v>Интернет-площадка 2gis.ru на основе Cправочника организаций "2ГИС.КАЗАНЬ"</v>
      </c>
      <c r="D273" s="56">
        <v>26040</v>
      </c>
      <c r="E273" s="37"/>
      <c r="F273" s="37"/>
      <c r="G273" s="37"/>
      <c r="H273" s="38"/>
    </row>
    <row r="274" spans="1:8" s="16" customFormat="1" ht="50.1" customHeight="1" x14ac:dyDescent="0.2">
      <c r="A274" s="143" t="s">
        <v>100</v>
      </c>
      <c r="B274" s="144"/>
      <c r="C274" s="190" t="str">
        <f t="shared" ref="C274:C282"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4" s="56">
        <v>21000</v>
      </c>
      <c r="E274" s="37"/>
      <c r="F274" s="37"/>
      <c r="G274" s="37"/>
      <c r="H274" s="38"/>
    </row>
    <row r="275" spans="1:8" s="16" customFormat="1" ht="50.1" customHeight="1" x14ac:dyDescent="0.2">
      <c r="A275" s="143" t="s">
        <v>101</v>
      </c>
      <c r="B275" s="144"/>
      <c r="C275" s="190" t="str">
        <f t="shared" si="1"/>
        <v>электронный справочник на основе Справочника организаций "2ГИС.КАЗАНЬ" (версия для ПК)</v>
      </c>
      <c r="D275" s="56">
        <v>52560</v>
      </c>
      <c r="E275" s="37"/>
      <c r="F275" s="37"/>
      <c r="G275" s="37"/>
      <c r="H275" s="38"/>
    </row>
    <row r="276" spans="1:8" s="16" customFormat="1" ht="50.1" customHeight="1" x14ac:dyDescent="0.2">
      <c r="A276" s="143" t="s">
        <v>102</v>
      </c>
      <c r="B276" s="144"/>
      <c r="C276" s="190" t="str">
        <f>"Интернет-площадка 2gis.ru на основе Cправочника организаций "&amp;$C$2&amp;""</f>
        <v>Интернет-площадка 2gis.ru на основе Cправочника организаций "2ГИС.КАЗАНЬ"</v>
      </c>
      <c r="D276" s="56">
        <v>26040</v>
      </c>
      <c r="E276" s="37"/>
      <c r="F276" s="37"/>
      <c r="G276" s="37"/>
      <c r="H276" s="38"/>
    </row>
    <row r="277" spans="1:8" s="16" customFormat="1" ht="50.1" customHeight="1" thickBot="1" x14ac:dyDescent="0.25">
      <c r="A277" s="143" t="s">
        <v>103</v>
      </c>
      <c r="B277" s="144"/>
      <c r="C277" s="60" t="str">
        <f>"Интернет-площадка 2gis.ru на основе Cправочника организаций "&amp;$C$2&amp;""</f>
        <v>Интернет-площадка 2gis.ru на основе Cправочника организаций "2ГИС.КАЗАНЬ"</v>
      </c>
      <c r="D277" s="56">
        <v>31320</v>
      </c>
      <c r="E277" s="37"/>
      <c r="F277" s="37"/>
      <c r="G277" s="37"/>
      <c r="H277" s="38"/>
    </row>
    <row r="278" spans="1:8" s="16" customFormat="1" ht="50.1" customHeight="1" x14ac:dyDescent="0.2">
      <c r="A278" s="143" t="s">
        <v>104</v>
      </c>
      <c r="B278" s="144"/>
      <c r="C278" s="190" t="str">
        <f t="shared" si="1"/>
        <v>электронный справочник на основе Справочника организаций "2ГИС.КАЗАНЬ" (версия для ПК)</v>
      </c>
      <c r="D278" s="56">
        <v>23520</v>
      </c>
      <c r="E278" s="37"/>
      <c r="F278" s="37"/>
      <c r="G278" s="37"/>
      <c r="H278" s="38"/>
    </row>
    <row r="279" spans="1:8" s="16" customFormat="1" ht="50.1" customHeight="1" x14ac:dyDescent="0.2">
      <c r="A279" s="143" t="s">
        <v>105</v>
      </c>
      <c r="B279" s="144"/>
      <c r="C279" s="190" t="str">
        <f t="shared" si="1"/>
        <v>электронный справочник на основе Справочника организаций "2ГИС.КАЗАНЬ" (версия для ПК)</v>
      </c>
      <c r="D279" s="56">
        <v>34920</v>
      </c>
      <c r="E279" s="37"/>
      <c r="F279" s="37"/>
      <c r="G279" s="37"/>
      <c r="H279" s="38"/>
    </row>
    <row r="280" spans="1:8" s="16" customFormat="1" ht="50.1" customHeight="1" x14ac:dyDescent="0.2">
      <c r="A280" s="143" t="s">
        <v>106</v>
      </c>
      <c r="B280" s="144"/>
      <c r="C280" s="190" t="str">
        <f t="shared" si="1"/>
        <v>электронный справочник на основе Справочника организаций "2ГИС.КАЗАНЬ" (версия для ПК)</v>
      </c>
      <c r="D280" s="56">
        <v>62640</v>
      </c>
      <c r="E280" s="37"/>
      <c r="F280" s="37"/>
      <c r="G280" s="37"/>
      <c r="H280" s="38"/>
    </row>
    <row r="281" spans="1:8" s="16" customFormat="1" ht="50.1" customHeight="1" x14ac:dyDescent="0.2">
      <c r="A281" s="143" t="s">
        <v>273</v>
      </c>
      <c r="B281" s="144"/>
      <c r="C281" s="190" t="s">
        <v>88</v>
      </c>
      <c r="D281" s="56">
        <v>1200</v>
      </c>
      <c r="E281" s="37"/>
      <c r="F281" s="37"/>
      <c r="G281" s="37"/>
      <c r="H281" s="38"/>
    </row>
    <row r="282" spans="1:8" s="16" customFormat="1" ht="50.1" customHeight="1" thickBot="1" x14ac:dyDescent="0.25">
      <c r="A282" s="143" t="s">
        <v>109</v>
      </c>
      <c r="B282" s="144"/>
      <c r="C282" s="190" t="str">
        <f t="shared" si="1"/>
        <v>электронный справочник на основе Справочника организаций "2ГИС.КАЗАНЬ" (версия для ПК)</v>
      </c>
      <c r="D282" s="56">
        <v>27360</v>
      </c>
      <c r="E282" s="37"/>
      <c r="F282" s="37"/>
      <c r="G282" s="37"/>
      <c r="H282" s="38"/>
    </row>
    <row r="283" spans="1:8" s="28" customFormat="1" ht="50.1" customHeight="1" thickBot="1" x14ac:dyDescent="0.25">
      <c r="A283" s="24" t="s">
        <v>110</v>
      </c>
      <c r="B283" s="25"/>
      <c r="C283" s="26"/>
      <c r="D283" s="156"/>
      <c r="E283" s="156"/>
      <c r="F283" s="156"/>
      <c r="G283" s="156"/>
      <c r="H283" s="157"/>
    </row>
    <row r="284" spans="1:8" s="16" customFormat="1" ht="50.1" customHeight="1" x14ac:dyDescent="0.2">
      <c r="A284" s="143" t="s">
        <v>112</v>
      </c>
      <c r="B284" s="144"/>
      <c r="C284" s="389"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84" s="31">
        <v>10008</v>
      </c>
      <c r="E284" s="32"/>
      <c r="F284" s="32"/>
      <c r="G284" s="32"/>
      <c r="H284" s="33"/>
    </row>
    <row r="285" spans="1:8" s="16" customFormat="1" ht="50.1" customHeight="1" x14ac:dyDescent="0.2">
      <c r="A285" s="143" t="s">
        <v>489</v>
      </c>
      <c r="B285" s="144"/>
      <c r="C285" s="390"/>
      <c r="D285" s="56">
        <v>31560</v>
      </c>
      <c r="E285" s="37"/>
      <c r="F285" s="37"/>
      <c r="G285" s="37"/>
      <c r="H285" s="38"/>
    </row>
    <row r="286" spans="1:8" s="16" customFormat="1" ht="50.1" customHeight="1" x14ac:dyDescent="0.2">
      <c r="A286" s="137" t="s">
        <v>111</v>
      </c>
      <c r="B286" s="138"/>
      <c r="C286" s="390"/>
      <c r="D286" s="36">
        <v>15000</v>
      </c>
      <c r="E286" s="37"/>
      <c r="F286" s="37"/>
      <c r="G286" s="37"/>
      <c r="H286" s="38"/>
    </row>
    <row r="287" spans="1:8" s="16" customFormat="1" ht="50.1" customHeight="1" x14ac:dyDescent="0.2">
      <c r="A287" s="194" t="s">
        <v>113</v>
      </c>
      <c r="B287" s="195"/>
      <c r="C287" s="390"/>
      <c r="D287" s="329">
        <v>3000</v>
      </c>
      <c r="E287" s="140"/>
      <c r="F287" s="140"/>
      <c r="G287" s="140"/>
      <c r="H287" s="141"/>
    </row>
    <row r="288" spans="1:8" s="16" customFormat="1" ht="50.1" customHeight="1" x14ac:dyDescent="0.2">
      <c r="A288" s="194" t="s">
        <v>114</v>
      </c>
      <c r="B288" s="195"/>
      <c r="C288" s="390"/>
      <c r="D288" s="329">
        <v>300</v>
      </c>
      <c r="E288" s="140"/>
      <c r="F288" s="140"/>
      <c r="G288" s="140"/>
      <c r="H288" s="141"/>
    </row>
    <row r="289" spans="1:8" s="16" customFormat="1" ht="50.1" customHeight="1" thickBot="1" x14ac:dyDescent="0.25">
      <c r="A289" s="194" t="s">
        <v>115</v>
      </c>
      <c r="B289" s="195"/>
      <c r="C289" s="391"/>
      <c r="D289" s="78">
        <v>1050</v>
      </c>
      <c r="E289" s="79"/>
      <c r="F289" s="79"/>
      <c r="G289" s="79"/>
      <c r="H289" s="80"/>
    </row>
    <row r="290" spans="1:8" s="16" customFormat="1" ht="50.1" customHeight="1" thickBot="1" x14ac:dyDescent="0.25">
      <c r="A290" s="24" t="s">
        <v>116</v>
      </c>
      <c r="B290" s="25"/>
      <c r="C290" s="26"/>
      <c r="D290" s="156"/>
      <c r="E290" s="156"/>
      <c r="F290" s="156"/>
      <c r="G290" s="156"/>
      <c r="H290" s="157"/>
    </row>
    <row r="291" spans="1:8" s="16" customFormat="1" ht="50.1" customHeight="1" x14ac:dyDescent="0.2">
      <c r="A291" s="143" t="s">
        <v>163</v>
      </c>
      <c r="B291" s="144"/>
      <c r="C29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1" s="56">
        <v>9390</v>
      </c>
      <c r="E291" s="37"/>
      <c r="F291" s="37"/>
      <c r="G291" s="37"/>
      <c r="H291" s="38"/>
    </row>
    <row r="292" spans="1:8" s="16" customFormat="1" ht="60.75" customHeight="1" x14ac:dyDescent="0.2">
      <c r="A292" s="143" t="s">
        <v>118</v>
      </c>
      <c r="B292" s="144"/>
      <c r="C29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2" s="56">
        <v>9390</v>
      </c>
      <c r="E292" s="37"/>
      <c r="F292" s="37"/>
      <c r="G292" s="37"/>
      <c r="H292" s="38"/>
    </row>
    <row r="293" spans="1:8" s="16" customFormat="1" ht="50.1" customHeight="1" x14ac:dyDescent="0.2">
      <c r="A293" s="143" t="s">
        <v>164</v>
      </c>
      <c r="B293" s="144"/>
      <c r="C293"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93" s="36">
        <v>19800</v>
      </c>
      <c r="E293" s="37"/>
      <c r="F293" s="37"/>
      <c r="G293" s="37"/>
      <c r="H293" s="38"/>
    </row>
    <row r="294" spans="1:8" s="16" customFormat="1" ht="59.25" customHeight="1" x14ac:dyDescent="0.2">
      <c r="A294" s="143" t="s">
        <v>490</v>
      </c>
      <c r="B294" s="144" t="s">
        <v>455</v>
      </c>
      <c r="C29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94" s="36">
        <v>19800</v>
      </c>
      <c r="E294" s="37"/>
      <c r="F294" s="37"/>
      <c r="G294" s="37"/>
      <c r="H294" s="38"/>
    </row>
    <row r="295" spans="1:8" s="16" customFormat="1" ht="126" customHeight="1" x14ac:dyDescent="0.2">
      <c r="A295" s="143" t="s">
        <v>123</v>
      </c>
      <c r="B295" s="144"/>
      <c r="C295" s="300" t="str">
        <f>C291</f>
        <v>электронный справочник на основе Справочника организаций "2ГИС.КАЗАНЬ" (мобильная версия 2ГИС 4.0 и выше)</v>
      </c>
      <c r="D295" s="56">
        <v>9390</v>
      </c>
      <c r="E295" s="37"/>
      <c r="F295" s="37"/>
      <c r="G295" s="37"/>
      <c r="H295" s="38"/>
    </row>
    <row r="296" spans="1:8" s="16" customFormat="1" ht="126" customHeight="1" thickBot="1" x14ac:dyDescent="0.25">
      <c r="A296" s="143" t="s">
        <v>124</v>
      </c>
      <c r="B296" s="144"/>
      <c r="C29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96" s="56">
        <v>7050</v>
      </c>
      <c r="E296" s="37"/>
      <c r="F296" s="37"/>
      <c r="G296" s="37"/>
      <c r="H296" s="38"/>
    </row>
    <row r="297" spans="1:8" s="28" customFormat="1" ht="49.5" customHeight="1" thickBot="1" x14ac:dyDescent="0.25">
      <c r="A297" s="301"/>
      <c r="B297" s="302"/>
      <c r="C297" s="182"/>
      <c r="D297" s="325"/>
      <c r="E297" s="325"/>
      <c r="F297" s="325"/>
      <c r="G297" s="325"/>
      <c r="H297" s="326"/>
    </row>
    <row r="298" spans="1:8" s="23" customFormat="1" ht="26.25" x14ac:dyDescent="0.2">
      <c r="A298" s="204"/>
      <c r="B298" s="205"/>
      <c r="C298" s="206"/>
      <c r="D298" s="205"/>
      <c r="E298" s="205"/>
      <c r="F298" s="205"/>
      <c r="G298" s="205"/>
      <c r="H298" s="207"/>
    </row>
    <row r="299" spans="1:8" s="16" customFormat="1" ht="21" x14ac:dyDescent="0.2">
      <c r="A299" s="208"/>
      <c r="B299" s="209" t="s">
        <v>125</v>
      </c>
      <c r="C299" s="210" t="s">
        <v>180</v>
      </c>
      <c r="D299" s="210"/>
      <c r="E299" s="211"/>
      <c r="F299" s="211"/>
      <c r="G299" s="211"/>
      <c r="H299" s="211"/>
    </row>
    <row r="300" spans="1:8" s="16" customFormat="1" ht="21" x14ac:dyDescent="0.2">
      <c r="A300" s="208"/>
      <c r="B300" s="211"/>
      <c r="C300" s="212" t="s">
        <v>181</v>
      </c>
      <c r="D300" s="212"/>
      <c r="E300" s="211"/>
      <c r="F300" s="211"/>
      <c r="G300" s="211"/>
      <c r="H300" s="211"/>
    </row>
    <row r="301" spans="1:8" s="16" customFormat="1" ht="21" x14ac:dyDescent="0.2">
      <c r="A301" s="208"/>
      <c r="B301" s="211"/>
      <c r="C301" s="210" t="s">
        <v>182</v>
      </c>
      <c r="D301" s="212"/>
      <c r="E301" s="211"/>
      <c r="F301" s="211"/>
      <c r="G301" s="211"/>
      <c r="H301" s="211"/>
    </row>
    <row r="302" spans="1:8" s="16" customFormat="1" ht="21" x14ac:dyDescent="0.2">
      <c r="A302" s="204"/>
      <c r="B302" s="205"/>
      <c r="C302" s="212"/>
      <c r="D302" s="212"/>
      <c r="E302" s="211"/>
      <c r="F302" s="211"/>
      <c r="G302" s="211"/>
      <c r="H302" s="205"/>
    </row>
    <row r="303" spans="1:8" s="16" customFormat="1" ht="26.25" x14ac:dyDescent="0.2">
      <c r="A303" s="215" t="str">
        <f>Абакан_юр!A157</f>
        <v>По соглашению сторон в качестве валюты платежа могут выступать украинские гривны, в этом случае курс следующий: 1 руб. = 0,4294 гривен</v>
      </c>
      <c r="B303" s="215"/>
      <c r="C303" s="215"/>
      <c r="D303" s="216"/>
      <c r="E303" s="216"/>
      <c r="F303" s="217"/>
      <c r="G303" s="218"/>
      <c r="H303" s="218"/>
    </row>
    <row r="304" spans="1:8" s="16" customFormat="1" ht="26.25" x14ac:dyDescent="0.2">
      <c r="A304" s="215" t="str">
        <f>Абакан_юр!A158</f>
        <v>По соглашению сторон в качестве валюты платежа могут выступать дирхамы ОАЭ, в этом случае курс следующий: 1 руб. = 0,0422 дирхам</v>
      </c>
      <c r="B304" s="215"/>
      <c r="C304" s="215"/>
      <c r="D304" s="216"/>
      <c r="E304" s="216"/>
      <c r="F304" s="217"/>
      <c r="G304" s="220"/>
      <c r="H304" s="220"/>
    </row>
    <row r="305" spans="1:8" ht="12.6" customHeight="1" x14ac:dyDescent="0.2">
      <c r="A305" s="215" t="str">
        <f>Абакан_юр!A159</f>
        <v>По соглашению сторон в качестве валюты платежа могут выступать доллары США, в этом случае курс следующий: 1 руб. = 0,0115 доллара</v>
      </c>
      <c r="B305" s="215"/>
      <c r="C305" s="215"/>
      <c r="D305" s="216"/>
      <c r="E305" s="216"/>
      <c r="F305" s="217"/>
      <c r="G305" s="220"/>
      <c r="H305" s="220"/>
    </row>
    <row r="306" spans="1:8" s="211" customFormat="1" ht="24.95" customHeight="1" x14ac:dyDescent="0.2">
      <c r="A306" s="215" t="str">
        <f>Абакан_юр!A160</f>
        <v>По соглашению сторон в качестве валюты платежа могут выступать евро, в этом случае курс следующий: 1 руб. = 0,0106 евро</v>
      </c>
      <c r="B306" s="215"/>
      <c r="C306" s="215"/>
      <c r="D306" s="216"/>
      <c r="E306" s="217"/>
      <c r="F306" s="217"/>
      <c r="G306" s="220"/>
      <c r="H306" s="220"/>
    </row>
    <row r="307" spans="1:8" s="211" customFormat="1" ht="24.95" customHeight="1" x14ac:dyDescent="0.2">
      <c r="A307" s="215" t="str">
        <f>Абакан_юр!A161</f>
        <v>По соглашению сторон в качестве валюты платежа могут выступать чешские кроны, в этом случае курс следующий: 1 руб. = 0,2596 крона</v>
      </c>
      <c r="B307" s="215"/>
      <c r="C307" s="215"/>
      <c r="D307" s="216"/>
      <c r="E307" s="217"/>
      <c r="F307" s="217"/>
      <c r="G307" s="220"/>
      <c r="H307" s="220"/>
    </row>
    <row r="308" spans="1:8" s="211" customFormat="1" ht="24.95" customHeight="1" x14ac:dyDescent="0.2">
      <c r="A308" s="215" t="str">
        <f>Абакан_юр!A162</f>
        <v>По соглашению сторон в качестве валюты платежа могут выступать киргизские сомы, в этом случае курс следующий: 1 руб. = 1,0276 сом</v>
      </c>
      <c r="B308" s="215"/>
      <c r="C308" s="215"/>
      <c r="D308" s="216"/>
      <c r="E308" s="216"/>
      <c r="F308" s="217"/>
      <c r="G308" s="220"/>
      <c r="H308" s="220"/>
    </row>
    <row r="309" spans="1:8" s="205" customFormat="1" ht="12" customHeight="1" x14ac:dyDescent="0.2">
      <c r="A309" s="215" t="str">
        <f>Абакан_юр!A163</f>
        <v>По соглашению сторон в качестве валюты платежа могут выступать казахстанские тенге, в этом случае курс следующий: 1 руб. = 5,2809 тенге</v>
      </c>
      <c r="B309" s="215"/>
      <c r="C309" s="215"/>
      <c r="D309" s="216"/>
      <c r="E309" s="216"/>
      <c r="F309" s="217"/>
      <c r="G309" s="220"/>
      <c r="H309" s="220"/>
    </row>
    <row r="310" spans="1:8" s="219" customFormat="1" ht="24.95" customHeight="1" x14ac:dyDescent="0.2">
      <c r="A310" s="221"/>
      <c r="B310" s="221"/>
      <c r="C310" s="222"/>
      <c r="D310" s="223"/>
      <c r="E310" s="223"/>
      <c r="F310" s="224"/>
      <c r="G310" s="225"/>
      <c r="H310" s="225"/>
    </row>
    <row r="311" spans="1:8" s="219" customFormat="1" ht="24.95" customHeight="1" x14ac:dyDescent="0.2">
      <c r="A311" s="227" t="s">
        <v>136</v>
      </c>
      <c r="B311" s="227"/>
      <c r="C311" s="227"/>
      <c r="D311" s="227"/>
      <c r="E311" s="227"/>
      <c r="F311" s="227"/>
      <c r="G311" s="227"/>
      <c r="H311" s="227"/>
    </row>
    <row r="312" spans="1:8" s="219" customFormat="1" ht="24.95" customHeight="1" x14ac:dyDescent="0.2">
      <c r="A312" s="227" t="s">
        <v>137</v>
      </c>
      <c r="B312" s="227"/>
      <c r="C312" s="227"/>
      <c r="D312" s="227"/>
      <c r="E312" s="227"/>
      <c r="F312" s="227"/>
      <c r="G312" s="227"/>
      <c r="H312" s="227"/>
    </row>
    <row r="313" spans="1:8" s="219" customFormat="1" ht="24.95" customHeight="1" x14ac:dyDescent="0.2">
      <c r="A313" s="215" t="s">
        <v>458</v>
      </c>
      <c r="B313" s="215"/>
      <c r="C313" s="215"/>
      <c r="D313" s="215"/>
      <c r="E313" s="215"/>
      <c r="F313" s="215"/>
      <c r="G313" s="215"/>
      <c r="H313" s="215"/>
    </row>
    <row r="314" spans="1:8" s="219" customFormat="1" ht="24.95" customHeight="1" thickBot="1" x14ac:dyDescent="0.25">
      <c r="A314" s="228" t="s">
        <v>138</v>
      </c>
      <c r="B314" s="228"/>
      <c r="C314" s="228"/>
      <c r="D314" s="228"/>
      <c r="E314" s="228"/>
      <c r="F314" s="229"/>
      <c r="H314" s="230"/>
    </row>
    <row r="315" spans="1:8" s="219" customFormat="1" ht="24.95" customHeight="1" thickBot="1" x14ac:dyDescent="0.25">
      <c r="A315" s="231" t="s">
        <v>139</v>
      </c>
      <c r="B315" s="232"/>
      <c r="C315" s="232"/>
      <c r="D315" s="232"/>
      <c r="E315" s="233"/>
      <c r="F315" s="234"/>
      <c r="G315" s="205"/>
      <c r="H315" s="235"/>
    </row>
    <row r="316" spans="1:8" s="219" customFormat="1" ht="24.95" customHeight="1" thickBot="1" x14ac:dyDescent="0.25">
      <c r="A316" s="236" t="s">
        <v>140</v>
      </c>
      <c r="B316" s="237"/>
      <c r="C316" s="238" t="s">
        <v>141</v>
      </c>
      <c r="D316" s="237" t="s">
        <v>142</v>
      </c>
      <c r="E316" s="239"/>
      <c r="F316" s="240"/>
      <c r="G316" s="240"/>
      <c r="H316" s="240"/>
    </row>
    <row r="317" spans="1:8" s="226" customFormat="1" ht="12" customHeight="1" x14ac:dyDescent="0.2">
      <c r="A317" s="241" t="s">
        <v>169</v>
      </c>
      <c r="B317" s="242"/>
      <c r="C317" s="244" t="s">
        <v>170</v>
      </c>
      <c r="D317" s="370">
        <v>2190</v>
      </c>
      <c r="E317" s="245"/>
      <c r="F317" s="240"/>
      <c r="G317" s="240"/>
      <c r="H317" s="240"/>
    </row>
    <row r="318" spans="1:8" ht="24.95" customHeight="1" x14ac:dyDescent="0.2">
      <c r="A318" s="246" t="s">
        <v>171</v>
      </c>
      <c r="B318" s="247"/>
      <c r="C318" s="249"/>
      <c r="D318" s="371">
        <v>1590</v>
      </c>
      <c r="E318" s="250"/>
      <c r="F318" s="240"/>
      <c r="G318" s="240"/>
      <c r="H318" s="240"/>
    </row>
    <row r="319" spans="1:8" ht="24.95" customHeight="1" x14ac:dyDescent="0.2">
      <c r="A319" s="246" t="s">
        <v>172</v>
      </c>
      <c r="B319" s="247"/>
      <c r="C319" s="249"/>
      <c r="D319" s="371">
        <v>1440</v>
      </c>
      <c r="E319" s="250"/>
      <c r="F319" s="240"/>
      <c r="G319" s="240"/>
      <c r="H319" s="240"/>
    </row>
    <row r="320" spans="1:8" s="205" customFormat="1" ht="38.25" customHeight="1" x14ac:dyDescent="0.2">
      <c r="A320" s="246" t="s">
        <v>173</v>
      </c>
      <c r="B320" s="247"/>
      <c r="C320" s="249"/>
      <c r="D320" s="371">
        <v>1290</v>
      </c>
      <c r="E320" s="250"/>
      <c r="F320" s="240"/>
      <c r="G320" s="240"/>
      <c r="H320" s="240"/>
    </row>
    <row r="321" spans="1:8" s="230" customFormat="1" ht="50.1" customHeight="1" x14ac:dyDescent="0.2">
      <c r="A321" s="246" t="s">
        <v>143</v>
      </c>
      <c r="B321" s="247"/>
      <c r="C321" s="248" t="s">
        <v>144</v>
      </c>
      <c r="D321" s="249" t="s">
        <v>145</v>
      </c>
      <c r="E321" s="250"/>
      <c r="F321" s="240"/>
      <c r="G321" s="240"/>
      <c r="H321" s="240"/>
    </row>
    <row r="322" spans="1:8" s="235" customFormat="1" ht="50.1" customHeight="1" x14ac:dyDescent="0.2">
      <c r="A322" s="246" t="s">
        <v>146</v>
      </c>
      <c r="B322" s="247"/>
      <c r="C322" s="248" t="s">
        <v>147</v>
      </c>
      <c r="D322" s="249" t="s">
        <v>148</v>
      </c>
      <c r="E322" s="250"/>
      <c r="F322" s="240"/>
      <c r="G322" s="240"/>
      <c r="H322" s="240"/>
    </row>
    <row r="323" spans="1:8" ht="102" customHeight="1" thickBot="1" x14ac:dyDescent="0.25">
      <c r="A323" s="332" t="s">
        <v>149</v>
      </c>
      <c r="B323" s="333"/>
      <c r="C323" s="334" t="s">
        <v>150</v>
      </c>
      <c r="D323" s="335" t="s">
        <v>148</v>
      </c>
      <c r="E323" s="336"/>
      <c r="F323" s="240"/>
      <c r="G323" s="240"/>
      <c r="H323" s="240"/>
    </row>
    <row r="324" spans="1:8" ht="50.1" customHeight="1" x14ac:dyDescent="0.2">
      <c r="A324" s="246" t="s">
        <v>152</v>
      </c>
      <c r="B324" s="247"/>
      <c r="C324" s="337" t="s">
        <v>153</v>
      </c>
      <c r="D324" s="247" t="s">
        <v>148</v>
      </c>
      <c r="E324" s="338"/>
      <c r="F324" s="234"/>
      <c r="G324" s="234"/>
      <c r="H324" s="234"/>
    </row>
    <row r="325" spans="1:8" ht="50.1" customHeight="1" thickBot="1" x14ac:dyDescent="0.25">
      <c r="A325" s="339" t="s">
        <v>154</v>
      </c>
      <c r="B325" s="340"/>
      <c r="C325" s="334" t="s">
        <v>155</v>
      </c>
      <c r="D325" s="341" t="s">
        <v>148</v>
      </c>
      <c r="E325" s="342"/>
      <c r="F325" s="224"/>
      <c r="G325" s="225"/>
      <c r="H325" s="225"/>
    </row>
    <row r="326" spans="1:8" ht="50.1" customHeight="1" x14ac:dyDescent="0.2">
      <c r="A326" s="252" t="s">
        <v>156</v>
      </c>
      <c r="B326" s="252"/>
      <c r="C326" s="252"/>
      <c r="D326" s="252"/>
      <c r="E326" s="252"/>
      <c r="F326" s="252"/>
      <c r="G326" s="252"/>
      <c r="H326" s="252"/>
    </row>
    <row r="327" spans="1:8" ht="50.1" customHeight="1" x14ac:dyDescent="0.2">
      <c r="A327" s="252" t="s">
        <v>157</v>
      </c>
      <c r="B327" s="252"/>
      <c r="C327" s="252"/>
      <c r="D327" s="252"/>
      <c r="E327" s="252"/>
      <c r="F327" s="252"/>
      <c r="G327" s="252"/>
      <c r="H327" s="252"/>
    </row>
    <row r="328" spans="1:8" ht="99.95" customHeight="1" x14ac:dyDescent="0.2">
      <c r="A32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28" s="311"/>
      <c r="C328" s="311"/>
      <c r="D328" s="311"/>
      <c r="E328" s="311"/>
      <c r="F328" s="311"/>
      <c r="G328" s="311"/>
      <c r="H328" s="311"/>
    </row>
    <row r="329" spans="1:8" ht="75" customHeight="1" x14ac:dyDescent="0.2">
      <c r="A329" s="227" t="s">
        <v>159</v>
      </c>
      <c r="B329" s="227"/>
      <c r="C329" s="227"/>
      <c r="D329" s="227"/>
      <c r="E329" s="227"/>
      <c r="F329" s="227"/>
      <c r="G329" s="227"/>
      <c r="H329" s="227"/>
    </row>
    <row r="330" spans="1:8" ht="137.25" customHeight="1" x14ac:dyDescent="0.2">
      <c r="A330" s="252" t="s">
        <v>160</v>
      </c>
      <c r="B330" s="252"/>
      <c r="C330" s="252"/>
      <c r="D330" s="252"/>
      <c r="E330" s="252"/>
      <c r="F330" s="252"/>
      <c r="G330" s="252"/>
      <c r="H330" s="252"/>
    </row>
    <row r="331" spans="1:8" s="205" customFormat="1" ht="125.25" customHeight="1" x14ac:dyDescent="0.2">
      <c r="A331" s="487" t="s">
        <v>459</v>
      </c>
      <c r="B331" s="487"/>
      <c r="C331" s="487"/>
      <c r="D331" s="487"/>
      <c r="E331" s="487"/>
      <c r="F331" s="487"/>
      <c r="G331" s="487"/>
      <c r="H331" s="487"/>
    </row>
    <row r="332" spans="1:8" ht="25.5" x14ac:dyDescent="0.35">
      <c r="A332" s="488" t="s">
        <v>460</v>
      </c>
      <c r="B332" s="489"/>
      <c r="C332" s="490" t="s">
        <v>461</v>
      </c>
    </row>
    <row r="333" spans="1:8" ht="25.5" x14ac:dyDescent="0.35">
      <c r="A333" s="491" t="s">
        <v>462</v>
      </c>
      <c r="B333" s="492"/>
      <c r="C333" s="493">
        <v>1</v>
      </c>
    </row>
    <row r="334" spans="1:8" ht="25.5" x14ac:dyDescent="0.35">
      <c r="A334" s="491">
        <v>2</v>
      </c>
      <c r="B334" s="492"/>
      <c r="C334" s="493">
        <v>1.1000000000000001</v>
      </c>
    </row>
    <row r="335" spans="1:8" ht="25.5" x14ac:dyDescent="0.35">
      <c r="A335" s="491">
        <v>3</v>
      </c>
      <c r="B335" s="492"/>
      <c r="C335" s="493">
        <v>1.2</v>
      </c>
    </row>
    <row r="336" spans="1:8" ht="25.5" x14ac:dyDescent="0.35">
      <c r="A336" s="491" t="s">
        <v>463</v>
      </c>
      <c r="B336" s="492"/>
      <c r="C336" s="493">
        <v>1.25</v>
      </c>
    </row>
    <row r="337" spans="1:8" ht="25.5" x14ac:dyDescent="0.35">
      <c r="A337" s="491" t="s">
        <v>464</v>
      </c>
      <c r="B337" s="492"/>
      <c r="C337" s="493">
        <v>1.3</v>
      </c>
    </row>
    <row r="338" spans="1:8" ht="25.5" x14ac:dyDescent="0.35">
      <c r="A338" s="491" t="s">
        <v>465</v>
      </c>
      <c r="B338" s="492"/>
      <c r="C338" s="493">
        <v>1.35</v>
      </c>
    </row>
    <row r="339" spans="1:8" ht="25.5" x14ac:dyDescent="0.35">
      <c r="A339" s="491" t="s">
        <v>466</v>
      </c>
      <c r="B339" s="492"/>
      <c r="C339" s="493">
        <v>1.4</v>
      </c>
    </row>
    <row r="340" spans="1:8" ht="25.5" x14ac:dyDescent="0.35">
      <c r="A340" s="491" t="s">
        <v>467</v>
      </c>
      <c r="B340" s="492"/>
      <c r="C340" s="493">
        <v>1.45</v>
      </c>
    </row>
    <row r="341" spans="1:8" ht="25.5" x14ac:dyDescent="0.35">
      <c r="A341" s="491" t="s">
        <v>468</v>
      </c>
      <c r="B341" s="492"/>
      <c r="C341" s="493">
        <v>1.5</v>
      </c>
    </row>
    <row r="342" spans="1:8" ht="25.5" x14ac:dyDescent="0.35">
      <c r="A342" s="491" t="s">
        <v>469</v>
      </c>
      <c r="B342" s="492"/>
      <c r="C342" s="493">
        <v>2</v>
      </c>
    </row>
    <row r="343" spans="1:8" ht="23.25" x14ac:dyDescent="0.2">
      <c r="A343" s="252" t="s">
        <v>470</v>
      </c>
      <c r="B343" s="252"/>
      <c r="C343" s="252"/>
      <c r="D343" s="252"/>
      <c r="E343" s="252"/>
      <c r="F343" s="252"/>
      <c r="G343" s="252"/>
      <c r="H343" s="252"/>
    </row>
    <row r="346" spans="1:8" s="254" customFormat="1" ht="144.75" customHeight="1" x14ac:dyDescent="0.2">
      <c r="A346" s="227" t="s">
        <v>471</v>
      </c>
      <c r="B346" s="227"/>
      <c r="C346" s="227"/>
      <c r="D346" s="227"/>
      <c r="E346" s="227"/>
      <c r="F346" s="227"/>
      <c r="G346" s="227"/>
      <c r="H346" s="227"/>
    </row>
    <row r="353" spans="1:8" s="254" customFormat="1" ht="114.75" customHeight="1" x14ac:dyDescent="0.2">
      <c r="A353" s="204"/>
      <c r="B353" s="205"/>
      <c r="C353" s="206"/>
      <c r="D353" s="205"/>
      <c r="E353" s="205"/>
      <c r="F353" s="205"/>
      <c r="G353" s="205"/>
      <c r="H353" s="207"/>
    </row>
  </sheetData>
  <sheetProtection selectLockedCells="1" selectUnlockedCells="1"/>
  <mergeCells count="607">
    <mergeCell ref="A342:B342"/>
    <mergeCell ref="A343:H343"/>
    <mergeCell ref="A346:E346"/>
    <mergeCell ref="F346:H346"/>
    <mergeCell ref="A336:B336"/>
    <mergeCell ref="A337:B337"/>
    <mergeCell ref="A338:B338"/>
    <mergeCell ref="A339:B339"/>
    <mergeCell ref="A340:B340"/>
    <mergeCell ref="A341:B341"/>
    <mergeCell ref="A330:H330"/>
    <mergeCell ref="A331:H331"/>
    <mergeCell ref="A332:B332"/>
    <mergeCell ref="A333:B333"/>
    <mergeCell ref="A334:B334"/>
    <mergeCell ref="A335:B335"/>
    <mergeCell ref="A325:B325"/>
    <mergeCell ref="D325:E325"/>
    <mergeCell ref="A326:H326"/>
    <mergeCell ref="A327:H327"/>
    <mergeCell ref="A328:H328"/>
    <mergeCell ref="A329:H329"/>
    <mergeCell ref="A322:B322"/>
    <mergeCell ref="D322:E322"/>
    <mergeCell ref="A323:B323"/>
    <mergeCell ref="D323:E323"/>
    <mergeCell ref="A324:B324"/>
    <mergeCell ref="D324:E324"/>
    <mergeCell ref="A319:B319"/>
    <mergeCell ref="D319:E319"/>
    <mergeCell ref="A320:B320"/>
    <mergeCell ref="D320:E320"/>
    <mergeCell ref="A321:B321"/>
    <mergeCell ref="D321:E321"/>
    <mergeCell ref="A313:H313"/>
    <mergeCell ref="A314:E314"/>
    <mergeCell ref="A315:E315"/>
    <mergeCell ref="A316:B316"/>
    <mergeCell ref="D316:E316"/>
    <mergeCell ref="A317:B317"/>
    <mergeCell ref="C317:C320"/>
    <mergeCell ref="D317:E317"/>
    <mergeCell ref="A318:B318"/>
    <mergeCell ref="D318:E318"/>
    <mergeCell ref="A306:C306"/>
    <mergeCell ref="A307:C307"/>
    <mergeCell ref="A308:C308"/>
    <mergeCell ref="A309:C309"/>
    <mergeCell ref="A311:H311"/>
    <mergeCell ref="A312:H312"/>
    <mergeCell ref="C301:D301"/>
    <mergeCell ref="C302:D302"/>
    <mergeCell ref="A303:C303"/>
    <mergeCell ref="G303:H303"/>
    <mergeCell ref="A304:C304"/>
    <mergeCell ref="A305:C305"/>
    <mergeCell ref="A296:B296"/>
    <mergeCell ref="D296:H296"/>
    <mergeCell ref="A297:B297"/>
    <mergeCell ref="D297:H297"/>
    <mergeCell ref="C299:D299"/>
    <mergeCell ref="C300:D300"/>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D282:H282"/>
    <mergeCell ref="A283:B283"/>
    <mergeCell ref="D283:H283"/>
    <mergeCell ref="A284:B284"/>
    <mergeCell ref="C284:C289"/>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D236:H236"/>
    <mergeCell ref="A237:B237"/>
    <mergeCell ref="D237:H237"/>
    <mergeCell ref="A238:B238"/>
    <mergeCell ref="D238:H238"/>
    <mergeCell ref="A239:B239"/>
    <mergeCell ref="D239:H239"/>
    <mergeCell ref="A232:B232"/>
    <mergeCell ref="C232:C249"/>
    <mergeCell ref="D232:H232"/>
    <mergeCell ref="A233:B233"/>
    <mergeCell ref="D233:H233"/>
    <mergeCell ref="A234:B234"/>
    <mergeCell ref="D234:H234"/>
    <mergeCell ref="A235:B235"/>
    <mergeCell ref="D235:H235"/>
    <mergeCell ref="A236:B236"/>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18:C218"/>
    <mergeCell ref="D218:H218"/>
    <mergeCell ref="D219:H219"/>
    <mergeCell ref="A220:B220"/>
    <mergeCell ref="C220:C228"/>
    <mergeCell ref="D220:H220"/>
    <mergeCell ref="A221:B221"/>
    <mergeCell ref="D221:H221"/>
    <mergeCell ref="A222:B222"/>
    <mergeCell ref="D222:H222"/>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51:H151"/>
    <mergeCell ref="A152:B152"/>
    <mergeCell ref="D152:H152"/>
    <mergeCell ref="A153:B153"/>
    <mergeCell ref="D153:H153"/>
    <mergeCell ref="A154:B154"/>
    <mergeCell ref="D154:H154"/>
    <mergeCell ref="A147:C147"/>
    <mergeCell ref="D147:H147"/>
    <mergeCell ref="A148:B148"/>
    <mergeCell ref="C148:C217"/>
    <mergeCell ref="D148:H148"/>
    <mergeCell ref="A149:B149"/>
    <mergeCell ref="D149:H149"/>
    <mergeCell ref="A150:B150"/>
    <mergeCell ref="D150:H150"/>
    <mergeCell ref="A151:B151"/>
    <mergeCell ref="D142:H142"/>
    <mergeCell ref="A143:A145"/>
    <mergeCell ref="B143:B144"/>
    <mergeCell ref="C143:C144"/>
    <mergeCell ref="D143:H145"/>
    <mergeCell ref="D146:H146"/>
    <mergeCell ref="D136:H136"/>
    <mergeCell ref="A137:A141"/>
    <mergeCell ref="B137:B138"/>
    <mergeCell ref="C137:C138"/>
    <mergeCell ref="D137:D141"/>
    <mergeCell ref="E137:E141"/>
    <mergeCell ref="F137:F141"/>
    <mergeCell ref="G137:G141"/>
    <mergeCell ref="H137:H141"/>
    <mergeCell ref="D130:H130"/>
    <mergeCell ref="A132:A135"/>
    <mergeCell ref="B132:B133"/>
    <mergeCell ref="C132:C133"/>
    <mergeCell ref="D132:D135"/>
    <mergeCell ref="E132:E135"/>
    <mergeCell ref="F132:F135"/>
    <mergeCell ref="G132:G135"/>
    <mergeCell ref="H132:H135"/>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2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8"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8568</v>
      </c>
      <c r="E7" s="32">
        <f>F7*1.1</f>
        <v>7854.0000000000009</v>
      </c>
      <c r="F7" s="32">
        <v>7140</v>
      </c>
      <c r="G7" s="32">
        <f>F7*0.75</f>
        <v>5355</v>
      </c>
      <c r="H7" s="33">
        <f>F7*0.5</f>
        <v>3570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10296</v>
      </c>
      <c r="E12" s="32">
        <f>F12*1.1</f>
        <v>9438</v>
      </c>
      <c r="F12" s="32">
        <v>8580</v>
      </c>
      <c r="G12" s="32">
        <f>F12*0.75</f>
        <v>6435</v>
      </c>
      <c r="H12" s="33">
        <f>F12*0.5</f>
        <v>4290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11995.199999999999</v>
      </c>
      <c r="E27" s="32">
        <f>F27*1.1</f>
        <v>10995.6</v>
      </c>
      <c r="F27" s="32">
        <v>9996</v>
      </c>
      <c r="G27" s="32">
        <f>F27*0.75</f>
        <v>7497</v>
      </c>
      <c r="H27" s="33">
        <f>F27*0.5</f>
        <v>4998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14414.4</v>
      </c>
      <c r="E32" s="32">
        <f>F32*1.1</f>
        <v>13213.2</v>
      </c>
      <c r="F32" s="32">
        <v>12012</v>
      </c>
      <c r="G32" s="32">
        <f>F32*0.75</f>
        <v>9009</v>
      </c>
      <c r="H32" s="33">
        <f>F32*0.5</f>
        <v>6006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361">
        <f>F48*1.2</f>
        <v>4320</v>
      </c>
      <c r="E48" s="361">
        <f>F48*1.1</f>
        <v>3960.0000000000005</v>
      </c>
      <c r="F48" s="361">
        <v>3600</v>
      </c>
      <c r="G48" s="361">
        <f>F48*0.75</f>
        <v>2700</v>
      </c>
      <c r="H48" s="361">
        <f>F48*0.5</f>
        <v>1800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1020 до 20400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6" s="365">
        <v>1020</v>
      </c>
      <c r="E56" s="128"/>
      <c r="F56" s="128"/>
      <c r="G56" s="128"/>
      <c r="H56" s="129"/>
    </row>
    <row r="57" spans="1:8" ht="37.5" customHeight="1" outlineLevel="1" x14ac:dyDescent="0.2">
      <c r="A57" s="130" t="s">
        <v>33</v>
      </c>
      <c r="B57" s="366"/>
      <c r="C57" s="367"/>
      <c r="D57" s="56">
        <v>2040</v>
      </c>
      <c r="E57" s="37"/>
      <c r="F57" s="37"/>
      <c r="G57" s="37"/>
      <c r="H57" s="38"/>
    </row>
    <row r="58" spans="1:8" ht="37.5" customHeight="1" outlineLevel="1" x14ac:dyDescent="0.2">
      <c r="A58" s="130" t="s">
        <v>34</v>
      </c>
      <c r="B58" s="366"/>
      <c r="C58" s="367"/>
      <c r="D58" s="56">
        <v>3060</v>
      </c>
      <c r="E58" s="37"/>
      <c r="F58" s="37"/>
      <c r="G58" s="37"/>
      <c r="H58" s="38"/>
    </row>
    <row r="59" spans="1:8" ht="37.5" customHeight="1" outlineLevel="1" x14ac:dyDescent="0.2">
      <c r="A59" s="130" t="s">
        <v>35</v>
      </c>
      <c r="B59" s="366"/>
      <c r="C59" s="367"/>
      <c r="D59" s="56">
        <v>4080</v>
      </c>
      <c r="E59" s="37"/>
      <c r="F59" s="37"/>
      <c r="G59" s="37"/>
      <c r="H59" s="38"/>
    </row>
    <row r="60" spans="1:8" ht="37.5" customHeight="1" outlineLevel="1" x14ac:dyDescent="0.2">
      <c r="A60" s="130" t="s">
        <v>36</v>
      </c>
      <c r="B60" s="366"/>
      <c r="C60" s="367"/>
      <c r="D60" s="56">
        <v>5100</v>
      </c>
      <c r="E60" s="37"/>
      <c r="F60" s="37"/>
      <c r="G60" s="37"/>
      <c r="H60" s="38"/>
    </row>
    <row r="61" spans="1:8" ht="37.5" customHeight="1" outlineLevel="1" x14ac:dyDescent="0.2">
      <c r="A61" s="130" t="s">
        <v>37</v>
      </c>
      <c r="B61" s="366"/>
      <c r="C61" s="367"/>
      <c r="D61" s="56">
        <v>6120</v>
      </c>
      <c r="E61" s="37"/>
      <c r="F61" s="37"/>
      <c r="G61" s="37"/>
      <c r="H61" s="38"/>
    </row>
    <row r="62" spans="1:8" ht="37.5" customHeight="1" outlineLevel="1" x14ac:dyDescent="0.2">
      <c r="A62" s="130" t="s">
        <v>38</v>
      </c>
      <c r="B62" s="366"/>
      <c r="C62" s="367"/>
      <c r="D62" s="56">
        <v>7140</v>
      </c>
      <c r="E62" s="37"/>
      <c r="F62" s="37"/>
      <c r="G62" s="37"/>
      <c r="H62" s="38"/>
    </row>
    <row r="63" spans="1:8" ht="37.5" customHeight="1" outlineLevel="1" x14ac:dyDescent="0.2">
      <c r="A63" s="130" t="s">
        <v>39</v>
      </c>
      <c r="B63" s="366"/>
      <c r="C63" s="367"/>
      <c r="D63" s="56">
        <v>8160</v>
      </c>
      <c r="E63" s="37"/>
      <c r="F63" s="37"/>
      <c r="G63" s="37"/>
      <c r="H63" s="38"/>
    </row>
    <row r="64" spans="1:8" ht="37.5" customHeight="1" outlineLevel="1" x14ac:dyDescent="0.2">
      <c r="A64" s="130" t="s">
        <v>40</v>
      </c>
      <c r="B64" s="366"/>
      <c r="C64" s="367"/>
      <c r="D64" s="56">
        <v>9180</v>
      </c>
      <c r="E64" s="37"/>
      <c r="F64" s="37"/>
      <c r="G64" s="37"/>
      <c r="H64" s="38"/>
    </row>
    <row r="65" spans="1:8" ht="37.5" customHeight="1" outlineLevel="1" x14ac:dyDescent="0.2">
      <c r="A65" s="130" t="s">
        <v>41</v>
      </c>
      <c r="B65" s="366"/>
      <c r="C65" s="367"/>
      <c r="D65" s="56">
        <v>10200</v>
      </c>
      <c r="E65" s="37"/>
      <c r="F65" s="37"/>
      <c r="G65" s="37"/>
      <c r="H65" s="38"/>
    </row>
    <row r="66" spans="1:8" ht="37.5" customHeight="1" outlineLevel="1" x14ac:dyDescent="0.2">
      <c r="A66" s="130" t="s">
        <v>42</v>
      </c>
      <c r="B66" s="366"/>
      <c r="C66" s="367"/>
      <c r="D66" s="56">
        <v>11220</v>
      </c>
      <c r="E66" s="37"/>
      <c r="F66" s="37"/>
      <c r="G66" s="37"/>
      <c r="H66" s="38"/>
    </row>
    <row r="67" spans="1:8" ht="37.5" customHeight="1" outlineLevel="1" x14ac:dyDescent="0.2">
      <c r="A67" s="130" t="s">
        <v>43</v>
      </c>
      <c r="B67" s="366"/>
      <c r="C67" s="367"/>
      <c r="D67" s="56">
        <v>12240</v>
      </c>
      <c r="E67" s="37"/>
      <c r="F67" s="37"/>
      <c r="G67" s="37"/>
      <c r="H67" s="38"/>
    </row>
    <row r="68" spans="1:8" ht="37.5" customHeight="1" outlineLevel="1" x14ac:dyDescent="0.2">
      <c r="A68" s="130" t="s">
        <v>44</v>
      </c>
      <c r="B68" s="366"/>
      <c r="C68" s="367"/>
      <c r="D68" s="56">
        <v>13260</v>
      </c>
      <c r="E68" s="37"/>
      <c r="F68" s="37"/>
      <c r="G68" s="37"/>
      <c r="H68" s="38"/>
    </row>
    <row r="69" spans="1:8" ht="37.5" customHeight="1" outlineLevel="1" x14ac:dyDescent="0.2">
      <c r="A69" s="130" t="s">
        <v>45</v>
      </c>
      <c r="B69" s="366"/>
      <c r="C69" s="367"/>
      <c r="D69" s="56">
        <v>14280</v>
      </c>
      <c r="E69" s="37"/>
      <c r="F69" s="37"/>
      <c r="G69" s="37"/>
      <c r="H69" s="38"/>
    </row>
    <row r="70" spans="1:8" ht="37.5" customHeight="1" outlineLevel="1" x14ac:dyDescent="0.2">
      <c r="A70" s="130" t="s">
        <v>46</v>
      </c>
      <c r="B70" s="366"/>
      <c r="C70" s="367"/>
      <c r="D70" s="56">
        <v>15300</v>
      </c>
      <c r="E70" s="37"/>
      <c r="F70" s="37"/>
      <c r="G70" s="37"/>
      <c r="H70" s="38"/>
    </row>
    <row r="71" spans="1:8" ht="37.5" customHeight="1" outlineLevel="1" x14ac:dyDescent="0.2">
      <c r="A71" s="130" t="s">
        <v>47</v>
      </c>
      <c r="B71" s="366"/>
      <c r="C71" s="367"/>
      <c r="D71" s="56">
        <v>16320</v>
      </c>
      <c r="E71" s="37"/>
      <c r="F71" s="37"/>
      <c r="G71" s="37"/>
      <c r="H71" s="38"/>
    </row>
    <row r="72" spans="1:8" ht="37.5" customHeight="1" outlineLevel="1" x14ac:dyDescent="0.2">
      <c r="A72" s="130" t="s">
        <v>48</v>
      </c>
      <c r="B72" s="366"/>
      <c r="C72" s="367"/>
      <c r="D72" s="56">
        <v>17340</v>
      </c>
      <c r="E72" s="37"/>
      <c r="F72" s="37"/>
      <c r="G72" s="37"/>
      <c r="H72" s="38"/>
    </row>
    <row r="73" spans="1:8" ht="37.5" customHeight="1" outlineLevel="1" x14ac:dyDescent="0.2">
      <c r="A73" s="130" t="s">
        <v>49</v>
      </c>
      <c r="B73" s="366"/>
      <c r="C73" s="367"/>
      <c r="D73" s="56">
        <v>18360</v>
      </c>
      <c r="E73" s="37"/>
      <c r="F73" s="37"/>
      <c r="G73" s="37"/>
      <c r="H73" s="38"/>
    </row>
    <row r="74" spans="1:8" ht="37.5" customHeight="1" outlineLevel="1" x14ac:dyDescent="0.2">
      <c r="A74" s="130" t="s">
        <v>50</v>
      </c>
      <c r="B74" s="366"/>
      <c r="C74" s="367"/>
      <c r="D74" s="56">
        <v>19380</v>
      </c>
      <c r="E74" s="37"/>
      <c r="F74" s="37"/>
      <c r="G74" s="37"/>
      <c r="H74" s="38"/>
    </row>
    <row r="75" spans="1:8" ht="37.5" customHeight="1" outlineLevel="1" x14ac:dyDescent="0.2">
      <c r="A75" s="130" t="s">
        <v>51</v>
      </c>
      <c r="B75" s="366"/>
      <c r="C75" s="367"/>
      <c r="D75" s="56">
        <v>20400</v>
      </c>
      <c r="E75" s="37"/>
      <c r="F75" s="37"/>
      <c r="G75" s="37"/>
      <c r="H75" s="38"/>
    </row>
    <row r="76" spans="1:8" ht="37.5" customHeight="1" outlineLevel="1" x14ac:dyDescent="0.2">
      <c r="A76" s="130" t="s">
        <v>196</v>
      </c>
      <c r="B76" s="366"/>
      <c r="C76" s="367"/>
      <c r="D76" s="56">
        <v>21420</v>
      </c>
      <c r="E76" s="37"/>
      <c r="F76" s="37"/>
      <c r="G76" s="37"/>
      <c r="H76" s="38"/>
    </row>
    <row r="77" spans="1:8" ht="37.5" customHeight="1" outlineLevel="1" x14ac:dyDescent="0.2">
      <c r="A77" s="130" t="s">
        <v>197</v>
      </c>
      <c r="B77" s="366"/>
      <c r="C77" s="367"/>
      <c r="D77" s="56">
        <v>22440</v>
      </c>
      <c r="E77" s="37"/>
      <c r="F77" s="37"/>
      <c r="G77" s="37"/>
      <c r="H77" s="38"/>
    </row>
    <row r="78" spans="1:8" ht="37.5" customHeight="1" outlineLevel="1" x14ac:dyDescent="0.2">
      <c r="A78" s="130" t="s">
        <v>198</v>
      </c>
      <c r="B78" s="366"/>
      <c r="C78" s="367"/>
      <c r="D78" s="56">
        <v>23460</v>
      </c>
      <c r="E78" s="37"/>
      <c r="F78" s="37"/>
      <c r="G78" s="37"/>
      <c r="H78" s="38"/>
    </row>
    <row r="79" spans="1:8" ht="37.5" customHeight="1" outlineLevel="1" x14ac:dyDescent="0.2">
      <c r="A79" s="130" t="s">
        <v>199</v>
      </c>
      <c r="B79" s="366"/>
      <c r="C79" s="367"/>
      <c r="D79" s="56">
        <v>24480</v>
      </c>
      <c r="E79" s="37"/>
      <c r="F79" s="37"/>
      <c r="G79" s="37"/>
      <c r="H79" s="38"/>
    </row>
    <row r="80" spans="1:8" ht="37.5" customHeight="1" outlineLevel="1" x14ac:dyDescent="0.2">
      <c r="A80" s="130" t="s">
        <v>200</v>
      </c>
      <c r="B80" s="366"/>
      <c r="C80" s="367"/>
      <c r="D80" s="56">
        <v>25500</v>
      </c>
      <c r="E80" s="37"/>
      <c r="F80" s="37"/>
      <c r="G80" s="37"/>
      <c r="H80" s="38"/>
    </row>
    <row r="81" spans="1:8" ht="37.5" customHeight="1" outlineLevel="1" x14ac:dyDescent="0.2">
      <c r="A81" s="130" t="s">
        <v>201</v>
      </c>
      <c r="B81" s="366"/>
      <c r="C81" s="367"/>
      <c r="D81" s="56">
        <v>26520</v>
      </c>
      <c r="E81" s="37"/>
      <c r="F81" s="37"/>
      <c r="G81" s="37"/>
      <c r="H81" s="38"/>
    </row>
    <row r="82" spans="1:8" ht="37.5" customHeight="1" outlineLevel="1" x14ac:dyDescent="0.2">
      <c r="A82" s="130" t="s">
        <v>202</v>
      </c>
      <c r="B82" s="366"/>
      <c r="C82" s="367"/>
      <c r="D82" s="56">
        <v>27540</v>
      </c>
      <c r="E82" s="37"/>
      <c r="F82" s="37"/>
      <c r="G82" s="37"/>
      <c r="H82" s="38"/>
    </row>
    <row r="83" spans="1:8" ht="37.5" customHeight="1" outlineLevel="1" x14ac:dyDescent="0.2">
      <c r="A83" s="130" t="s">
        <v>203</v>
      </c>
      <c r="B83" s="366"/>
      <c r="C83" s="367"/>
      <c r="D83" s="56">
        <v>28560</v>
      </c>
      <c r="E83" s="37"/>
      <c r="F83" s="37"/>
      <c r="G83" s="37"/>
      <c r="H83" s="38"/>
    </row>
    <row r="84" spans="1:8" ht="37.5" customHeight="1" outlineLevel="1" x14ac:dyDescent="0.2">
      <c r="A84" s="130" t="s">
        <v>204</v>
      </c>
      <c r="B84" s="366"/>
      <c r="C84" s="367"/>
      <c r="D84" s="56">
        <v>29580</v>
      </c>
      <c r="E84" s="37"/>
      <c r="F84" s="37"/>
      <c r="G84" s="37"/>
      <c r="H84" s="38"/>
    </row>
    <row r="85" spans="1:8" ht="37.5" customHeight="1" outlineLevel="1" x14ac:dyDescent="0.2">
      <c r="A85" s="130" t="s">
        <v>205</v>
      </c>
      <c r="B85" s="366"/>
      <c r="C85" s="367"/>
      <c r="D85" s="56">
        <v>30600</v>
      </c>
      <c r="E85" s="37"/>
      <c r="F85" s="37"/>
      <c r="G85" s="37"/>
      <c r="H85" s="38"/>
    </row>
    <row r="86" spans="1:8" ht="37.5" customHeight="1" outlineLevel="1" x14ac:dyDescent="0.2">
      <c r="A86" s="130" t="s">
        <v>215</v>
      </c>
      <c r="B86" s="366"/>
      <c r="C86" s="367"/>
      <c r="D86" s="56">
        <v>31620</v>
      </c>
      <c r="E86" s="37"/>
      <c r="F86" s="37"/>
      <c r="G86" s="37"/>
      <c r="H86" s="38"/>
    </row>
    <row r="87" spans="1:8" ht="37.5" customHeight="1" outlineLevel="1" x14ac:dyDescent="0.2">
      <c r="A87" s="130" t="s">
        <v>216</v>
      </c>
      <c r="B87" s="366"/>
      <c r="C87" s="367"/>
      <c r="D87" s="56">
        <v>32640</v>
      </c>
      <c r="E87" s="37"/>
      <c r="F87" s="37"/>
      <c r="G87" s="37"/>
      <c r="H87" s="38"/>
    </row>
    <row r="88" spans="1:8" ht="37.5" customHeight="1" outlineLevel="1" x14ac:dyDescent="0.2">
      <c r="A88" s="130" t="s">
        <v>217</v>
      </c>
      <c r="B88" s="366"/>
      <c r="C88" s="367"/>
      <c r="D88" s="56">
        <v>33660</v>
      </c>
      <c r="E88" s="37"/>
      <c r="F88" s="37"/>
      <c r="G88" s="37"/>
      <c r="H88" s="38"/>
    </row>
    <row r="89" spans="1:8" ht="37.5" customHeight="1" outlineLevel="1" x14ac:dyDescent="0.2">
      <c r="A89" s="130" t="s">
        <v>218</v>
      </c>
      <c r="B89" s="366"/>
      <c r="C89" s="367"/>
      <c r="D89" s="56">
        <v>34680</v>
      </c>
      <c r="E89" s="37"/>
      <c r="F89" s="37"/>
      <c r="G89" s="37"/>
      <c r="H89" s="38"/>
    </row>
    <row r="90" spans="1:8" ht="37.5" customHeight="1" outlineLevel="1" x14ac:dyDescent="0.2">
      <c r="A90" s="130" t="s">
        <v>219</v>
      </c>
      <c r="B90" s="131"/>
      <c r="C90" s="367"/>
      <c r="D90" s="56">
        <v>35700</v>
      </c>
      <c r="E90" s="37"/>
      <c r="F90" s="37"/>
      <c r="G90" s="37"/>
      <c r="H90" s="38"/>
    </row>
    <row r="91" spans="1:8" ht="37.5" customHeight="1" outlineLevel="1" x14ac:dyDescent="0.2">
      <c r="A91" s="130" t="s">
        <v>220</v>
      </c>
      <c r="B91" s="131"/>
      <c r="C91" s="367"/>
      <c r="D91" s="56">
        <v>36720</v>
      </c>
      <c r="E91" s="37"/>
      <c r="F91" s="37"/>
      <c r="G91" s="37"/>
      <c r="H91" s="38"/>
    </row>
    <row r="92" spans="1:8" ht="37.5" customHeight="1" outlineLevel="1" x14ac:dyDescent="0.2">
      <c r="A92" s="130" t="s">
        <v>221</v>
      </c>
      <c r="B92" s="131"/>
      <c r="C92" s="367"/>
      <c r="D92" s="56">
        <v>37740</v>
      </c>
      <c r="E92" s="37"/>
      <c r="F92" s="37"/>
      <c r="G92" s="37"/>
      <c r="H92" s="38"/>
    </row>
    <row r="93" spans="1:8" ht="37.5" customHeight="1" outlineLevel="1" x14ac:dyDescent="0.2">
      <c r="A93" s="130" t="s">
        <v>222</v>
      </c>
      <c r="B93" s="131"/>
      <c r="C93" s="367"/>
      <c r="D93" s="56">
        <v>38760</v>
      </c>
      <c r="E93" s="37"/>
      <c r="F93" s="37"/>
      <c r="G93" s="37"/>
      <c r="H93" s="38"/>
    </row>
    <row r="94" spans="1:8" ht="37.5" customHeight="1" outlineLevel="1" x14ac:dyDescent="0.2">
      <c r="A94" s="130" t="s">
        <v>223</v>
      </c>
      <c r="B94" s="131"/>
      <c r="C94" s="367"/>
      <c r="D94" s="56">
        <v>39780</v>
      </c>
      <c r="E94" s="37"/>
      <c r="F94" s="37"/>
      <c r="G94" s="37"/>
      <c r="H94" s="38"/>
    </row>
    <row r="95" spans="1:8" ht="37.5" customHeight="1" outlineLevel="1" thickBot="1" x14ac:dyDescent="0.25">
      <c r="A95" s="130" t="s">
        <v>224</v>
      </c>
      <c r="B95" s="131"/>
      <c r="C95" s="367"/>
      <c r="D95" s="56">
        <v>40800</v>
      </c>
      <c r="E95" s="37"/>
      <c r="F95" s="37"/>
      <c r="G95" s="37"/>
      <c r="H95" s="38"/>
    </row>
    <row r="96" spans="1:8" ht="50.1" customHeight="1" thickBot="1" x14ac:dyDescent="0.25">
      <c r="A96" s="119" t="s">
        <v>52</v>
      </c>
      <c r="B96" s="120"/>
      <c r="C96" s="120"/>
      <c r="D96" s="121" t="str">
        <f>"от "&amp;MIN(D97:D106)&amp;" до "&amp;MAX(D97:D106)</f>
        <v>от 150 до 1230</v>
      </c>
      <c r="E96" s="122"/>
      <c r="F96" s="122"/>
      <c r="G96" s="122"/>
      <c r="H96" s="123"/>
    </row>
    <row r="97" spans="1:8" ht="151.5" x14ac:dyDescent="0.2">
      <c r="A97" s="132" t="s">
        <v>53</v>
      </c>
      <c r="B97" s="133" t="s">
        <v>13</v>
      </c>
      <c r="C97" s="51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97" s="135">
        <v>1020</v>
      </c>
      <c r="E97" s="135"/>
      <c r="F97" s="135"/>
      <c r="G97" s="135"/>
      <c r="H97" s="136"/>
    </row>
    <row r="98" spans="1:8" ht="37.5" customHeight="1" x14ac:dyDescent="0.2">
      <c r="A98" s="137" t="s">
        <v>54</v>
      </c>
      <c r="B98" s="138"/>
      <c r="C98" s="142"/>
      <c r="D98" s="140">
        <v>150</v>
      </c>
      <c r="E98" s="140"/>
      <c r="F98" s="140"/>
      <c r="G98" s="140"/>
      <c r="H98" s="141"/>
    </row>
    <row r="99" spans="1:8" ht="37.5" customHeight="1" x14ac:dyDescent="0.2">
      <c r="A99" s="137" t="s">
        <v>55</v>
      </c>
      <c r="B99" s="138"/>
      <c r="C99" s="142"/>
      <c r="D99" s="140">
        <v>1020</v>
      </c>
      <c r="E99" s="140"/>
      <c r="F99" s="140"/>
      <c r="G99" s="140"/>
      <c r="H99" s="141"/>
    </row>
    <row r="100" spans="1:8" ht="37.5" customHeight="1" x14ac:dyDescent="0.2">
      <c r="A100" s="137" t="s">
        <v>56</v>
      </c>
      <c r="B100" s="138"/>
      <c r="C100" s="142"/>
      <c r="D100" s="140">
        <v>810</v>
      </c>
      <c r="E100" s="140"/>
      <c r="F100" s="140"/>
      <c r="G100" s="140"/>
      <c r="H100" s="141"/>
    </row>
    <row r="101" spans="1:8" ht="37.5" customHeight="1" x14ac:dyDescent="0.2">
      <c r="A101" s="143" t="s">
        <v>57</v>
      </c>
      <c r="B101" s="144"/>
      <c r="C101" s="142"/>
      <c r="D101" s="140">
        <v>1020</v>
      </c>
      <c r="E101" s="140"/>
      <c r="F101" s="140"/>
      <c r="G101" s="140"/>
      <c r="H101" s="141"/>
    </row>
    <row r="102" spans="1:8" ht="37.5" customHeight="1" x14ac:dyDescent="0.2">
      <c r="A102" s="137" t="s">
        <v>58</v>
      </c>
      <c r="B102" s="138"/>
      <c r="C102" s="142"/>
      <c r="D102" s="140">
        <v>300</v>
      </c>
      <c r="E102" s="140"/>
      <c r="F102" s="140"/>
      <c r="G102" s="140"/>
      <c r="H102" s="141"/>
    </row>
    <row r="103" spans="1:8" ht="37.5" customHeight="1" x14ac:dyDescent="0.2">
      <c r="A103" s="137" t="s">
        <v>59</v>
      </c>
      <c r="B103" s="138"/>
      <c r="C103" s="142"/>
      <c r="D103" s="140">
        <v>300</v>
      </c>
      <c r="E103" s="140"/>
      <c r="F103" s="140"/>
      <c r="G103" s="140"/>
      <c r="H103" s="141"/>
    </row>
    <row r="104" spans="1:8" ht="37.5" customHeight="1" x14ac:dyDescent="0.2">
      <c r="A104" s="137" t="s">
        <v>60</v>
      </c>
      <c r="B104" s="138"/>
      <c r="C104" s="142"/>
      <c r="D104" s="140">
        <v>600</v>
      </c>
      <c r="E104" s="140"/>
      <c r="F104" s="140"/>
      <c r="G104" s="140"/>
      <c r="H104" s="141"/>
    </row>
    <row r="105" spans="1:8" ht="37.5" customHeight="1" x14ac:dyDescent="0.2">
      <c r="A105" s="137" t="s">
        <v>61</v>
      </c>
      <c r="B105" s="138"/>
      <c r="C105" s="142"/>
      <c r="D105" s="140">
        <v>870</v>
      </c>
      <c r="E105" s="140"/>
      <c r="F105" s="140"/>
      <c r="G105" s="140"/>
      <c r="H105" s="141"/>
    </row>
    <row r="106" spans="1:8" ht="37.5" customHeight="1" thickBot="1" x14ac:dyDescent="0.25">
      <c r="A106" s="145" t="s">
        <v>62</v>
      </c>
      <c r="B106" s="146"/>
      <c r="C106" s="147"/>
      <c r="D106" s="148">
        <v>1230</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07" s="45">
        <v>39</v>
      </c>
      <c r="E107" s="45"/>
      <c r="F107" s="45"/>
      <c r="G107" s="45"/>
      <c r="H107" s="46"/>
    </row>
    <row r="108" spans="1:8" ht="50.1" customHeight="1" thickBot="1" x14ac:dyDescent="0.25">
      <c r="A108" s="24" t="s">
        <v>65</v>
      </c>
      <c r="B108" s="25"/>
      <c r="C108" s="26"/>
      <c r="D108" s="156" t="str">
        <f>"от "&amp;MIN(D110,D130:H131,F169,D132:H146)&amp;" до "&amp;MAX(D110,D130:H131,F169,D132:H146)</f>
        <v>от 630 до 21780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10" s="165">
        <v>4500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1125</v>
      </c>
      <c r="E112" s="140"/>
      <c r="F112" s="140"/>
      <c r="G112" s="140"/>
      <c r="H112" s="141"/>
    </row>
    <row r="113" spans="1:8" ht="59.25" customHeight="1" x14ac:dyDescent="0.2">
      <c r="A113" s="173" t="s">
        <v>70</v>
      </c>
      <c r="B113" s="174"/>
      <c r="C113" s="169"/>
      <c r="D113" s="140">
        <f>D110/5</f>
        <v>900</v>
      </c>
      <c r="E113" s="140"/>
      <c r="F113" s="140"/>
      <c r="G113" s="140"/>
      <c r="H113" s="141"/>
    </row>
    <row r="114" spans="1:8" ht="59.25" customHeight="1" x14ac:dyDescent="0.2">
      <c r="A114" s="173" t="s">
        <v>71</v>
      </c>
      <c r="B114" s="174"/>
      <c r="C114" s="169"/>
      <c r="D114" s="140">
        <f>D110/6</f>
        <v>750</v>
      </c>
      <c r="E114" s="140"/>
      <c r="F114" s="140"/>
      <c r="G114" s="140"/>
      <c r="H114" s="141"/>
    </row>
    <row r="115" spans="1:8" ht="59.25" customHeight="1" x14ac:dyDescent="0.2">
      <c r="A115" s="173" t="s">
        <v>72</v>
      </c>
      <c r="B115" s="174"/>
      <c r="C115" s="169"/>
      <c r="D115" s="140">
        <f>D110/7</f>
        <v>642.85714285714289</v>
      </c>
      <c r="E115" s="140"/>
      <c r="F115" s="140"/>
      <c r="G115" s="140"/>
      <c r="H115" s="141"/>
    </row>
    <row r="116" spans="1:8" ht="59.25" customHeight="1" x14ac:dyDescent="0.2">
      <c r="A116" s="173" t="s">
        <v>73</v>
      </c>
      <c r="B116" s="174"/>
      <c r="C116" s="169"/>
      <c r="D116" s="140">
        <f>D110/8</f>
        <v>562.5</v>
      </c>
      <c r="E116" s="140"/>
      <c r="F116" s="140"/>
      <c r="G116" s="140"/>
      <c r="H116" s="141"/>
    </row>
    <row r="117" spans="1:8" ht="59.25" customHeight="1" x14ac:dyDescent="0.2">
      <c r="A117" s="173" t="s">
        <v>74</v>
      </c>
      <c r="B117" s="174"/>
      <c r="C117" s="169"/>
      <c r="D117" s="140">
        <f>D110/9</f>
        <v>500</v>
      </c>
      <c r="E117" s="140"/>
      <c r="F117" s="140"/>
      <c r="G117" s="140"/>
      <c r="H117" s="141"/>
    </row>
    <row r="118" spans="1:8" ht="59.25" customHeight="1" x14ac:dyDescent="0.2">
      <c r="A118" s="173" t="s">
        <v>75</v>
      </c>
      <c r="B118" s="174"/>
      <c r="C118" s="169"/>
      <c r="D118" s="140">
        <f>D110/10</f>
        <v>450</v>
      </c>
      <c r="E118" s="140"/>
      <c r="F118" s="140"/>
      <c r="G118" s="140"/>
      <c r="H118" s="141"/>
    </row>
    <row r="119" spans="1:8" ht="59.25" customHeight="1" thickBot="1" x14ac:dyDescent="0.25">
      <c r="A119" s="162" t="s">
        <v>76</v>
      </c>
      <c r="B119" s="163"/>
      <c r="C119" s="169"/>
      <c r="D119" s="165">
        <v>6840</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1710</v>
      </c>
      <c r="E121" s="140"/>
      <c r="F121" s="140"/>
      <c r="G121" s="140"/>
      <c r="H121" s="141"/>
    </row>
    <row r="122" spans="1:8" ht="59.25" customHeight="1" x14ac:dyDescent="0.2">
      <c r="A122" s="173" t="s">
        <v>70</v>
      </c>
      <c r="B122" s="174"/>
      <c r="C122" s="169"/>
      <c r="D122" s="140">
        <v>1368</v>
      </c>
      <c r="E122" s="140"/>
      <c r="F122" s="140"/>
      <c r="G122" s="140"/>
      <c r="H122" s="141"/>
    </row>
    <row r="123" spans="1:8" ht="59.25" customHeight="1" x14ac:dyDescent="0.2">
      <c r="A123" s="173" t="s">
        <v>71</v>
      </c>
      <c r="B123" s="174"/>
      <c r="C123" s="169"/>
      <c r="D123" s="140">
        <v>1140</v>
      </c>
      <c r="E123" s="140"/>
      <c r="F123" s="140"/>
      <c r="G123" s="140"/>
      <c r="H123" s="141"/>
    </row>
    <row r="124" spans="1:8" ht="59.25" customHeight="1" x14ac:dyDescent="0.2">
      <c r="A124" s="173" t="s">
        <v>72</v>
      </c>
      <c r="B124" s="174"/>
      <c r="C124" s="169"/>
      <c r="D124" s="140">
        <v>977.14285714285711</v>
      </c>
      <c r="E124" s="140"/>
      <c r="F124" s="140"/>
      <c r="G124" s="140"/>
      <c r="H124" s="141"/>
    </row>
    <row r="125" spans="1:8" ht="59.25" customHeight="1" x14ac:dyDescent="0.2">
      <c r="A125" s="173" t="s">
        <v>73</v>
      </c>
      <c r="B125" s="174"/>
      <c r="C125" s="169"/>
      <c r="D125" s="140">
        <v>855</v>
      </c>
      <c r="E125" s="140"/>
      <c r="F125" s="140"/>
      <c r="G125" s="140"/>
      <c r="H125" s="141"/>
    </row>
    <row r="126" spans="1:8" ht="59.25" customHeight="1" x14ac:dyDescent="0.2">
      <c r="A126" s="173" t="s">
        <v>74</v>
      </c>
      <c r="B126" s="174"/>
      <c r="C126" s="169"/>
      <c r="D126" s="140">
        <v>760</v>
      </c>
      <c r="E126" s="140"/>
      <c r="F126" s="140"/>
      <c r="G126" s="140"/>
      <c r="H126" s="141"/>
    </row>
    <row r="127" spans="1:8" ht="59.2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28" s="44">
        <v>13200.000000000002</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"2ГИС.КАЛИНИНГРАД"</v>
      </c>
      <c r="D130" s="31">
        <v>5820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1" s="187">
        <v>3630.0000000000009</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2" s="36">
        <v>5820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"2ГИС.КАЛИНИНГРАД"</v>
      </c>
      <c r="D133" s="36">
        <v>6180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"2ГИС.КАЛИНИНГРАД"</v>
      </c>
      <c r="D134" s="36">
        <v>7410</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5" s="36">
        <v>2490</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6" s="36">
        <v>3630.0000000000009</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7" s="36">
        <v>4080</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"2ГИС.КАЛИНИНГРАД" (мобильная версия 2ГИС 4.0 и выше)</v>
      </c>
      <c r="D138" s="36">
        <v>21780</v>
      </c>
      <c r="E138" s="37"/>
      <c r="F138" s="37"/>
      <c r="G138" s="37"/>
      <c r="H138" s="38"/>
    </row>
    <row r="139" spans="1:8" ht="50.1" customHeight="1" x14ac:dyDescent="0.2">
      <c r="A139" s="143" t="s">
        <v>87</v>
      </c>
      <c r="B139" s="144"/>
      <c r="C139" s="186" t="s">
        <v>88</v>
      </c>
      <c r="D139" s="36">
        <v>630</v>
      </c>
      <c r="E139" s="37"/>
      <c r="F139" s="37"/>
      <c r="G139" s="37"/>
      <c r="H139" s="38"/>
    </row>
    <row r="140" spans="1:8" ht="68.2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0" s="36">
        <v>2490</v>
      </c>
      <c r="E140" s="37"/>
      <c r="F140" s="37"/>
      <c r="G140" s="37"/>
      <c r="H140" s="38"/>
    </row>
    <row r="141" spans="1:8" ht="68.2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1" s="36">
        <v>1794</v>
      </c>
      <c r="E141" s="37"/>
      <c r="F141" s="37"/>
      <c r="G141" s="37"/>
      <c r="H141" s="38"/>
    </row>
    <row r="142" spans="1:8" ht="68.25" customHeight="1" x14ac:dyDescent="0.2">
      <c r="A142" s="143" t="s">
        <v>91</v>
      </c>
      <c r="B142" s="144"/>
      <c r="C142"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2" s="36">
        <v>2040</v>
      </c>
      <c r="E142" s="37"/>
      <c r="F142" s="37"/>
      <c r="G142" s="37"/>
      <c r="H142" s="38"/>
    </row>
    <row r="143" spans="1:8" ht="68.25" customHeight="1" x14ac:dyDescent="0.2">
      <c r="A143" s="143" t="s">
        <v>92</v>
      </c>
      <c r="B143" s="144"/>
      <c r="C143" s="186"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3" s="36">
        <v>894</v>
      </c>
      <c r="E143" s="37"/>
      <c r="F143" s="37"/>
      <c r="G143" s="37"/>
      <c r="H143" s="38"/>
    </row>
    <row r="144" spans="1:8" ht="68.2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4" s="36">
        <v>14820</v>
      </c>
      <c r="E144" s="37"/>
      <c r="F144" s="37"/>
      <c r="G144" s="37"/>
      <c r="H144" s="38"/>
    </row>
    <row r="145" spans="1:8" ht="68.2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45" s="36">
        <v>8790</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6" s="36">
        <v>3150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7" s="36">
        <v>1470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8" s="36">
        <v>14700</v>
      </c>
      <c r="E148" s="37"/>
      <c r="F148" s="37"/>
      <c r="G148" s="37"/>
      <c r="H148" s="38"/>
    </row>
    <row r="149" spans="1:8" s="16" customFormat="1" ht="96" customHeight="1" x14ac:dyDescent="0.2">
      <c r="A149" s="143" t="s">
        <v>97</v>
      </c>
      <c r="B149" s="14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9" s="36">
        <v>6060</v>
      </c>
      <c r="E149" s="37"/>
      <c r="F149" s="37"/>
      <c r="G149" s="37"/>
      <c r="H149" s="38"/>
    </row>
    <row r="150" spans="1:8" s="16" customFormat="1" ht="96" customHeight="1" x14ac:dyDescent="0.2">
      <c r="A150" s="137" t="s">
        <v>98</v>
      </c>
      <c r="B150" s="191"/>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50" s="36">
        <v>11010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"2ГИС.КАЛИНИНГРАД"</v>
      </c>
      <c r="D151" s="36">
        <v>8160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5160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"2ГИС.КАЛИНИНГРАД" (версия для ПК)</v>
      </c>
      <c r="D153" s="36">
        <v>8160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"2ГИС.КАЛИНИНГРАД"</v>
      </c>
      <c r="D154" s="36">
        <v>8760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"2ГИС.КАЛИНИНГРАД"</v>
      </c>
      <c r="D155" s="36">
        <v>10512</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"2ГИС.КАЛИНИНГРАД" (версия для ПК)</v>
      </c>
      <c r="D156" s="36">
        <v>3600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"2ГИС.КАЛИНИНГРАД" (версия для ПК)</v>
      </c>
      <c r="D157" s="36">
        <v>5160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"2ГИС.КАЛИНИНГРАД" (версия для ПК)</v>
      </c>
      <c r="D158" s="36">
        <v>5760</v>
      </c>
      <c r="E158" s="37"/>
      <c r="F158" s="37"/>
      <c r="G158" s="37"/>
      <c r="H158" s="38"/>
    </row>
    <row r="159" spans="1:8" ht="50.1" customHeight="1" x14ac:dyDescent="0.2">
      <c r="A159" s="143" t="s">
        <v>107</v>
      </c>
      <c r="B159" s="144"/>
      <c r="C159" s="186" t="s">
        <v>88</v>
      </c>
      <c r="D159" s="36">
        <v>960</v>
      </c>
      <c r="E159" s="37"/>
      <c r="F159" s="37"/>
      <c r="G159" s="37"/>
      <c r="H159" s="38"/>
    </row>
    <row r="160" spans="1:8" ht="66"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6">
        <v>20760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"2ГИС.КАЛИНИНГРАД" (версия для ПК)</v>
      </c>
      <c r="D161" s="44">
        <v>4440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63" s="31">
        <v>5520</v>
      </c>
      <c r="E163" s="32"/>
      <c r="F163" s="32"/>
      <c r="G163" s="32"/>
      <c r="H163" s="33"/>
    </row>
    <row r="164" spans="1:8" s="16" customFormat="1" ht="50.1" customHeight="1" x14ac:dyDescent="0.2">
      <c r="A164" s="143" t="s">
        <v>112</v>
      </c>
      <c r="B164" s="144"/>
      <c r="C164" s="196"/>
      <c r="D164" s="36">
        <v>8250</v>
      </c>
      <c r="E164" s="37"/>
      <c r="F164" s="37"/>
      <c r="G164" s="37"/>
      <c r="H164" s="38"/>
    </row>
    <row r="165" spans="1:8" s="16" customFormat="1" ht="50.1" customHeight="1" x14ac:dyDescent="0.2">
      <c r="A165" s="194" t="s">
        <v>113</v>
      </c>
      <c r="B165" s="195"/>
      <c r="C165" s="196"/>
      <c r="D165" s="329">
        <v>3300.0000000000005</v>
      </c>
      <c r="E165" s="140"/>
      <c r="F165" s="140"/>
      <c r="G165" s="140"/>
      <c r="H165" s="141"/>
    </row>
    <row r="166" spans="1:8" s="16" customFormat="1" ht="50.1" customHeight="1" x14ac:dyDescent="0.2">
      <c r="A166" s="194" t="s">
        <v>114</v>
      </c>
      <c r="B166" s="195"/>
      <c r="C166" s="196"/>
      <c r="D166" s="329">
        <v>330</v>
      </c>
      <c r="E166" s="140"/>
      <c r="F166" s="140"/>
      <c r="G166" s="140"/>
      <c r="H166" s="141"/>
    </row>
    <row r="167" spans="1:8" s="16" customFormat="1" ht="50.1" customHeight="1" thickBot="1" x14ac:dyDescent="0.25">
      <c r="A167" s="194" t="s">
        <v>115</v>
      </c>
      <c r="B167" s="195"/>
      <c r="C167" s="198"/>
      <c r="D167" s="78">
        <v>1170</v>
      </c>
      <c r="E167" s="79"/>
      <c r="F167" s="79"/>
      <c r="G167" s="79"/>
      <c r="H167" s="80"/>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9" s="200">
        <f>F169*1.2</f>
        <v>2988</v>
      </c>
      <c r="E169" s="201">
        <f>F169*1.1</f>
        <v>2739</v>
      </c>
      <c r="F169" s="201">
        <v>2490</v>
      </c>
      <c r="G169" s="201">
        <f>F169*0.75</f>
        <v>1867.5</v>
      </c>
      <c r="H169" s="202">
        <f>F169*0.5</f>
        <v>1245</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"2ГИС.КАЛИНИНГРАД"</v>
      </c>
      <c r="D170" s="36">
        <v>1320</v>
      </c>
      <c r="E170" s="37"/>
      <c r="F170" s="37"/>
      <c r="G170" s="37"/>
      <c r="H170" s="38"/>
    </row>
    <row r="171" spans="1:8" ht="50.1" customHeight="1" x14ac:dyDescent="0.2">
      <c r="A171" s="143" t="s">
        <v>165</v>
      </c>
      <c r="B171" s="144"/>
      <c r="C171" s="186" t="str">
        <f>"Интернет-площадка 2gis.ru на основе Cправочника организаций "&amp;$C$2&amp;""</f>
        <v>Интернет-площадка 2gis.ru на основе Cправочника организаций "2ГИС.КАЛИНИНГРАД"</v>
      </c>
      <c r="D171" s="36">
        <v>1920</v>
      </c>
      <c r="E171" s="37"/>
      <c r="F171" s="37"/>
      <c r="G171" s="37"/>
      <c r="H171" s="38"/>
    </row>
    <row r="172" spans="1:8" s="16" customFormat="1" ht="126" customHeight="1" thickBot="1" x14ac:dyDescent="0.25">
      <c r="A172" s="143" t="s">
        <v>123</v>
      </c>
      <c r="B172" s="144"/>
      <c r="C172" s="203" t="str">
        <f>C170</f>
        <v>Интернет-площадка 2gis.ru на основе Cправочника организаций "2ГИС.КАЛИНИНГРАД"</v>
      </c>
      <c r="D172" s="200">
        <f>F172*1.2</f>
        <v>2988</v>
      </c>
      <c r="E172" s="201">
        <f>F172*1.1</f>
        <v>2739</v>
      </c>
      <c r="F172" s="201">
        <v>2490</v>
      </c>
      <c r="G172" s="201">
        <f>F172*0.75</f>
        <v>1867.5</v>
      </c>
      <c r="H172" s="202">
        <f>F172*0.5</f>
        <v>1245</v>
      </c>
    </row>
    <row r="173" spans="1:8" s="23" customFormat="1" ht="30" customHeight="1" thickBot="1" x14ac:dyDescent="0.25">
      <c r="A173" s="357"/>
      <c r="B173" s="357"/>
      <c r="C173" s="358"/>
      <c r="D173" s="357"/>
      <c r="E173" s="357"/>
      <c r="F173" s="357"/>
      <c r="G173" s="357"/>
      <c r="H173" s="359"/>
    </row>
    <row r="174" spans="1:8" s="16" customFormat="1" ht="185.25" customHeight="1" x14ac:dyDescent="0.2">
      <c r="A174" s="143" t="s">
        <v>185</v>
      </c>
      <c r="B174" s="144"/>
      <c r="C17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74" s="31">
        <v>7788</v>
      </c>
      <c r="E174" s="32"/>
      <c r="F174" s="32"/>
      <c r="G174" s="32"/>
      <c r="H174" s="33"/>
    </row>
    <row r="175" spans="1:8" s="16" customFormat="1" ht="83.25" customHeight="1" thickBot="1" x14ac:dyDescent="0.25">
      <c r="A175" s="143" t="s">
        <v>186</v>
      </c>
      <c r="B175" s="144"/>
      <c r="C175" s="196"/>
      <c r="D175" s="36">
        <v>7788</v>
      </c>
      <c r="E175" s="37"/>
      <c r="F175" s="37"/>
      <c r="G175" s="37"/>
      <c r="H175" s="38"/>
    </row>
    <row r="176" spans="1:8" ht="21.75" thickBot="1" x14ac:dyDescent="0.25">
      <c r="A176" s="301"/>
      <c r="B176" s="302"/>
      <c r="C176" s="182"/>
      <c r="D176" s="325"/>
      <c r="E176" s="325"/>
      <c r="F176" s="325"/>
      <c r="G176" s="325"/>
      <c r="H176" s="326"/>
    </row>
    <row r="178" spans="1:8" ht="21" x14ac:dyDescent="0.2">
      <c r="A178" s="208"/>
      <c r="B178" s="209" t="s">
        <v>125</v>
      </c>
      <c r="C178" s="210" t="s">
        <v>492</v>
      </c>
      <c r="D178" s="210"/>
      <c r="E178" s="211"/>
      <c r="F178" s="211"/>
      <c r="G178" s="211"/>
      <c r="H178" s="211"/>
    </row>
    <row r="179" spans="1:8" ht="21" x14ac:dyDescent="0.2">
      <c r="A179" s="208"/>
      <c r="B179" s="211"/>
      <c r="C179" s="212" t="s">
        <v>493</v>
      </c>
      <c r="D179" s="212"/>
      <c r="E179" s="211"/>
      <c r="F179" s="211"/>
      <c r="G179" s="211"/>
      <c r="H179" s="211"/>
    </row>
    <row r="180" spans="1:8" ht="21" x14ac:dyDescent="0.2">
      <c r="A180" s="208"/>
      <c r="B180" s="211"/>
      <c r="C180" s="212" t="s">
        <v>494</v>
      </c>
      <c r="D180" s="212"/>
      <c r="E180" s="211"/>
      <c r="F180" s="211"/>
      <c r="G180" s="211"/>
      <c r="H180" s="211"/>
    </row>
    <row r="181" spans="1:8" ht="21" x14ac:dyDescent="0.2">
      <c r="C181" s="212"/>
      <c r="D181" s="212"/>
      <c r="E181" s="211"/>
      <c r="F181" s="211"/>
      <c r="G181" s="211"/>
      <c r="H181" s="205"/>
    </row>
    <row r="182" spans="1:8" ht="26.25" customHeight="1" x14ac:dyDescent="0.2">
      <c r="A182" s="215" t="str">
        <f>Абакан_юр!A157</f>
        <v>По соглашению сторон в качестве валюты платежа могут выступать украинские гривны, в этом случае курс следующий: 1 руб. = 0,4294 гривен</v>
      </c>
      <c r="B182" s="215"/>
      <c r="C182" s="215"/>
      <c r="D182" s="216"/>
      <c r="E182" s="216"/>
      <c r="F182" s="217"/>
      <c r="G182" s="218"/>
      <c r="H182" s="218"/>
    </row>
    <row r="183" spans="1:8" ht="26.25" customHeight="1" x14ac:dyDescent="0.2">
      <c r="A183" s="215" t="str">
        <f>Абакан_юр!A158</f>
        <v>По соглашению сторон в качестве валюты платежа могут выступать дирхамы ОАЭ, в этом случае курс следующий: 1 руб. = 0,0422 дирхам</v>
      </c>
      <c r="B183" s="215"/>
      <c r="C183" s="215"/>
      <c r="D183" s="216"/>
      <c r="E183" s="216"/>
      <c r="F183" s="217"/>
      <c r="G183" s="220"/>
      <c r="H183" s="220"/>
    </row>
    <row r="184" spans="1:8" ht="26.25" customHeight="1" x14ac:dyDescent="0.2">
      <c r="A184" s="215" t="str">
        <f>Абакан_юр!A159</f>
        <v>По соглашению сторон в качестве валюты платежа могут выступать доллары США, в этом случае курс следующий: 1 руб. = 0,0115 доллара</v>
      </c>
      <c r="B184" s="215"/>
      <c r="C184" s="215"/>
      <c r="D184" s="216"/>
      <c r="E184" s="216"/>
      <c r="F184" s="217"/>
      <c r="G184" s="220"/>
      <c r="H184" s="220"/>
    </row>
    <row r="185" spans="1:8" ht="26.25" customHeight="1" x14ac:dyDescent="0.2">
      <c r="A185" s="215" t="str">
        <f>Абакан_юр!A160</f>
        <v>По соглашению сторон в качестве валюты платежа могут выступать евро, в этом случае курс следующий: 1 руб. = 0,0106 евро</v>
      </c>
      <c r="B185" s="215"/>
      <c r="C185" s="215"/>
      <c r="D185" s="216"/>
      <c r="E185" s="217"/>
      <c r="F185" s="217"/>
      <c r="G185" s="220"/>
      <c r="H185" s="220"/>
    </row>
    <row r="186" spans="1:8" ht="26.25" customHeight="1" x14ac:dyDescent="0.2">
      <c r="A186" s="215" t="str">
        <f>Абакан_юр!A161</f>
        <v>По соглашению сторон в качестве валюты платежа могут выступать чешские кроны, в этом случае курс следующий: 1 руб. = 0,2596 крона</v>
      </c>
      <c r="B186" s="215"/>
      <c r="C186" s="215"/>
      <c r="D186" s="216"/>
      <c r="E186" s="217"/>
      <c r="F186" s="217"/>
      <c r="G186" s="220"/>
      <c r="H186" s="220"/>
    </row>
    <row r="187" spans="1:8" ht="26.25" customHeight="1" x14ac:dyDescent="0.2">
      <c r="A187" s="215" t="str">
        <f>Абакан_юр!A162</f>
        <v>По соглашению сторон в качестве валюты платежа могут выступать киргизские сомы, в этом случае курс следующий: 1 руб. = 1,0276 сом</v>
      </c>
      <c r="B187" s="215"/>
      <c r="C187" s="215"/>
      <c r="D187" s="216"/>
      <c r="E187" s="216"/>
      <c r="F187" s="217"/>
      <c r="G187" s="220"/>
      <c r="H187" s="220"/>
    </row>
    <row r="188" spans="1:8" ht="26.25" customHeight="1" x14ac:dyDescent="0.2">
      <c r="A188"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8" s="215"/>
      <c r="C188" s="215"/>
      <c r="D188" s="216"/>
      <c r="E188" s="216"/>
      <c r="F188" s="217"/>
      <c r="G188" s="220"/>
      <c r="H188" s="220"/>
    </row>
    <row r="189" spans="1:8" ht="26.25" x14ac:dyDescent="0.2">
      <c r="A189" s="221"/>
      <c r="B189" s="221"/>
      <c r="C189" s="222"/>
      <c r="D189" s="223"/>
      <c r="E189" s="223"/>
      <c r="F189" s="224"/>
      <c r="G189" s="225"/>
      <c r="H189" s="225"/>
    </row>
    <row r="190" spans="1:8" ht="21" x14ac:dyDescent="0.2">
      <c r="A190" s="227" t="s">
        <v>136</v>
      </c>
      <c r="B190" s="227"/>
      <c r="C190" s="227"/>
      <c r="D190" s="227"/>
      <c r="E190" s="227"/>
      <c r="F190" s="227"/>
      <c r="G190" s="227"/>
      <c r="H190" s="227"/>
    </row>
    <row r="191" spans="1:8" ht="21" x14ac:dyDescent="0.2">
      <c r="A191" s="227" t="s">
        <v>137</v>
      </c>
      <c r="B191" s="227"/>
      <c r="C191" s="227"/>
      <c r="D191" s="227"/>
      <c r="E191" s="227"/>
      <c r="F191" s="227"/>
      <c r="G191" s="227"/>
      <c r="H191" s="227"/>
    </row>
    <row r="192" spans="1:8" ht="26.25" x14ac:dyDescent="0.2">
      <c r="A192" s="221"/>
      <c r="B192" s="221"/>
      <c r="C192" s="222"/>
      <c r="D192" s="223"/>
      <c r="E192" s="223"/>
      <c r="F192" s="224"/>
      <c r="G192" s="225"/>
      <c r="H192" s="225"/>
    </row>
    <row r="193" spans="1:8" ht="50.1" customHeight="1" thickBot="1" x14ac:dyDescent="0.25">
      <c r="A193" s="228" t="s">
        <v>138</v>
      </c>
      <c r="B193" s="228"/>
      <c r="C193" s="228"/>
      <c r="D193" s="228"/>
      <c r="E193" s="228"/>
      <c r="F193" s="229"/>
      <c r="G193" s="219"/>
      <c r="H193" s="230"/>
    </row>
    <row r="194" spans="1:8" ht="50.1" customHeight="1" thickBot="1" x14ac:dyDescent="0.25">
      <c r="A194" s="231" t="s">
        <v>139</v>
      </c>
      <c r="B194" s="232"/>
      <c r="C194" s="232"/>
      <c r="D194" s="232"/>
      <c r="E194" s="233"/>
      <c r="F194" s="234"/>
      <c r="H194" s="235"/>
    </row>
    <row r="195" spans="1:8" ht="88.5" customHeight="1" thickBot="1" x14ac:dyDescent="0.25">
      <c r="A195" s="236" t="s">
        <v>140</v>
      </c>
      <c r="B195" s="237"/>
      <c r="C195" s="238" t="s">
        <v>141</v>
      </c>
      <c r="D195" s="237" t="s">
        <v>142</v>
      </c>
      <c r="E195" s="239"/>
      <c r="F195" s="240"/>
      <c r="G195" s="240"/>
      <c r="H195" s="240"/>
    </row>
    <row r="196" spans="1:8" ht="106.5" customHeight="1" x14ac:dyDescent="0.2">
      <c r="A196" s="241" t="s">
        <v>143</v>
      </c>
      <c r="B196" s="242"/>
      <c r="C196" s="243" t="s">
        <v>144</v>
      </c>
      <c r="D196" s="244" t="s">
        <v>145</v>
      </c>
      <c r="E196" s="245"/>
      <c r="F196" s="240"/>
      <c r="G196" s="240"/>
      <c r="H196" s="240"/>
    </row>
    <row r="197" spans="1:8" ht="76.5" customHeight="1" x14ac:dyDescent="0.2">
      <c r="A197" s="246" t="s">
        <v>146</v>
      </c>
      <c r="B197" s="247"/>
      <c r="C197" s="248" t="s">
        <v>147</v>
      </c>
      <c r="D197" s="249" t="s">
        <v>148</v>
      </c>
      <c r="E197" s="250"/>
      <c r="F197" s="240"/>
      <c r="G197" s="240"/>
      <c r="H197" s="240"/>
    </row>
    <row r="198" spans="1:8" ht="172.5" customHeight="1" thickBot="1" x14ac:dyDescent="0.25">
      <c r="A198" s="332" t="s">
        <v>149</v>
      </c>
      <c r="B198" s="333"/>
      <c r="C198" s="334" t="s">
        <v>150</v>
      </c>
      <c r="D198" s="335" t="s">
        <v>148</v>
      </c>
      <c r="E198" s="336"/>
      <c r="F198" s="240"/>
      <c r="G198" s="240"/>
      <c r="H198" s="240"/>
    </row>
    <row r="199" spans="1:8" s="205" customFormat="1" ht="125.25" customHeight="1" x14ac:dyDescent="0.2">
      <c r="A199" s="246" t="s">
        <v>152</v>
      </c>
      <c r="B199" s="247"/>
      <c r="C199" s="337" t="s">
        <v>153</v>
      </c>
      <c r="D199" s="247" t="s">
        <v>148</v>
      </c>
      <c r="E199" s="338"/>
      <c r="F199" s="234"/>
      <c r="G199" s="234"/>
      <c r="H199" s="234"/>
    </row>
    <row r="200" spans="1:8" s="226" customFormat="1" ht="222.75" customHeight="1" thickBot="1" x14ac:dyDescent="0.25">
      <c r="A200" s="339" t="s">
        <v>154</v>
      </c>
      <c r="B200" s="340"/>
      <c r="C200" s="334" t="s">
        <v>155</v>
      </c>
      <c r="D200" s="341" t="s">
        <v>148</v>
      </c>
      <c r="E200" s="342"/>
      <c r="F200" s="224"/>
      <c r="G200" s="225"/>
      <c r="H200" s="225"/>
    </row>
    <row r="201" spans="1:8" ht="24.95" customHeight="1" x14ac:dyDescent="0.2">
      <c r="A201" s="252" t="s">
        <v>156</v>
      </c>
      <c r="B201" s="252"/>
      <c r="C201" s="252"/>
      <c r="D201" s="252"/>
      <c r="E201" s="252"/>
      <c r="F201" s="252"/>
      <c r="G201" s="252"/>
      <c r="H201" s="252"/>
    </row>
    <row r="202" spans="1:8" ht="24.95" customHeight="1" x14ac:dyDescent="0.2">
      <c r="A202" s="252" t="s">
        <v>157</v>
      </c>
      <c r="B202" s="252"/>
      <c r="C202" s="252"/>
      <c r="D202" s="252"/>
      <c r="E202" s="252"/>
      <c r="F202" s="252"/>
      <c r="G202" s="252"/>
      <c r="H202" s="252"/>
    </row>
    <row r="203" spans="1:8" ht="188.25" customHeight="1" x14ac:dyDescent="0.2">
      <c r="A20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227"/>
      <c r="C203" s="227"/>
      <c r="D203" s="227"/>
      <c r="E203" s="227"/>
      <c r="F203" s="227"/>
      <c r="G203" s="227"/>
      <c r="H203" s="227"/>
    </row>
    <row r="204" spans="1:8" ht="72.75" customHeight="1" x14ac:dyDescent="0.2">
      <c r="A204" s="227" t="s">
        <v>159</v>
      </c>
      <c r="B204" s="227"/>
      <c r="C204" s="227"/>
      <c r="D204" s="227"/>
      <c r="E204" s="227"/>
      <c r="F204" s="227"/>
      <c r="G204" s="227"/>
      <c r="H204" s="227"/>
    </row>
    <row r="205" spans="1:8" ht="23.25" x14ac:dyDescent="0.2">
      <c r="A205" s="252" t="s">
        <v>160</v>
      </c>
      <c r="B205" s="252"/>
      <c r="C205" s="252"/>
      <c r="D205" s="252"/>
      <c r="E205" s="252"/>
      <c r="F205" s="252"/>
      <c r="G205" s="252"/>
      <c r="H205" s="252"/>
    </row>
    <row r="206" spans="1:8" s="254" customFormat="1" ht="124.5" customHeight="1" x14ac:dyDescent="0.2">
      <c r="A206" s="227" t="s">
        <v>161</v>
      </c>
      <c r="B206" s="227"/>
      <c r="C206" s="227"/>
      <c r="D206" s="227"/>
      <c r="E206" s="227"/>
      <c r="F206" s="227"/>
      <c r="G206" s="227"/>
      <c r="H206" s="227"/>
    </row>
  </sheetData>
  <sheetProtection selectLockedCells="1" selectUnlockedCells="1"/>
  <mergeCells count="345">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195:B195"/>
    <mergeCell ref="D195:E195"/>
    <mergeCell ref="A196:B196"/>
    <mergeCell ref="D196:E196"/>
    <mergeCell ref="A197:B197"/>
    <mergeCell ref="D197:E197"/>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73:C173"/>
    <mergeCell ref="D173:H173"/>
    <mergeCell ref="A174:B174"/>
    <mergeCell ref="C174:C175"/>
    <mergeCell ref="D174:H174"/>
    <mergeCell ref="A175:B175"/>
    <mergeCell ref="D175:H175"/>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C97:C106"/>
    <mergeCell ref="D97:H97"/>
    <mergeCell ref="A98:B98"/>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82"/>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outlineLevelRow="2"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января 2024 г.</v>
      </c>
      <c r="B2" s="6" t="s">
        <v>2</v>
      </c>
      <c r="C2" s="7" t="s">
        <v>495</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4">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81"/>
      <c r="B47" s="117"/>
      <c r="C47" s="118"/>
      <c r="D47" s="268"/>
    </row>
    <row r="48" spans="1:4" ht="50.1" customHeight="1" thickBot="1" x14ac:dyDescent="0.25">
      <c r="A48" s="119" t="s">
        <v>31</v>
      </c>
      <c r="B48" s="120"/>
      <c r="C48" s="120"/>
      <c r="D48" s="269" t="str">
        <f>"от "&amp;MIN(D49:D68)&amp;" до "&amp;MAX(D49:D68)</f>
        <v>от 510 до 10200</v>
      </c>
    </row>
    <row r="49" spans="1:4" ht="37.5" customHeight="1" outlineLevel="2"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49" s="270">
        <v>510</v>
      </c>
    </row>
    <row r="50" spans="1:4" ht="37.5" customHeight="1" outlineLevel="2" x14ac:dyDescent="0.2">
      <c r="A50" s="130" t="s">
        <v>33</v>
      </c>
      <c r="B50" s="131"/>
      <c r="C50" s="126"/>
      <c r="D50" s="271">
        <v>1020</v>
      </c>
    </row>
    <row r="51" spans="1:4" ht="37.5" customHeight="1" outlineLevel="2" x14ac:dyDescent="0.2">
      <c r="A51" s="130" t="s">
        <v>34</v>
      </c>
      <c r="B51" s="131"/>
      <c r="C51" s="126"/>
      <c r="D51" s="271">
        <v>1530</v>
      </c>
    </row>
    <row r="52" spans="1:4" ht="37.5" customHeight="1" outlineLevel="2" x14ac:dyDescent="0.2">
      <c r="A52" s="130" t="s">
        <v>35</v>
      </c>
      <c r="B52" s="131"/>
      <c r="C52" s="126"/>
      <c r="D52" s="271">
        <v>2040</v>
      </c>
    </row>
    <row r="53" spans="1:4" ht="37.5" customHeight="1" outlineLevel="2" x14ac:dyDescent="0.2">
      <c r="A53" s="130" t="s">
        <v>36</v>
      </c>
      <c r="B53" s="131"/>
      <c r="C53" s="126"/>
      <c r="D53" s="271">
        <v>2550</v>
      </c>
    </row>
    <row r="54" spans="1:4" ht="37.5" customHeight="1" outlineLevel="2" x14ac:dyDescent="0.2">
      <c r="A54" s="130" t="s">
        <v>37</v>
      </c>
      <c r="B54" s="131"/>
      <c r="C54" s="126"/>
      <c r="D54" s="271">
        <v>3060</v>
      </c>
    </row>
    <row r="55" spans="1:4" ht="37.5" customHeight="1" outlineLevel="2" x14ac:dyDescent="0.2">
      <c r="A55" s="130" t="s">
        <v>38</v>
      </c>
      <c r="B55" s="131"/>
      <c r="C55" s="126"/>
      <c r="D55" s="271">
        <v>3570</v>
      </c>
    </row>
    <row r="56" spans="1:4" ht="37.5" customHeight="1" outlineLevel="2" x14ac:dyDescent="0.2">
      <c r="A56" s="130" t="s">
        <v>39</v>
      </c>
      <c r="B56" s="131"/>
      <c r="C56" s="126"/>
      <c r="D56" s="271">
        <v>4080</v>
      </c>
    </row>
    <row r="57" spans="1:4" ht="37.5" customHeight="1" outlineLevel="2" x14ac:dyDescent="0.2">
      <c r="A57" s="130" t="s">
        <v>40</v>
      </c>
      <c r="B57" s="131"/>
      <c r="C57" s="126"/>
      <c r="D57" s="271">
        <v>4590</v>
      </c>
    </row>
    <row r="58" spans="1:4" ht="37.5" customHeight="1" outlineLevel="2" x14ac:dyDescent="0.2">
      <c r="A58" s="130" t="s">
        <v>41</v>
      </c>
      <c r="B58" s="131"/>
      <c r="C58" s="126"/>
      <c r="D58" s="271">
        <v>5100</v>
      </c>
    </row>
    <row r="59" spans="1:4" ht="37.5" customHeight="1" outlineLevel="2" x14ac:dyDescent="0.2">
      <c r="A59" s="130" t="s">
        <v>42</v>
      </c>
      <c r="B59" s="131"/>
      <c r="C59" s="126"/>
      <c r="D59" s="271">
        <v>5610</v>
      </c>
    </row>
    <row r="60" spans="1:4" ht="37.5" customHeight="1" outlineLevel="2" x14ac:dyDescent="0.2">
      <c r="A60" s="130" t="s">
        <v>43</v>
      </c>
      <c r="B60" s="131"/>
      <c r="C60" s="126"/>
      <c r="D60" s="271">
        <v>6120</v>
      </c>
    </row>
    <row r="61" spans="1:4" ht="37.5" customHeight="1" outlineLevel="2" x14ac:dyDescent="0.2">
      <c r="A61" s="130" t="s">
        <v>44</v>
      </c>
      <c r="B61" s="131"/>
      <c r="C61" s="126"/>
      <c r="D61" s="271">
        <v>6630</v>
      </c>
    </row>
    <row r="62" spans="1:4" ht="37.5" customHeight="1" outlineLevel="2" x14ac:dyDescent="0.2">
      <c r="A62" s="130" t="s">
        <v>45</v>
      </c>
      <c r="B62" s="131"/>
      <c r="C62" s="126"/>
      <c r="D62" s="271">
        <v>7140</v>
      </c>
    </row>
    <row r="63" spans="1:4" ht="37.5" customHeight="1" outlineLevel="2" x14ac:dyDescent="0.2">
      <c r="A63" s="130" t="s">
        <v>46</v>
      </c>
      <c r="B63" s="131"/>
      <c r="C63" s="126"/>
      <c r="D63" s="271">
        <v>7650</v>
      </c>
    </row>
    <row r="64" spans="1:4" ht="37.5" customHeight="1" outlineLevel="2" x14ac:dyDescent="0.2">
      <c r="A64" s="130" t="s">
        <v>47</v>
      </c>
      <c r="B64" s="131"/>
      <c r="C64" s="126"/>
      <c r="D64" s="271">
        <v>8160</v>
      </c>
    </row>
    <row r="65" spans="1:4" ht="37.5" customHeight="1" outlineLevel="2" x14ac:dyDescent="0.2">
      <c r="A65" s="130" t="s">
        <v>48</v>
      </c>
      <c r="B65" s="131"/>
      <c r="C65" s="126"/>
      <c r="D65" s="271">
        <v>8670</v>
      </c>
    </row>
    <row r="66" spans="1:4" ht="37.5" customHeight="1" outlineLevel="2" x14ac:dyDescent="0.2">
      <c r="A66" s="130" t="s">
        <v>49</v>
      </c>
      <c r="B66" s="131"/>
      <c r="C66" s="126"/>
      <c r="D66" s="271">
        <v>9180</v>
      </c>
    </row>
    <row r="67" spans="1:4" ht="37.5" customHeight="1" outlineLevel="2" x14ac:dyDescent="0.2">
      <c r="A67" s="130" t="s">
        <v>50</v>
      </c>
      <c r="B67" s="131"/>
      <c r="C67" s="126"/>
      <c r="D67" s="271">
        <v>9690</v>
      </c>
    </row>
    <row r="68" spans="1:4" ht="37.5" customHeight="1" outlineLevel="2" thickBot="1" x14ac:dyDescent="0.25">
      <c r="A68" s="130" t="s">
        <v>51</v>
      </c>
      <c r="B68" s="131"/>
      <c r="C68" s="126"/>
      <c r="D68" s="271">
        <v>10200</v>
      </c>
    </row>
    <row r="69" spans="1:4" ht="50.1" customHeight="1" thickBot="1" x14ac:dyDescent="0.25">
      <c r="A69" s="343" t="s">
        <v>52</v>
      </c>
      <c r="B69" s="344"/>
      <c r="C69" s="344"/>
      <c r="D69" s="514" t="str">
        <f>"от "&amp;MIN(D70:D79)&amp;" до "&amp;MAX(D70:D79)</f>
        <v>от 270 до 6660</v>
      </c>
    </row>
    <row r="70" spans="1:4" ht="151.5" x14ac:dyDescent="0.2">
      <c r="A70" s="348" t="s">
        <v>53</v>
      </c>
      <c r="B70" s="349" t="s">
        <v>13</v>
      </c>
      <c r="C70" s="515"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70" s="436">
        <v>810</v>
      </c>
    </row>
    <row r="71" spans="1:4" ht="37.5" customHeight="1" x14ac:dyDescent="0.2">
      <c r="A71" s="351" t="s">
        <v>54</v>
      </c>
      <c r="B71" s="178"/>
      <c r="C71" s="352"/>
      <c r="D71" s="202">
        <v>510</v>
      </c>
    </row>
    <row r="72" spans="1:4" ht="37.5" customHeight="1" x14ac:dyDescent="0.2">
      <c r="A72" s="351" t="s">
        <v>55</v>
      </c>
      <c r="B72" s="178"/>
      <c r="C72" s="352"/>
      <c r="D72" s="202">
        <v>6660</v>
      </c>
    </row>
    <row r="73" spans="1:4" ht="37.5" customHeight="1" x14ac:dyDescent="0.2">
      <c r="A73" s="351" t="s">
        <v>56</v>
      </c>
      <c r="B73" s="178"/>
      <c r="C73" s="352"/>
      <c r="D73" s="202">
        <v>1800</v>
      </c>
    </row>
    <row r="74" spans="1:4" ht="37.5" customHeight="1" x14ac:dyDescent="0.2">
      <c r="A74" s="351" t="s">
        <v>57</v>
      </c>
      <c r="B74" s="178"/>
      <c r="C74" s="352"/>
      <c r="D74" s="202">
        <v>3960</v>
      </c>
    </row>
    <row r="75" spans="1:4" ht="37.5" customHeight="1" x14ac:dyDescent="0.2">
      <c r="A75" s="351" t="s">
        <v>58</v>
      </c>
      <c r="B75" s="178"/>
      <c r="C75" s="352"/>
      <c r="D75" s="202">
        <v>270</v>
      </c>
    </row>
    <row r="76" spans="1:4" ht="37.5" customHeight="1" x14ac:dyDescent="0.2">
      <c r="A76" s="351" t="s">
        <v>59</v>
      </c>
      <c r="B76" s="178"/>
      <c r="C76" s="352"/>
      <c r="D76" s="202">
        <v>270</v>
      </c>
    </row>
    <row r="77" spans="1:4" ht="37.5" customHeight="1" x14ac:dyDescent="0.2">
      <c r="A77" s="351" t="s">
        <v>60</v>
      </c>
      <c r="B77" s="178"/>
      <c r="C77" s="352"/>
      <c r="D77" s="202">
        <v>540</v>
      </c>
    </row>
    <row r="78" spans="1:4" ht="37.5" customHeight="1" x14ac:dyDescent="0.2">
      <c r="A78" s="351" t="s">
        <v>61</v>
      </c>
      <c r="B78" s="178"/>
      <c r="C78" s="352"/>
      <c r="D78" s="202">
        <v>810</v>
      </c>
    </row>
    <row r="79" spans="1:4" ht="37.5" customHeight="1" x14ac:dyDescent="0.2">
      <c r="A79" s="351" t="s">
        <v>62</v>
      </c>
      <c r="B79" s="178"/>
      <c r="C79" s="352"/>
      <c r="D79" s="202">
        <v>1104</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80" s="516">
        <v>45</v>
      </c>
    </row>
    <row r="81" spans="1:4" ht="50.1" customHeight="1" thickBot="1" x14ac:dyDescent="0.25">
      <c r="A81" s="353" t="s">
        <v>65</v>
      </c>
      <c r="B81" s="354"/>
      <c r="C81" s="199"/>
      <c r="D81" s="517" t="str">
        <f>"от "&amp;MIN(D83,D103:D119)&amp;" до "&amp;MAX(D83,D103:D119)</f>
        <v>от 720 до 7812</v>
      </c>
    </row>
    <row r="82" spans="1:4" ht="21.75" thickBot="1" x14ac:dyDescent="0.25">
      <c r="A82" s="301"/>
      <c r="B82" s="302"/>
      <c r="C82" s="118"/>
      <c r="D82" s="303"/>
    </row>
    <row r="83" spans="1:4" ht="65.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83" s="518">
        <v>1500</v>
      </c>
    </row>
    <row r="84" spans="1:4" ht="65.25" customHeight="1" thickBot="1" x14ac:dyDescent="0.25">
      <c r="A84" s="167" t="s">
        <v>67</v>
      </c>
      <c r="B84" s="168"/>
      <c r="C84" s="169"/>
      <c r="D84" s="519" t="s">
        <v>68</v>
      </c>
    </row>
    <row r="85" spans="1:4" ht="65.25" customHeight="1" x14ac:dyDescent="0.2">
      <c r="A85" s="173" t="s">
        <v>69</v>
      </c>
      <c r="B85" s="174"/>
      <c r="C85" s="520"/>
      <c r="D85" s="296">
        <f>D83/4</f>
        <v>375</v>
      </c>
    </row>
    <row r="86" spans="1:4" ht="65.25" customHeight="1" x14ac:dyDescent="0.2">
      <c r="A86" s="173" t="s">
        <v>70</v>
      </c>
      <c r="B86" s="174"/>
      <c r="C86" s="520"/>
      <c r="D86" s="271">
        <f>D83/5</f>
        <v>300</v>
      </c>
    </row>
    <row r="87" spans="1:4" ht="65.25" customHeight="1" x14ac:dyDescent="0.2">
      <c r="A87" s="173" t="s">
        <v>71</v>
      </c>
      <c r="B87" s="174"/>
      <c r="C87" s="520"/>
      <c r="D87" s="271">
        <f>D83/6</f>
        <v>250</v>
      </c>
    </row>
    <row r="88" spans="1:4" ht="65.25" customHeight="1" x14ac:dyDescent="0.2">
      <c r="A88" s="173" t="s">
        <v>72</v>
      </c>
      <c r="B88" s="174"/>
      <c r="C88" s="520"/>
      <c r="D88" s="271">
        <f>D83/7</f>
        <v>214.28571428571428</v>
      </c>
    </row>
    <row r="89" spans="1:4" ht="65.25" customHeight="1" x14ac:dyDescent="0.2">
      <c r="A89" s="173" t="s">
        <v>73</v>
      </c>
      <c r="B89" s="174"/>
      <c r="C89" s="520"/>
      <c r="D89" s="271">
        <f>D83/8</f>
        <v>187.5</v>
      </c>
    </row>
    <row r="90" spans="1:4" ht="65.25" customHeight="1" x14ac:dyDescent="0.2">
      <c r="A90" s="173" t="s">
        <v>74</v>
      </c>
      <c r="B90" s="174"/>
      <c r="C90" s="520"/>
      <c r="D90" s="271">
        <f>D83/9</f>
        <v>166.66666666666666</v>
      </c>
    </row>
    <row r="91" spans="1:4" ht="65.25" customHeight="1" x14ac:dyDescent="0.2">
      <c r="A91" s="173" t="s">
        <v>75</v>
      </c>
      <c r="B91" s="174"/>
      <c r="C91" s="520"/>
      <c r="D91" s="271">
        <f>D83/10</f>
        <v>150</v>
      </c>
    </row>
    <row r="92" spans="1:4" ht="65.25" customHeight="1" thickBot="1" x14ac:dyDescent="0.25">
      <c r="A92" s="162" t="s">
        <v>76</v>
      </c>
      <c r="B92" s="163"/>
      <c r="C92" s="520"/>
      <c r="D92" s="521">
        <v>6000</v>
      </c>
    </row>
    <row r="93" spans="1:4" ht="65.25" customHeight="1" thickBot="1" x14ac:dyDescent="0.25">
      <c r="A93" s="167" t="s">
        <v>67</v>
      </c>
      <c r="B93" s="168"/>
      <c r="C93" s="169"/>
      <c r="D93" s="522" t="s">
        <v>68</v>
      </c>
    </row>
    <row r="94" spans="1:4" ht="65.25" customHeight="1" x14ac:dyDescent="0.2">
      <c r="A94" s="173" t="s">
        <v>69</v>
      </c>
      <c r="B94" s="174"/>
      <c r="C94" s="169"/>
      <c r="D94" s="271">
        <v>1500</v>
      </c>
    </row>
    <row r="95" spans="1:4" ht="65.25" customHeight="1" x14ac:dyDescent="0.2">
      <c r="A95" s="173" t="s">
        <v>70</v>
      </c>
      <c r="B95" s="174"/>
      <c r="C95" s="169"/>
      <c r="D95" s="271">
        <v>1200</v>
      </c>
    </row>
    <row r="96" spans="1:4" ht="65.25" customHeight="1" x14ac:dyDescent="0.2">
      <c r="A96" s="173" t="s">
        <v>71</v>
      </c>
      <c r="B96" s="174"/>
      <c r="C96" s="169"/>
      <c r="D96" s="271">
        <v>1000</v>
      </c>
    </row>
    <row r="97" spans="1:4" ht="65.25" customHeight="1" x14ac:dyDescent="0.2">
      <c r="A97" s="173" t="s">
        <v>72</v>
      </c>
      <c r="B97" s="174"/>
      <c r="C97" s="169"/>
      <c r="D97" s="271">
        <v>857.14285714285722</v>
      </c>
    </row>
    <row r="98" spans="1:4" ht="65.25" customHeight="1" x14ac:dyDescent="0.2">
      <c r="A98" s="173" t="s">
        <v>73</v>
      </c>
      <c r="B98" s="174"/>
      <c r="C98" s="169"/>
      <c r="D98" s="271">
        <v>750</v>
      </c>
    </row>
    <row r="99" spans="1:4" ht="65.25" customHeight="1" x14ac:dyDescent="0.2">
      <c r="A99" s="173" t="s">
        <v>74</v>
      </c>
      <c r="B99" s="174"/>
      <c r="C99" s="169"/>
      <c r="D99" s="271">
        <v>666.66666666666663</v>
      </c>
    </row>
    <row r="100" spans="1:4" ht="65.25" customHeight="1" thickBot="1" x14ac:dyDescent="0.25">
      <c r="A100" s="173" t="s">
        <v>75</v>
      </c>
      <c r="B100" s="174"/>
      <c r="C100" s="177"/>
      <c r="D100" s="271">
        <v>600</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1" s="297">
        <v>8520</v>
      </c>
    </row>
    <row r="102" spans="1:4" ht="21.75" thickBot="1" x14ac:dyDescent="0.25">
      <c r="A102" s="180"/>
      <c r="B102" s="181"/>
      <c r="C102" s="182"/>
      <c r="D102" s="293"/>
    </row>
    <row r="103" spans="1:4"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"2ГИС.КАЛУГА"</v>
      </c>
      <c r="D103" s="279">
        <v>4020</v>
      </c>
    </row>
    <row r="104" spans="1:4"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4" s="279">
        <v>4500</v>
      </c>
    </row>
    <row r="105" spans="1:4"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5" s="279">
        <v>4500</v>
      </c>
    </row>
    <row r="106" spans="1:4"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"2ГИС.КАЛУГА"</v>
      </c>
      <c r="D106" s="279">
        <v>6510</v>
      </c>
    </row>
    <row r="107" spans="1:4"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"2ГИС.КАЛУГА"</v>
      </c>
      <c r="D107" s="279">
        <v>7812</v>
      </c>
    </row>
    <row r="108" spans="1:4"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8" s="279">
        <v>2520</v>
      </c>
    </row>
    <row r="109" spans="1:4"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9" s="279">
        <v>2520</v>
      </c>
    </row>
    <row r="110" spans="1:4"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0" s="279">
        <v>7020</v>
      </c>
    </row>
    <row r="111" spans="1:4" ht="50.1" customHeight="1" x14ac:dyDescent="0.2">
      <c r="A111" s="143" t="s">
        <v>86</v>
      </c>
      <c r="B111" s="144"/>
      <c r="C111" s="190" t="str">
        <f>C142</f>
        <v>электронный справочник на основе Справочника организаций "2ГИС.КАЛУГА" (мобильная версия 2ГИС 4.0 и выше)</v>
      </c>
      <c r="D111" s="279">
        <v>2010</v>
      </c>
    </row>
    <row r="112" spans="1:4" ht="50.1" customHeight="1" x14ac:dyDescent="0.2">
      <c r="A112" s="143" t="s">
        <v>87</v>
      </c>
      <c r="B112" s="144"/>
      <c r="C112" s="190" t="s">
        <v>88</v>
      </c>
      <c r="D112" s="279">
        <v>720</v>
      </c>
    </row>
    <row r="113" spans="1:4" ht="69.7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3" s="279">
        <v>2310</v>
      </c>
    </row>
    <row r="114" spans="1:4" ht="69.75" customHeight="1" x14ac:dyDescent="0.2">
      <c r="A114" s="143" t="s">
        <v>90</v>
      </c>
      <c r="B114" s="144"/>
      <c r="C114" s="190"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4" s="279">
        <v>1800</v>
      </c>
    </row>
    <row r="115" spans="1:4" ht="69.75" customHeight="1" x14ac:dyDescent="0.2">
      <c r="A115" s="143" t="s">
        <v>91</v>
      </c>
      <c r="B115" s="144"/>
      <c r="C115"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5" s="279">
        <v>2010</v>
      </c>
    </row>
    <row r="116" spans="1:4" ht="69.75" customHeight="1" x14ac:dyDescent="0.2">
      <c r="A116" s="143" t="s">
        <v>92</v>
      </c>
      <c r="B116" s="144"/>
      <c r="C116" s="190"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6" s="279">
        <v>1020</v>
      </c>
    </row>
    <row r="117" spans="1:4" ht="69.7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7" s="279">
        <v>7020</v>
      </c>
    </row>
    <row r="118" spans="1:4" ht="69.7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18" s="279">
        <v>2520</v>
      </c>
    </row>
    <row r="119" spans="1:4"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9" s="279">
        <v>5010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20" s="279">
        <v>420</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1" s="279">
        <v>3510</v>
      </c>
    </row>
    <row r="122" spans="1:4"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2" s="279">
        <v>3510</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23" s="279">
        <v>5220</v>
      </c>
    </row>
    <row r="124" spans="1:4"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"2ГИС.КАЛУГА"</v>
      </c>
      <c r="D124" s="279">
        <v>5640</v>
      </c>
    </row>
    <row r="125" spans="1:4" ht="50.1" customHeight="1" x14ac:dyDescent="0.2">
      <c r="A125" s="143" t="s">
        <v>100</v>
      </c>
      <c r="B125" s="144"/>
      <c r="C125" s="190"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79">
        <v>6360</v>
      </c>
    </row>
    <row r="126" spans="1:4" ht="50.1" customHeight="1" x14ac:dyDescent="0.2">
      <c r="A126" s="143" t="s">
        <v>101</v>
      </c>
      <c r="B126" s="144"/>
      <c r="C126" s="190" t="str">
        <f t="shared" si="1"/>
        <v>Электронный справочник на основе Справочника организаций "2ГИС.КАЛУГА" (версия для ПК)</v>
      </c>
      <c r="D126" s="279">
        <v>6360</v>
      </c>
    </row>
    <row r="127" spans="1:4"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"2ГИС.КАЛУГА"</v>
      </c>
      <c r="D127" s="279">
        <v>9120</v>
      </c>
    </row>
    <row r="128" spans="1:4"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"2ГИС.КАЛУГА"</v>
      </c>
      <c r="D128" s="279">
        <v>10944</v>
      </c>
    </row>
    <row r="129" spans="1:5" ht="50.1" customHeight="1" x14ac:dyDescent="0.2">
      <c r="A129" s="143" t="s">
        <v>104</v>
      </c>
      <c r="B129" s="144"/>
      <c r="C129" s="190" t="str">
        <f t="shared" si="1"/>
        <v>Электронный справочник на основе Справочника организаций "2ГИС.КАЛУГА" (версия для ПК)</v>
      </c>
      <c r="D129" s="279">
        <v>3600</v>
      </c>
    </row>
    <row r="130" spans="1:5" ht="50.1" customHeight="1" x14ac:dyDescent="0.2">
      <c r="A130" s="143" t="s">
        <v>105</v>
      </c>
      <c r="B130" s="144"/>
      <c r="C130" s="190" t="str">
        <f t="shared" si="1"/>
        <v>Электронный справочник на основе Справочника организаций "2ГИС.КАЛУГА" (версия для ПК)</v>
      </c>
      <c r="D130" s="279">
        <v>3600</v>
      </c>
    </row>
    <row r="131" spans="1:5" ht="50.1" customHeight="1" x14ac:dyDescent="0.2">
      <c r="A131" s="143" t="s">
        <v>106</v>
      </c>
      <c r="B131" s="144"/>
      <c r="C131" s="190" t="str">
        <f t="shared" si="1"/>
        <v>Электронный справочник на основе Справочника организаций "2ГИС.КАЛУГА" (версия для ПК)</v>
      </c>
      <c r="D131" s="279">
        <v>9840</v>
      </c>
    </row>
    <row r="132" spans="1:5" ht="50.1" customHeight="1" x14ac:dyDescent="0.2">
      <c r="A132" s="143" t="s">
        <v>107</v>
      </c>
      <c r="B132" s="144"/>
      <c r="C132" s="190" t="s">
        <v>88</v>
      </c>
      <c r="D132" s="279">
        <v>1080</v>
      </c>
    </row>
    <row r="133" spans="1:5" ht="72"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79">
        <v>9840</v>
      </c>
    </row>
    <row r="134" spans="1:5" ht="50.1" customHeight="1" thickBot="1" x14ac:dyDescent="0.25">
      <c r="A134" s="143" t="s">
        <v>109</v>
      </c>
      <c r="B134" s="144"/>
      <c r="C134" s="190" t="str">
        <f t="shared" si="1"/>
        <v>Электронный справочник на основе Справочника организаций "2ГИС.КАЛУГА" (версия для ПК)</v>
      </c>
      <c r="D134" s="279">
        <v>7080</v>
      </c>
    </row>
    <row r="135" spans="1:5" s="16" customFormat="1" ht="50.1" customHeight="1" thickBot="1" x14ac:dyDescent="0.25">
      <c r="A135" s="24" t="s">
        <v>110</v>
      </c>
      <c r="B135" s="25"/>
      <c r="C135" s="24"/>
      <c r="D135" s="295"/>
    </row>
    <row r="136" spans="1:5"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36" s="279">
        <v>8010</v>
      </c>
    </row>
    <row r="137" spans="1:5" s="16" customFormat="1" ht="50.1" customHeight="1" x14ac:dyDescent="0.2">
      <c r="A137" s="143" t="s">
        <v>112</v>
      </c>
      <c r="B137" s="144"/>
      <c r="C137" s="196"/>
      <c r="D137" s="279">
        <v>8010</v>
      </c>
      <c r="E137" s="207"/>
    </row>
    <row r="138" spans="1:5" s="16" customFormat="1" ht="50.1" customHeight="1" x14ac:dyDescent="0.2">
      <c r="A138" s="194" t="s">
        <v>113</v>
      </c>
      <c r="B138" s="195"/>
      <c r="C138" s="196"/>
      <c r="D138" s="279">
        <v>2010</v>
      </c>
      <c r="E138" s="207"/>
    </row>
    <row r="139" spans="1:5" s="16" customFormat="1" ht="50.1" customHeight="1" x14ac:dyDescent="0.2">
      <c r="A139" s="194" t="s">
        <v>114</v>
      </c>
      <c r="B139" s="195"/>
      <c r="C139" s="196"/>
      <c r="D139" s="279">
        <v>210</v>
      </c>
      <c r="E139" s="207"/>
    </row>
    <row r="140" spans="1:5" s="16" customFormat="1" ht="50.1" customHeight="1" thickBot="1" x14ac:dyDescent="0.25">
      <c r="A140" s="194" t="s">
        <v>115</v>
      </c>
      <c r="B140" s="195"/>
      <c r="C140" s="198"/>
      <c r="D140" s="279">
        <v>600</v>
      </c>
      <c r="E140" s="207"/>
    </row>
    <row r="141" spans="1:5" s="16" customFormat="1" ht="50.1" customHeight="1" thickBot="1" x14ac:dyDescent="0.25">
      <c r="A141" s="24" t="s">
        <v>116</v>
      </c>
      <c r="B141" s="25"/>
      <c r="C141" s="26"/>
      <c r="D141" s="26"/>
    </row>
    <row r="142" spans="1:5"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2" s="279">
        <v>2010</v>
      </c>
    </row>
    <row r="143" spans="1:5"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"2ГИС.КАЛУГА"</v>
      </c>
      <c r="D143" s="271">
        <v>2010</v>
      </c>
      <c r="E143" s="23"/>
    </row>
    <row r="144" spans="1:5"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4" s="279">
        <v>4500</v>
      </c>
      <c r="E144" s="16"/>
    </row>
    <row r="145" spans="1:5"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5" s="271">
        <v>2880</v>
      </c>
      <c r="E145" s="16"/>
    </row>
    <row r="146" spans="1:5" ht="50.1" customHeight="1" x14ac:dyDescent="0.2">
      <c r="A146" s="143" t="s">
        <v>165</v>
      </c>
      <c r="B146" s="144"/>
      <c r="C146" s="298" t="str">
        <f>"Интернет-площадка 2gis.ru на основе Cправочника организаций "&amp;$C$2&amp;""</f>
        <v>Интернет-площадка 2gis.ru на основе Cправочника организаций "2ГИС.КАЛУГА"</v>
      </c>
      <c r="D146" s="299">
        <v>2880</v>
      </c>
      <c r="E146" s="16"/>
    </row>
    <row r="147" spans="1:5"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7" s="271">
        <v>6360</v>
      </c>
      <c r="E147" s="16"/>
    </row>
    <row r="148" spans="1:5" s="16" customFormat="1" ht="126" customHeight="1" thickBot="1" x14ac:dyDescent="0.25">
      <c r="A148" s="143" t="s">
        <v>123</v>
      </c>
      <c r="B148" s="144"/>
      <c r="C148" s="300" t="str">
        <f>C143</f>
        <v>Интернет-площадка 2gis.ru на основе Cправочника организаций "2ГИС.КАЛУГА"</v>
      </c>
      <c r="D148" s="279">
        <v>2010</v>
      </c>
    </row>
    <row r="149" spans="1:5" ht="50.1" customHeight="1" thickBot="1" x14ac:dyDescent="0.25">
      <c r="A149" s="24" t="s">
        <v>184</v>
      </c>
      <c r="B149" s="25"/>
      <c r="C149" s="26"/>
      <c r="D149" s="27"/>
    </row>
    <row r="150" spans="1:5" s="23" customFormat="1" ht="30" customHeight="1" thickBot="1" x14ac:dyDescent="0.25">
      <c r="A150" s="357"/>
      <c r="B150" s="357"/>
      <c r="C150" s="358"/>
      <c r="D150" s="523"/>
      <c r="E150" s="207"/>
    </row>
    <row r="151" spans="1:5"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1" s="434">
        <v>15600</v>
      </c>
      <c r="E151" s="207"/>
    </row>
    <row r="152" spans="1:5" s="16" customFormat="1" ht="83.25" customHeight="1" thickBot="1" x14ac:dyDescent="0.25">
      <c r="A152" s="143" t="s">
        <v>186</v>
      </c>
      <c r="B152" s="144"/>
      <c r="C152" s="196"/>
      <c r="D152" s="200">
        <v>15600</v>
      </c>
      <c r="E152" s="207"/>
    </row>
    <row r="153" spans="1:5" ht="21" x14ac:dyDescent="0.2">
      <c r="A153" s="158"/>
      <c r="B153" s="159"/>
      <c r="C153" s="83"/>
      <c r="D153" s="524"/>
    </row>
    <row r="155" spans="1:5" ht="21" x14ac:dyDescent="0.2">
      <c r="A155" s="208"/>
      <c r="B155" s="209" t="s">
        <v>125</v>
      </c>
      <c r="C155" s="210" t="s">
        <v>496</v>
      </c>
      <c r="D155" s="210"/>
    </row>
    <row r="156" spans="1:5" ht="21" x14ac:dyDescent="0.2">
      <c r="A156" s="208"/>
      <c r="B156" s="211"/>
      <c r="C156" s="212" t="s">
        <v>497</v>
      </c>
      <c r="D156" s="212"/>
    </row>
    <row r="157" spans="1:5" ht="21" x14ac:dyDescent="0.2">
      <c r="A157" s="208"/>
      <c r="B157" s="211"/>
      <c r="C157" s="210" t="s">
        <v>498</v>
      </c>
      <c r="D157" s="212"/>
    </row>
    <row r="158" spans="1:5" ht="21" x14ac:dyDescent="0.2">
      <c r="C158" s="212"/>
      <c r="D158" s="212"/>
    </row>
    <row r="159" spans="1:5" ht="23.25"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row>
    <row r="160" spans="1:5" ht="23.25"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row>
    <row r="161" spans="1:5" ht="23.25"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row>
    <row r="162" spans="1:5" ht="23.25"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row>
    <row r="163" spans="1:5" ht="23.25"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row>
    <row r="164" spans="1:5" ht="23.25"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row>
    <row r="165" spans="1:5" ht="23.25"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row>
    <row r="166" spans="1:5" ht="23.25" x14ac:dyDescent="0.2">
      <c r="A166" s="221"/>
      <c r="B166" s="221"/>
      <c r="C166" s="222"/>
      <c r="D166" s="223"/>
    </row>
    <row r="167" spans="1:5" ht="21" x14ac:dyDescent="0.2">
      <c r="A167" s="227" t="s">
        <v>137</v>
      </c>
      <c r="B167" s="227"/>
      <c r="C167" s="227"/>
      <c r="D167" s="227"/>
    </row>
    <row r="168" spans="1:5" ht="23.25" x14ac:dyDescent="0.2">
      <c r="A168" s="221"/>
      <c r="B168" s="221"/>
      <c r="C168" s="222"/>
      <c r="D168" s="223"/>
      <c r="E168" s="205"/>
    </row>
    <row r="169" spans="1:5" ht="50.1" customHeight="1" thickBot="1" x14ac:dyDescent="0.25">
      <c r="A169" s="228" t="s">
        <v>138</v>
      </c>
      <c r="B169" s="228"/>
      <c r="C169" s="228"/>
      <c r="D169" s="228"/>
      <c r="E169" s="226"/>
    </row>
    <row r="170" spans="1:5" ht="50.1" customHeight="1" thickBot="1" x14ac:dyDescent="0.25">
      <c r="A170" s="231" t="s">
        <v>139</v>
      </c>
      <c r="B170" s="232"/>
      <c r="C170" s="232"/>
      <c r="D170" s="233"/>
    </row>
    <row r="171" spans="1:5" ht="50.1" customHeight="1" thickBot="1" x14ac:dyDescent="0.25">
      <c r="A171" s="236" t="s">
        <v>140</v>
      </c>
      <c r="B171" s="237"/>
      <c r="C171" s="238" t="s">
        <v>141</v>
      </c>
      <c r="D171" s="307" t="s">
        <v>142</v>
      </c>
    </row>
    <row r="172" spans="1:5" ht="93" customHeight="1" x14ac:dyDescent="0.2">
      <c r="A172" s="241" t="s">
        <v>143</v>
      </c>
      <c r="B172" s="242"/>
      <c r="C172" s="243" t="s">
        <v>144</v>
      </c>
      <c r="D172" s="309" t="s">
        <v>145</v>
      </c>
    </row>
    <row r="173" spans="1:5" ht="99.75" customHeight="1" x14ac:dyDescent="0.2">
      <c r="A173" s="246" t="s">
        <v>146</v>
      </c>
      <c r="B173" s="247"/>
      <c r="C173" s="248" t="s">
        <v>147</v>
      </c>
      <c r="D173" s="310" t="s">
        <v>148</v>
      </c>
    </row>
    <row r="174" spans="1:5" ht="150" customHeight="1" thickBot="1" x14ac:dyDescent="0.25">
      <c r="A174" s="332" t="s">
        <v>149</v>
      </c>
      <c r="B174" s="333"/>
      <c r="C174" s="334" t="s">
        <v>150</v>
      </c>
      <c r="D174" s="440" t="s">
        <v>148</v>
      </c>
    </row>
    <row r="175" spans="1:5" s="205" customFormat="1" ht="125.25" customHeight="1" x14ac:dyDescent="0.2">
      <c r="A175" s="246" t="s">
        <v>152</v>
      </c>
      <c r="B175" s="247"/>
      <c r="C175" s="337" t="s">
        <v>153</v>
      </c>
      <c r="D175" s="337" t="s">
        <v>148</v>
      </c>
      <c r="E175" s="254"/>
    </row>
    <row r="176" spans="1:5" s="226" customFormat="1" ht="222.75" customHeight="1" thickBot="1" x14ac:dyDescent="0.25">
      <c r="A176" s="339" t="s">
        <v>154</v>
      </c>
      <c r="B176" s="340"/>
      <c r="C176" s="334" t="s">
        <v>155</v>
      </c>
      <c r="D176" s="525" t="s">
        <v>148</v>
      </c>
      <c r="E176" s="207"/>
    </row>
    <row r="177" spans="1:5" ht="27" customHeight="1" x14ac:dyDescent="0.2">
      <c r="A177" s="252" t="s">
        <v>156</v>
      </c>
      <c r="B177" s="252"/>
      <c r="C177" s="252"/>
      <c r="D177" s="252"/>
    </row>
    <row r="178" spans="1:5" ht="27" customHeight="1" x14ac:dyDescent="0.2">
      <c r="A178" s="252" t="s">
        <v>157</v>
      </c>
      <c r="B178" s="252"/>
      <c r="C178" s="252"/>
      <c r="D178" s="252"/>
    </row>
    <row r="179" spans="1:5" ht="215.2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row>
    <row r="180" spans="1:5" ht="75" customHeight="1" x14ac:dyDescent="0.2">
      <c r="A180" s="227" t="s">
        <v>159</v>
      </c>
      <c r="B180" s="227"/>
      <c r="C180" s="227"/>
      <c r="D180" s="227"/>
    </row>
    <row r="181" spans="1:5" ht="23.25" x14ac:dyDescent="0.2">
      <c r="A181" s="252" t="s">
        <v>160</v>
      </c>
      <c r="B181" s="252"/>
      <c r="C181" s="252"/>
      <c r="D181" s="252"/>
    </row>
    <row r="182" spans="1:5" s="254" customFormat="1" ht="114.75" customHeight="1" x14ac:dyDescent="0.2">
      <c r="A182" s="227" t="s">
        <v>161</v>
      </c>
      <c r="B182" s="227"/>
      <c r="C182" s="227"/>
      <c r="D182" s="227"/>
      <c r="E182" s="207"/>
    </row>
  </sheetData>
  <sheetProtection selectLockedCells="1" selectUnlockedCells="1"/>
  <mergeCells count="168">
    <mergeCell ref="A180:D180"/>
    <mergeCell ref="A181:D181"/>
    <mergeCell ref="A182:D182"/>
    <mergeCell ref="A174:B174"/>
    <mergeCell ref="A175:B175"/>
    <mergeCell ref="A176:B176"/>
    <mergeCell ref="A177:D177"/>
    <mergeCell ref="A178:D178"/>
    <mergeCell ref="A179:D179"/>
    <mergeCell ref="A167:D167"/>
    <mergeCell ref="A169:D169"/>
    <mergeCell ref="A170:D170"/>
    <mergeCell ref="A171:B171"/>
    <mergeCell ref="A172:B172"/>
    <mergeCell ref="A173:B173"/>
    <mergeCell ref="A160:C160"/>
    <mergeCell ref="A161:C161"/>
    <mergeCell ref="A162:C162"/>
    <mergeCell ref="A163:C163"/>
    <mergeCell ref="A164:C164"/>
    <mergeCell ref="A165:C165"/>
    <mergeCell ref="A153:B153"/>
    <mergeCell ref="C155:D155"/>
    <mergeCell ref="C156:D156"/>
    <mergeCell ref="C157:D157"/>
    <mergeCell ref="C158:D158"/>
    <mergeCell ref="A159:C159"/>
    <mergeCell ref="A147:B147"/>
    <mergeCell ref="A148:B148"/>
    <mergeCell ref="A149:B149"/>
    <mergeCell ref="A150:C150"/>
    <mergeCell ref="A151:B151"/>
    <mergeCell ref="C151:C152"/>
    <mergeCell ref="A152:B152"/>
    <mergeCell ref="A141:B141"/>
    <mergeCell ref="A142:B142"/>
    <mergeCell ref="A143:B143"/>
    <mergeCell ref="A144:B144"/>
    <mergeCell ref="A145:B145"/>
    <mergeCell ref="A146:B146"/>
    <mergeCell ref="C135:D135"/>
    <mergeCell ref="A136:B136"/>
    <mergeCell ref="C136:C140"/>
    <mergeCell ref="A137:B137"/>
    <mergeCell ref="A138:B138"/>
    <mergeCell ref="A139:B139"/>
    <mergeCell ref="A140:B140"/>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C70:C79"/>
    <mergeCell ref="A71:B71"/>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zoomScale="40" zoomScaleNormal="40" zoomScaleSheetLayoutView="40" workbookViewId="0">
      <pane ySplit="4" topLeftCell="A142"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4">
        <v>210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708 до 14160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49" s="127">
        <v>708</v>
      </c>
      <c r="E49" s="128"/>
      <c r="F49" s="128"/>
      <c r="G49" s="128"/>
      <c r="H49" s="129"/>
    </row>
    <row r="50" spans="1:8" ht="37.5" customHeight="1" outlineLevel="1" x14ac:dyDescent="0.2">
      <c r="A50" s="130" t="s">
        <v>33</v>
      </c>
      <c r="B50" s="131"/>
      <c r="C50" s="126"/>
      <c r="D50" s="36">
        <v>1416</v>
      </c>
      <c r="E50" s="37"/>
      <c r="F50" s="37"/>
      <c r="G50" s="37"/>
      <c r="H50" s="38"/>
    </row>
    <row r="51" spans="1:8" ht="37.5" customHeight="1" outlineLevel="1" x14ac:dyDescent="0.2">
      <c r="A51" s="130" t="s">
        <v>34</v>
      </c>
      <c r="B51" s="131"/>
      <c r="C51" s="126"/>
      <c r="D51" s="36">
        <v>2124</v>
      </c>
      <c r="E51" s="37"/>
      <c r="F51" s="37"/>
      <c r="G51" s="37"/>
      <c r="H51" s="38"/>
    </row>
    <row r="52" spans="1:8" ht="37.5" customHeight="1" outlineLevel="1" x14ac:dyDescent="0.2">
      <c r="A52" s="130" t="s">
        <v>35</v>
      </c>
      <c r="B52" s="131"/>
      <c r="C52" s="126"/>
      <c r="D52" s="36">
        <v>2832</v>
      </c>
      <c r="E52" s="37"/>
      <c r="F52" s="37"/>
      <c r="G52" s="37"/>
      <c r="H52" s="38"/>
    </row>
    <row r="53" spans="1:8" ht="37.5" customHeight="1" outlineLevel="1" x14ac:dyDescent="0.2">
      <c r="A53" s="130" t="s">
        <v>36</v>
      </c>
      <c r="B53" s="131"/>
      <c r="C53" s="126"/>
      <c r="D53" s="36">
        <v>3540</v>
      </c>
      <c r="E53" s="37"/>
      <c r="F53" s="37"/>
      <c r="G53" s="37"/>
      <c r="H53" s="38"/>
    </row>
    <row r="54" spans="1:8" ht="37.5" customHeight="1" outlineLevel="1" x14ac:dyDescent="0.2">
      <c r="A54" s="130" t="s">
        <v>37</v>
      </c>
      <c r="B54" s="131"/>
      <c r="C54" s="126"/>
      <c r="D54" s="36">
        <v>4248</v>
      </c>
      <c r="E54" s="37"/>
      <c r="F54" s="37"/>
      <c r="G54" s="37"/>
      <c r="H54" s="38"/>
    </row>
    <row r="55" spans="1:8" ht="37.5" customHeight="1" outlineLevel="1" x14ac:dyDescent="0.2">
      <c r="A55" s="130" t="s">
        <v>38</v>
      </c>
      <c r="B55" s="131"/>
      <c r="C55" s="126"/>
      <c r="D55" s="36">
        <v>4956</v>
      </c>
      <c r="E55" s="37"/>
      <c r="F55" s="37"/>
      <c r="G55" s="37"/>
      <c r="H55" s="38"/>
    </row>
    <row r="56" spans="1:8" ht="37.5" customHeight="1" outlineLevel="1" x14ac:dyDescent="0.2">
      <c r="A56" s="130" t="s">
        <v>39</v>
      </c>
      <c r="B56" s="131"/>
      <c r="C56" s="126"/>
      <c r="D56" s="36">
        <v>5664</v>
      </c>
      <c r="E56" s="37"/>
      <c r="F56" s="37"/>
      <c r="G56" s="37"/>
      <c r="H56" s="38"/>
    </row>
    <row r="57" spans="1:8" ht="37.5" customHeight="1" outlineLevel="1" x14ac:dyDescent="0.2">
      <c r="A57" s="130" t="s">
        <v>40</v>
      </c>
      <c r="B57" s="131"/>
      <c r="C57" s="126"/>
      <c r="D57" s="36">
        <v>6372</v>
      </c>
      <c r="E57" s="37"/>
      <c r="F57" s="37"/>
      <c r="G57" s="37"/>
      <c r="H57" s="38"/>
    </row>
    <row r="58" spans="1:8" ht="37.5" customHeight="1" outlineLevel="1" x14ac:dyDescent="0.2">
      <c r="A58" s="130" t="s">
        <v>41</v>
      </c>
      <c r="B58" s="131"/>
      <c r="C58" s="126"/>
      <c r="D58" s="36">
        <v>7080</v>
      </c>
      <c r="E58" s="37"/>
      <c r="F58" s="37"/>
      <c r="G58" s="37"/>
      <c r="H58" s="38"/>
    </row>
    <row r="59" spans="1:8" ht="37.5" customHeight="1" outlineLevel="1" x14ac:dyDescent="0.2">
      <c r="A59" s="130" t="s">
        <v>42</v>
      </c>
      <c r="B59" s="131"/>
      <c r="C59" s="126"/>
      <c r="D59" s="36">
        <v>7788</v>
      </c>
      <c r="E59" s="37"/>
      <c r="F59" s="37"/>
      <c r="G59" s="37"/>
      <c r="H59" s="38"/>
    </row>
    <row r="60" spans="1:8" ht="37.5" customHeight="1" outlineLevel="1" x14ac:dyDescent="0.2">
      <c r="A60" s="130" t="s">
        <v>43</v>
      </c>
      <c r="B60" s="131"/>
      <c r="C60" s="126"/>
      <c r="D60" s="36">
        <v>8496</v>
      </c>
      <c r="E60" s="37"/>
      <c r="F60" s="37"/>
      <c r="G60" s="37"/>
      <c r="H60" s="38"/>
    </row>
    <row r="61" spans="1:8" ht="37.5" customHeight="1" outlineLevel="1" x14ac:dyDescent="0.2">
      <c r="A61" s="130" t="s">
        <v>44</v>
      </c>
      <c r="B61" s="131"/>
      <c r="C61" s="126"/>
      <c r="D61" s="36">
        <v>9204</v>
      </c>
      <c r="E61" s="37"/>
      <c r="F61" s="37"/>
      <c r="G61" s="37"/>
      <c r="H61" s="38"/>
    </row>
    <row r="62" spans="1:8" ht="37.5" customHeight="1" outlineLevel="1" x14ac:dyDescent="0.2">
      <c r="A62" s="130" t="s">
        <v>45</v>
      </c>
      <c r="B62" s="131"/>
      <c r="C62" s="126"/>
      <c r="D62" s="36">
        <v>9912</v>
      </c>
      <c r="E62" s="37"/>
      <c r="F62" s="37"/>
      <c r="G62" s="37"/>
      <c r="H62" s="38"/>
    </row>
    <row r="63" spans="1:8" ht="37.5" customHeight="1" outlineLevel="1" x14ac:dyDescent="0.2">
      <c r="A63" s="130" t="s">
        <v>46</v>
      </c>
      <c r="B63" s="131"/>
      <c r="C63" s="126"/>
      <c r="D63" s="36">
        <v>10620</v>
      </c>
      <c r="E63" s="37"/>
      <c r="F63" s="37"/>
      <c r="G63" s="37"/>
      <c r="H63" s="38"/>
    </row>
    <row r="64" spans="1:8" ht="37.5" customHeight="1" outlineLevel="1" x14ac:dyDescent="0.2">
      <c r="A64" s="130" t="s">
        <v>47</v>
      </c>
      <c r="B64" s="131"/>
      <c r="C64" s="126"/>
      <c r="D64" s="36">
        <v>11328</v>
      </c>
      <c r="E64" s="37"/>
      <c r="F64" s="37"/>
      <c r="G64" s="37"/>
      <c r="H64" s="38"/>
    </row>
    <row r="65" spans="1:8" ht="37.5" customHeight="1" outlineLevel="1" x14ac:dyDescent="0.2">
      <c r="A65" s="130" t="s">
        <v>48</v>
      </c>
      <c r="B65" s="131"/>
      <c r="C65" s="126"/>
      <c r="D65" s="36">
        <v>12036</v>
      </c>
      <c r="E65" s="37"/>
      <c r="F65" s="37"/>
      <c r="G65" s="37"/>
      <c r="H65" s="38"/>
    </row>
    <row r="66" spans="1:8" ht="37.5" customHeight="1" outlineLevel="1" x14ac:dyDescent="0.2">
      <c r="A66" s="130" t="s">
        <v>49</v>
      </c>
      <c r="B66" s="131"/>
      <c r="C66" s="126"/>
      <c r="D66" s="36">
        <v>12744</v>
      </c>
      <c r="E66" s="37"/>
      <c r="F66" s="37"/>
      <c r="G66" s="37"/>
      <c r="H66" s="38"/>
    </row>
    <row r="67" spans="1:8" ht="37.5" customHeight="1" outlineLevel="1" x14ac:dyDescent="0.2">
      <c r="A67" s="130" t="s">
        <v>50</v>
      </c>
      <c r="B67" s="131"/>
      <c r="C67" s="126"/>
      <c r="D67" s="36">
        <v>13452</v>
      </c>
      <c r="E67" s="37"/>
      <c r="F67" s="37"/>
      <c r="G67" s="37"/>
      <c r="H67" s="38"/>
    </row>
    <row r="68" spans="1:8" ht="37.5" customHeight="1" outlineLevel="1" thickBot="1" x14ac:dyDescent="0.25">
      <c r="A68" s="130" t="s">
        <v>51</v>
      </c>
      <c r="B68" s="131"/>
      <c r="C68" s="126"/>
      <c r="D68" s="36">
        <v>14160</v>
      </c>
      <c r="E68" s="37"/>
      <c r="F68" s="37"/>
      <c r="G68" s="37"/>
      <c r="H68" s="38"/>
    </row>
    <row r="69" spans="1:8" ht="50.1" customHeight="1" thickBot="1" x14ac:dyDescent="0.25">
      <c r="A69" s="119" t="s">
        <v>52</v>
      </c>
      <c r="B69" s="120"/>
      <c r="C69" s="120"/>
      <c r="D69" s="121" t="str">
        <f>"от "&amp;MIN(D70:D79)&amp;" до "&amp;MAX(D70:D79)</f>
        <v>от 240 до 3954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71" s="140">
        <v>354</v>
      </c>
      <c r="E71" s="140"/>
      <c r="F71" s="140"/>
      <c r="G71" s="140"/>
      <c r="H71" s="141"/>
    </row>
    <row r="72" spans="1:8" ht="37.5" customHeight="1" x14ac:dyDescent="0.2">
      <c r="A72" s="137" t="s">
        <v>55</v>
      </c>
      <c r="B72" s="138"/>
      <c r="C72" s="142"/>
      <c r="D72" s="140">
        <v>1242</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768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6492</v>
      </c>
      <c r="E81" s="156"/>
      <c r="F81" s="156"/>
      <c r="G81" s="156"/>
      <c r="H81" s="157"/>
    </row>
    <row r="82" spans="1:8" ht="21.75" thickBot="1" x14ac:dyDescent="0.25">
      <c r="A82" s="301"/>
      <c r="B82" s="302"/>
      <c r="C82" s="118"/>
      <c r="D82" s="325"/>
      <c r="E82" s="325"/>
      <c r="F82" s="325"/>
      <c r="G82" s="325"/>
      <c r="H82" s="326"/>
    </row>
    <row r="83" spans="1:8" ht="72"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83" s="165">
        <v>1500</v>
      </c>
      <c r="E83" s="165"/>
      <c r="F83" s="165"/>
      <c r="G83" s="165"/>
      <c r="H83" s="166"/>
    </row>
    <row r="84" spans="1:8" ht="72" customHeight="1" thickBot="1" x14ac:dyDescent="0.25">
      <c r="A84" s="167" t="s">
        <v>67</v>
      </c>
      <c r="B84" s="168"/>
      <c r="C84" s="169"/>
      <c r="D84" s="170" t="s">
        <v>68</v>
      </c>
      <c r="E84" s="171"/>
      <c r="F84" s="171"/>
      <c r="G84" s="171"/>
      <c r="H84" s="172"/>
    </row>
    <row r="85" spans="1:8" ht="72" customHeight="1" x14ac:dyDescent="0.2">
      <c r="A85" s="173" t="s">
        <v>69</v>
      </c>
      <c r="B85" s="174"/>
      <c r="C85" s="169"/>
      <c r="D85" s="140">
        <f>D83/4</f>
        <v>375</v>
      </c>
      <c r="E85" s="140"/>
      <c r="F85" s="140"/>
      <c r="G85" s="140"/>
      <c r="H85" s="141"/>
    </row>
    <row r="86" spans="1:8" ht="72" customHeight="1" x14ac:dyDescent="0.2">
      <c r="A86" s="173" t="s">
        <v>70</v>
      </c>
      <c r="B86" s="174"/>
      <c r="C86" s="169"/>
      <c r="D86" s="140">
        <f>D83/5</f>
        <v>300</v>
      </c>
      <c r="E86" s="140"/>
      <c r="F86" s="140"/>
      <c r="G86" s="140"/>
      <c r="H86" s="141"/>
    </row>
    <row r="87" spans="1:8" ht="72" customHeight="1" x14ac:dyDescent="0.2">
      <c r="A87" s="173" t="s">
        <v>71</v>
      </c>
      <c r="B87" s="174"/>
      <c r="C87" s="169"/>
      <c r="D87" s="140">
        <f>D83/6</f>
        <v>250</v>
      </c>
      <c r="E87" s="140"/>
      <c r="F87" s="140"/>
      <c r="G87" s="140"/>
      <c r="H87" s="141"/>
    </row>
    <row r="88" spans="1:8" ht="72" customHeight="1" x14ac:dyDescent="0.2">
      <c r="A88" s="173" t="s">
        <v>72</v>
      </c>
      <c r="B88" s="174"/>
      <c r="C88" s="169"/>
      <c r="D88" s="140">
        <f>D83/7</f>
        <v>214.28571428571428</v>
      </c>
      <c r="E88" s="140"/>
      <c r="F88" s="140"/>
      <c r="G88" s="140"/>
      <c r="H88" s="141"/>
    </row>
    <row r="89" spans="1:8" ht="72" customHeight="1" x14ac:dyDescent="0.2">
      <c r="A89" s="173" t="s">
        <v>73</v>
      </c>
      <c r="B89" s="174"/>
      <c r="C89" s="169"/>
      <c r="D89" s="140">
        <f>D83/8</f>
        <v>187.5</v>
      </c>
      <c r="E89" s="140"/>
      <c r="F89" s="140"/>
      <c r="G89" s="140"/>
      <c r="H89" s="141"/>
    </row>
    <row r="90" spans="1:8" ht="72" customHeight="1" x14ac:dyDescent="0.2">
      <c r="A90" s="173" t="s">
        <v>74</v>
      </c>
      <c r="B90" s="174"/>
      <c r="C90" s="169"/>
      <c r="D90" s="140">
        <f>D83/9</f>
        <v>166.66666666666666</v>
      </c>
      <c r="E90" s="140"/>
      <c r="F90" s="140"/>
      <c r="G90" s="140"/>
      <c r="H90" s="141"/>
    </row>
    <row r="91" spans="1:8" ht="72" customHeight="1" x14ac:dyDescent="0.2">
      <c r="A91" s="173" t="s">
        <v>75</v>
      </c>
      <c r="B91" s="174"/>
      <c r="C91" s="169"/>
      <c r="D91" s="140">
        <f>D83/10</f>
        <v>150</v>
      </c>
      <c r="E91" s="140"/>
      <c r="F91" s="140"/>
      <c r="G91" s="140"/>
      <c r="H91" s="141"/>
    </row>
    <row r="92" spans="1:8" ht="72" customHeight="1" thickBot="1" x14ac:dyDescent="0.25">
      <c r="A92" s="162" t="s">
        <v>76</v>
      </c>
      <c r="B92" s="163"/>
      <c r="C92" s="169"/>
      <c r="D92" s="165">
        <v>2520</v>
      </c>
      <c r="E92" s="165"/>
      <c r="F92" s="165"/>
      <c r="G92" s="165"/>
      <c r="H92" s="166"/>
    </row>
    <row r="93" spans="1:8" ht="72" customHeight="1" thickBot="1" x14ac:dyDescent="0.25">
      <c r="A93" s="167" t="s">
        <v>67</v>
      </c>
      <c r="B93" s="168"/>
      <c r="C93" s="169"/>
      <c r="D93" s="170" t="s">
        <v>68</v>
      </c>
      <c r="E93" s="171"/>
      <c r="F93" s="171"/>
      <c r="G93" s="171"/>
      <c r="H93" s="172"/>
    </row>
    <row r="94" spans="1:8" ht="72" customHeight="1" x14ac:dyDescent="0.2">
      <c r="A94" s="173" t="s">
        <v>69</v>
      </c>
      <c r="B94" s="174"/>
      <c r="C94" s="169"/>
      <c r="D94" s="140">
        <v>630</v>
      </c>
      <c r="E94" s="140"/>
      <c r="F94" s="140"/>
      <c r="G94" s="140"/>
      <c r="H94" s="141"/>
    </row>
    <row r="95" spans="1:8" ht="72" customHeight="1" x14ac:dyDescent="0.2">
      <c r="A95" s="173" t="s">
        <v>70</v>
      </c>
      <c r="B95" s="174"/>
      <c r="C95" s="169"/>
      <c r="D95" s="140">
        <v>504</v>
      </c>
      <c r="E95" s="140"/>
      <c r="F95" s="140"/>
      <c r="G95" s="140"/>
      <c r="H95" s="141"/>
    </row>
    <row r="96" spans="1:8" ht="72" customHeight="1" x14ac:dyDescent="0.2">
      <c r="A96" s="173" t="s">
        <v>71</v>
      </c>
      <c r="B96" s="174"/>
      <c r="C96" s="169"/>
      <c r="D96" s="140">
        <v>420</v>
      </c>
      <c r="E96" s="140"/>
      <c r="F96" s="140"/>
      <c r="G96" s="140"/>
      <c r="H96" s="141"/>
    </row>
    <row r="97" spans="1:8" ht="72" customHeight="1" x14ac:dyDescent="0.2">
      <c r="A97" s="173" t="s">
        <v>72</v>
      </c>
      <c r="B97" s="174"/>
      <c r="C97" s="169"/>
      <c r="D97" s="140">
        <v>360</v>
      </c>
      <c r="E97" s="140"/>
      <c r="F97" s="140"/>
      <c r="G97" s="140"/>
      <c r="H97" s="141"/>
    </row>
    <row r="98" spans="1:8" ht="72" customHeight="1" x14ac:dyDescent="0.2">
      <c r="A98" s="173" t="s">
        <v>73</v>
      </c>
      <c r="B98" s="174"/>
      <c r="C98" s="169"/>
      <c r="D98" s="140">
        <v>315</v>
      </c>
      <c r="E98" s="140"/>
      <c r="F98" s="140"/>
      <c r="G98" s="140"/>
      <c r="H98" s="141"/>
    </row>
    <row r="99" spans="1:8" ht="72" customHeight="1" x14ac:dyDescent="0.2">
      <c r="A99" s="173" t="s">
        <v>74</v>
      </c>
      <c r="B99" s="174"/>
      <c r="C99" s="169"/>
      <c r="D99" s="140">
        <v>280</v>
      </c>
      <c r="E99" s="140"/>
      <c r="F99" s="140"/>
      <c r="G99" s="140"/>
      <c r="H99" s="141"/>
    </row>
    <row r="100" spans="1:8" ht="72"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"2ГИС.КАМЕНСК-УРАЛЬСКИЙ"</v>
      </c>
      <c r="D103" s="31">
        <v>2478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4" s="187">
        <v>1476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5" s="36">
        <v>5016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"2ГИС.КАМЕНСК-УРАЛЬСКИЙ"</v>
      </c>
      <c r="D106" s="36">
        <v>4896</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"2ГИС.КАМЕНСК-УРАЛЬСКИЙ"</v>
      </c>
      <c r="D107" s="36">
        <v>5875.2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8" s="36">
        <v>1476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9" s="36">
        <v>2010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0" s="36">
        <v>6018</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"2ГИС.КАМЕНСК-УРАЛЬСКИЙ" (мобильная версия 2ГИС 4.0 и выше)</v>
      </c>
      <c r="D111" s="36">
        <v>5010</v>
      </c>
      <c r="E111" s="37"/>
      <c r="F111" s="37"/>
      <c r="G111" s="37"/>
      <c r="H111" s="38"/>
    </row>
    <row r="112" spans="1:8" ht="50.1" customHeight="1" x14ac:dyDescent="0.2">
      <c r="A112" s="143" t="s">
        <v>87</v>
      </c>
      <c r="B112" s="144"/>
      <c r="C112" s="186" t="s">
        <v>88</v>
      </c>
      <c r="D112" s="36">
        <v>504</v>
      </c>
      <c r="E112" s="37"/>
      <c r="F112" s="37"/>
      <c r="G112" s="37"/>
      <c r="H112" s="38"/>
    </row>
    <row r="113" spans="1:8" ht="75.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3" s="36">
        <v>1770</v>
      </c>
      <c r="E113" s="37"/>
      <c r="F113" s="37"/>
      <c r="G113" s="37"/>
      <c r="H113" s="38"/>
    </row>
    <row r="114" spans="1:8" ht="75.75" customHeight="1" x14ac:dyDescent="0.2">
      <c r="A114" s="143" t="s">
        <v>90</v>
      </c>
      <c r="B114" s="144"/>
      <c r="C114" s="186" t="str">
        <f t="shared" ref="C114:C11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4" s="36">
        <v>1416</v>
      </c>
      <c r="E114" s="37"/>
      <c r="F114" s="37"/>
      <c r="G114" s="37"/>
      <c r="H114" s="38"/>
    </row>
    <row r="115" spans="1:8" ht="75.75" customHeight="1" x14ac:dyDescent="0.2">
      <c r="A115" s="143" t="s">
        <v>91</v>
      </c>
      <c r="B115" s="144"/>
      <c r="C115"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5" s="36">
        <v>1182</v>
      </c>
      <c r="E115" s="37"/>
      <c r="F115" s="37"/>
      <c r="G115" s="37"/>
      <c r="H115" s="38"/>
    </row>
    <row r="116" spans="1:8" ht="75.75" customHeight="1" x14ac:dyDescent="0.2">
      <c r="A116" s="143" t="s">
        <v>92</v>
      </c>
      <c r="B116" s="144"/>
      <c r="C116"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6" s="36">
        <v>708</v>
      </c>
      <c r="E116" s="37"/>
      <c r="F116" s="37"/>
      <c r="G116" s="37"/>
      <c r="H116" s="38"/>
    </row>
    <row r="117" spans="1:8" ht="75.75" customHeight="1" x14ac:dyDescent="0.2">
      <c r="A117" s="143" t="s">
        <v>93</v>
      </c>
      <c r="B117" s="144" t="s">
        <v>93</v>
      </c>
      <c r="C117"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7" s="36">
        <v>6000</v>
      </c>
      <c r="E117" s="37"/>
      <c r="F117" s="37"/>
      <c r="G117" s="37"/>
      <c r="H117" s="38"/>
    </row>
    <row r="118" spans="1:8" ht="75.75" customHeight="1" x14ac:dyDescent="0.2">
      <c r="A118" s="143" t="s">
        <v>94</v>
      </c>
      <c r="B118" s="144" t="s">
        <v>94</v>
      </c>
      <c r="C118" s="186"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9" s="36">
        <v>6492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20" s="36">
        <v>600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1" s="36">
        <v>1515</v>
      </c>
      <c r="E121" s="37"/>
      <c r="F121" s="37"/>
      <c r="G121" s="37"/>
      <c r="H121" s="38"/>
    </row>
    <row r="122" spans="1:8" s="16" customFormat="1" ht="9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"2ГИС.КАМЕНСК-УРАЛЬСКИЙ"</v>
      </c>
      <c r="D124" s="36">
        <v>3480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2160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"2ГИС.КАМЕНСК-УРАЛЬСКИЙ" (версия для ПК)</v>
      </c>
      <c r="D126" s="36">
        <v>7080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"2ГИС.КАМЕНСК-УРАЛЬСКИЙ"</v>
      </c>
      <c r="D127" s="36">
        <v>6960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"2ГИС.КАМЕНСК-УРАЛЬСКИЙ"</v>
      </c>
      <c r="D128" s="36">
        <v>8352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"2ГИС.КАМЕНСК-УРАЛЬСКИЙ" (версия для ПК)</v>
      </c>
      <c r="D129" s="36">
        <v>2160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"2ГИС.КАМЕНСК-УРАЛЬСКИЙ" (версия для ПК)</v>
      </c>
      <c r="D130" s="36">
        <v>2880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"2ГИС.КАМЕНСК-УРАЛЬСКИЙ" (версия для ПК)</v>
      </c>
      <c r="D131" s="36">
        <v>8520</v>
      </c>
      <c r="E131" s="37"/>
      <c r="F131" s="37"/>
      <c r="G131" s="37"/>
      <c r="H131" s="38"/>
    </row>
    <row r="132" spans="1:8" ht="50.1" customHeight="1" x14ac:dyDescent="0.2">
      <c r="A132" s="143" t="s">
        <v>107</v>
      </c>
      <c r="B132" s="144"/>
      <c r="C132" s="186" t="s">
        <v>88</v>
      </c>
      <c r="D132" s="36">
        <v>720</v>
      </c>
      <c r="E132" s="37"/>
      <c r="F132" s="37"/>
      <c r="G132" s="37"/>
      <c r="H132" s="38"/>
    </row>
    <row r="133" spans="1:8" ht="74.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6">
        <v>8400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"2ГИС.КАМЕНСК-УРАЛЬСКИЙ" (версия для ПК)</v>
      </c>
      <c r="D134" s="44">
        <v>9120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36" s="31">
        <v>2004</v>
      </c>
      <c r="E136" s="32"/>
      <c r="F136" s="32"/>
      <c r="G136" s="32"/>
      <c r="H136" s="33"/>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1"/>
    </row>
    <row r="139" spans="1:8" s="16" customFormat="1" ht="50.1" customHeight="1" x14ac:dyDescent="0.2">
      <c r="A139" s="194" t="s">
        <v>114</v>
      </c>
      <c r="B139" s="195"/>
      <c r="C139" s="196"/>
      <c r="D139" s="329">
        <v>150</v>
      </c>
      <c r="E139" s="140"/>
      <c r="F139" s="140"/>
      <c r="G139" s="140"/>
      <c r="H139" s="141"/>
    </row>
    <row r="140" spans="1:8" s="16" customFormat="1" ht="50.1" customHeight="1" thickBot="1" x14ac:dyDescent="0.25">
      <c r="A140" s="194" t="s">
        <v>115</v>
      </c>
      <c r="B140" s="195"/>
      <c r="C140" s="198"/>
      <c r="D140" s="78">
        <v>510</v>
      </c>
      <c r="E140" s="79"/>
      <c r="F140" s="79"/>
      <c r="G140" s="79"/>
      <c r="H140" s="80"/>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2" s="200">
        <f>F142*1.2</f>
        <v>4320</v>
      </c>
      <c r="E142" s="201">
        <f>F142*1.1</f>
        <v>3960.0000000000005</v>
      </c>
      <c r="F142" s="201">
        <v>3600</v>
      </c>
      <c r="G142" s="201">
        <f>F142*0.75</f>
        <v>2700</v>
      </c>
      <c r="H142" s="202">
        <f>F142*0.5</f>
        <v>1800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"2ГИС.КАМЕНСК-УРАЛЬСКИЙ"</v>
      </c>
      <c r="D143" s="36">
        <v>1770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5" s="200">
        <f>F145*1.2</f>
        <v>6048</v>
      </c>
      <c r="E145" s="201">
        <f>F145*1.1</f>
        <v>5544</v>
      </c>
      <c r="F145" s="201">
        <v>5040</v>
      </c>
      <c r="G145" s="201">
        <f>F145*0.75</f>
        <v>3780</v>
      </c>
      <c r="H145" s="202">
        <f>F145*0.5</f>
        <v>2520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"2ГИС.КАМЕНСК-УРАЛЬСКИЙ"</v>
      </c>
      <c r="D146" s="36">
        <v>2520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"2ГИС.КАМЕНСК-УРАЛЬСКИЙ"</v>
      </c>
      <c r="D148" s="36">
        <v>1770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1" s="31">
        <v>5460</v>
      </c>
      <c r="E151" s="32"/>
      <c r="F151" s="32"/>
      <c r="G151" s="32"/>
      <c r="H151" s="33"/>
    </row>
    <row r="152" spans="1:8" s="16" customFormat="1" ht="83.25" customHeight="1" thickBot="1" x14ac:dyDescent="0.25">
      <c r="A152" s="143" t="s">
        <v>186</v>
      </c>
      <c r="B152" s="144"/>
      <c r="C152" s="196"/>
      <c r="D152" s="36">
        <v>5460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500</v>
      </c>
      <c r="D155" s="210"/>
      <c r="E155" s="211"/>
      <c r="F155" s="211"/>
      <c r="G155" s="211"/>
      <c r="H155" s="211"/>
    </row>
    <row r="156" spans="1:8" ht="21" x14ac:dyDescent="0.2">
      <c r="A156" s="208"/>
      <c r="B156" s="211"/>
      <c r="C156" s="212" t="s">
        <v>501</v>
      </c>
      <c r="D156" s="212"/>
      <c r="E156" s="211"/>
      <c r="F156" s="211"/>
      <c r="G156" s="211"/>
      <c r="H156" s="211"/>
    </row>
    <row r="157" spans="1:8" ht="21" x14ac:dyDescent="0.2">
      <c r="A157" s="208"/>
      <c r="B157" s="211"/>
      <c r="C157" s="212" t="s">
        <v>502</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6" customHeight="1" thickBot="1" x14ac:dyDescent="0.25">
      <c r="A172" s="236" t="s">
        <v>140</v>
      </c>
      <c r="B172" s="237"/>
      <c r="C172" s="238" t="s">
        <v>141</v>
      </c>
      <c r="D172" s="237" t="s">
        <v>142</v>
      </c>
      <c r="E172" s="239"/>
      <c r="F172" s="240"/>
      <c r="G172" s="240"/>
      <c r="H172" s="240"/>
    </row>
    <row r="173" spans="1:8" ht="126.75" customHeight="1" x14ac:dyDescent="0.2">
      <c r="A173" s="241" t="s">
        <v>143</v>
      </c>
      <c r="B173" s="242"/>
      <c r="C173" s="243" t="s">
        <v>144</v>
      </c>
      <c r="D173" s="244" t="s">
        <v>145</v>
      </c>
      <c r="E173" s="245"/>
      <c r="F173" s="240"/>
      <c r="G173" s="240"/>
      <c r="H173" s="240"/>
    </row>
    <row r="174" spans="1:8" ht="108" customHeight="1" x14ac:dyDescent="0.2">
      <c r="A174" s="246" t="s">
        <v>146</v>
      </c>
      <c r="B174" s="247"/>
      <c r="C174" s="248" t="s">
        <v>147</v>
      </c>
      <c r="D174" s="249" t="s">
        <v>148</v>
      </c>
      <c r="E174" s="250"/>
      <c r="F174" s="240"/>
      <c r="G174" s="240"/>
      <c r="H174" s="240"/>
    </row>
    <row r="175" spans="1:8" ht="134.25" customHeight="1" x14ac:dyDescent="0.2">
      <c r="A175" s="247" t="s">
        <v>149</v>
      </c>
      <c r="B175" s="247"/>
      <c r="C175" s="248" t="s">
        <v>150</v>
      </c>
      <c r="D175" s="249" t="s">
        <v>148</v>
      </c>
      <c r="E175" s="249"/>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83.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81"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3">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2"/>
  <sheetViews>
    <sheetView view="pageBreakPreview" zoomScale="40" zoomScaleNormal="60" zoomScaleSheetLayoutView="40" workbookViewId="0">
      <pane ySplit="4" topLeftCell="A12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января 2024 г.</v>
      </c>
      <c r="B2" s="6" t="s">
        <v>2</v>
      </c>
      <c r="C2" s="7" t="s">
        <v>174</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175</v>
      </c>
      <c r="E6" s="314" t="s">
        <v>176</v>
      </c>
      <c r="F6" s="313" t="s">
        <v>177</v>
      </c>
      <c r="G6" s="314" t="s">
        <v>178</v>
      </c>
      <c r="H6" s="315" t="s">
        <v>179</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80" s="45">
        <v>30</v>
      </c>
      <c r="E80" s="45"/>
      <c r="F80" s="45"/>
      <c r="G80" s="45"/>
      <c r="H80" s="46"/>
    </row>
    <row r="81" spans="1:8" ht="50.1" customHeight="1" thickBot="1" x14ac:dyDescent="0.25">
      <c r="A81" s="24" t="s">
        <v>65</v>
      </c>
      <c r="B81" s="25"/>
      <c r="C81" s="26"/>
      <c r="D81" s="156" t="str">
        <f>"от "&amp;MIN(D83,D103:H104,F140,D105:H119)&amp;" до "&amp;MAX(D83,D103:H104,F140,D105:H119)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2496</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624</v>
      </c>
      <c r="E94" s="140"/>
      <c r="F94" s="140"/>
      <c r="G94" s="140"/>
      <c r="H94" s="141"/>
    </row>
    <row r="95" spans="1:8" ht="57" customHeight="1" x14ac:dyDescent="0.2">
      <c r="A95" s="173" t="s">
        <v>70</v>
      </c>
      <c r="B95" s="174"/>
      <c r="C95" s="169"/>
      <c r="D95" s="140">
        <v>499.2</v>
      </c>
      <c r="E95" s="140"/>
      <c r="F95" s="140"/>
      <c r="G95" s="140"/>
      <c r="H95" s="141"/>
    </row>
    <row r="96" spans="1:8" ht="57" customHeight="1" x14ac:dyDescent="0.2">
      <c r="A96" s="173" t="s">
        <v>71</v>
      </c>
      <c r="B96" s="174"/>
      <c r="C96" s="169"/>
      <c r="D96" s="140">
        <v>416</v>
      </c>
      <c r="E96" s="140"/>
      <c r="F96" s="140"/>
      <c r="G96" s="140"/>
      <c r="H96" s="141"/>
    </row>
    <row r="97" spans="1:8" ht="57" customHeight="1" x14ac:dyDescent="0.2">
      <c r="A97" s="173" t="s">
        <v>72</v>
      </c>
      <c r="B97" s="174"/>
      <c r="C97" s="169"/>
      <c r="D97" s="140">
        <v>356.57142857142861</v>
      </c>
      <c r="E97" s="140"/>
      <c r="F97" s="140"/>
      <c r="G97" s="140"/>
      <c r="H97" s="141"/>
    </row>
    <row r="98" spans="1:8" ht="57" customHeight="1" x14ac:dyDescent="0.2">
      <c r="A98" s="173" t="s">
        <v>73</v>
      </c>
      <c r="B98" s="174"/>
      <c r="C98" s="169"/>
      <c r="D98" s="140">
        <v>312</v>
      </c>
      <c r="E98" s="140"/>
      <c r="F98" s="140"/>
      <c r="G98" s="140"/>
      <c r="H98" s="141"/>
    </row>
    <row r="99" spans="1:8" ht="57" customHeight="1" x14ac:dyDescent="0.2">
      <c r="A99" s="173" t="s">
        <v>74</v>
      </c>
      <c r="B99" s="174"/>
      <c r="C99" s="169"/>
      <c r="D99" s="140">
        <v>277.33333333333331</v>
      </c>
      <c r="E99" s="140"/>
      <c r="F99" s="140"/>
      <c r="G99" s="140"/>
      <c r="H99" s="141"/>
    </row>
    <row r="100" spans="1:8" ht="57" customHeight="1" thickBot="1" x14ac:dyDescent="0.25">
      <c r="A100" s="173" t="s">
        <v>75</v>
      </c>
      <c r="B100" s="174"/>
      <c r="C100" s="177"/>
      <c r="D100" s="140">
        <v>249.6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1" s="327">
        <v>5004</v>
      </c>
      <c r="E101" s="148"/>
      <c r="F101" s="148"/>
      <c r="G101" s="148"/>
      <c r="H101" s="149"/>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"2ГИС.АРМАВИР"</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"2ГИС.АРМАВИР"</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"2ГИС.АРМАВИР"</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4" s="36">
        <v>1488</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6" s="36">
        <v>744</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18" s="36">
        <v>4500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20" s="36">
        <v>230.99999999999994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1" s="36">
        <v>5502</v>
      </c>
      <c r="E121" s="37"/>
      <c r="F121" s="37"/>
      <c r="G121" s="37"/>
      <c r="H121" s="38"/>
    </row>
    <row r="122" spans="1:8" ht="50.1" customHeight="1" x14ac:dyDescent="0.2">
      <c r="A122" s="143" t="s">
        <v>99</v>
      </c>
      <c r="B122" s="144"/>
      <c r="C122" s="186" t="str">
        <f>"Интернет-площадка 2gis.ru на основе Cправочника организаций "&amp;$C$2&amp;""</f>
        <v>Интернет-площадка 2gis.ru на основе Cправочника организаций "2ГИС.АРМАВИР"</v>
      </c>
      <c r="D122" s="36">
        <v>6360</v>
      </c>
      <c r="E122" s="37"/>
      <c r="F122" s="37"/>
      <c r="G122" s="37"/>
      <c r="H122" s="38"/>
    </row>
    <row r="123" spans="1:8" ht="50.1" customHeight="1" x14ac:dyDescent="0.2">
      <c r="A123" s="143" t="s">
        <v>100</v>
      </c>
      <c r="B123" s="144"/>
      <c r="C123" s="186"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3" s="36">
        <v>3000</v>
      </c>
      <c r="E123" s="37"/>
      <c r="F123" s="37"/>
      <c r="G123" s="37"/>
      <c r="H123" s="38"/>
    </row>
    <row r="124" spans="1:8" ht="50.1" customHeight="1" x14ac:dyDescent="0.2">
      <c r="A124" s="143" t="s">
        <v>101</v>
      </c>
      <c r="B124" s="144"/>
      <c r="C124" s="186" t="str">
        <f t="shared" si="1"/>
        <v>Электронный справочник на основе Справочника организаций "2ГИС.АРМАВИР" (версия для ПК)</v>
      </c>
      <c r="D124" s="36">
        <v>2760</v>
      </c>
      <c r="E124" s="37"/>
      <c r="F124" s="37"/>
      <c r="G124" s="37"/>
      <c r="H124" s="38"/>
    </row>
    <row r="125" spans="1:8" ht="50.1" customHeight="1" x14ac:dyDescent="0.2">
      <c r="A125" s="143" t="s">
        <v>102</v>
      </c>
      <c r="B125" s="144"/>
      <c r="C125" s="186" t="str">
        <f>"Интернет-площадка 2gis.ru на основе Cправочника организаций "&amp;$C$2&amp;""</f>
        <v>Интернет-площадка 2gis.ru на основе Cправочника организаций "2ГИС.АРМАВИР"</v>
      </c>
      <c r="D125" s="36">
        <v>6240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"2ГИС.АРМАВИР"</v>
      </c>
      <c r="D126" s="36">
        <v>7488</v>
      </c>
      <c r="E126" s="37"/>
      <c r="F126" s="37"/>
      <c r="G126" s="37"/>
      <c r="H126" s="38"/>
    </row>
    <row r="127" spans="1:8" ht="50.1" customHeight="1" x14ac:dyDescent="0.2">
      <c r="A127" s="143" t="s">
        <v>104</v>
      </c>
      <c r="B127" s="144"/>
      <c r="C127" s="186" t="str">
        <f t="shared" si="1"/>
        <v>Электронный справочник на основе Справочника организаций "2ГИС.АРМАВИР" (версия для ПК)</v>
      </c>
      <c r="D127" s="36">
        <v>1680</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"2ГИС.АРМАВИР" (версия для ПК)</v>
      </c>
      <c r="D128" s="36">
        <v>3240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"2ГИС.АРМАВИР" (версия для ПК)</v>
      </c>
      <c r="D129" s="36">
        <v>3240</v>
      </c>
      <c r="E129" s="37"/>
      <c r="F129" s="37"/>
      <c r="G129" s="37"/>
      <c r="H129" s="38"/>
    </row>
    <row r="130" spans="1:8" ht="50.1" customHeight="1" x14ac:dyDescent="0.2">
      <c r="A130" s="143" t="s">
        <v>107</v>
      </c>
      <c r="B130" s="144"/>
      <c r="C130" s="186" t="s">
        <v>88</v>
      </c>
      <c r="D130" s="36">
        <v>720</v>
      </c>
      <c r="E130" s="37"/>
      <c r="F130" s="37"/>
      <c r="G130" s="37"/>
      <c r="H130" s="38"/>
    </row>
    <row r="131" spans="1:8" ht="72" customHeight="1" x14ac:dyDescent="0.2">
      <c r="A131" s="143" t="s">
        <v>108</v>
      </c>
      <c r="B131" s="144"/>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11520</v>
      </c>
      <c r="E131" s="37"/>
      <c r="F131" s="37"/>
      <c r="G131" s="37"/>
      <c r="H131" s="38"/>
    </row>
    <row r="132" spans="1:8" ht="50.1" customHeight="1" thickBot="1" x14ac:dyDescent="0.25">
      <c r="A132" s="143" t="s">
        <v>109</v>
      </c>
      <c r="B132" s="144"/>
      <c r="C132" s="186" t="str">
        <f t="shared" si="1"/>
        <v>Электронный справочник на основе Справочника организаций "2ГИС.АРМАВИР" (версия для ПК)</v>
      </c>
      <c r="D132" s="44">
        <v>1800</v>
      </c>
      <c r="E132" s="45"/>
      <c r="F132" s="45"/>
      <c r="G132" s="45"/>
      <c r="H132" s="46"/>
    </row>
    <row r="133" spans="1:8" s="28" customFormat="1" ht="50.1" customHeight="1" thickBot="1" x14ac:dyDescent="0.25">
      <c r="A133" s="24" t="s">
        <v>110</v>
      </c>
      <c r="B133" s="25"/>
      <c r="C133" s="26"/>
      <c r="D133" s="156"/>
      <c r="E133" s="156"/>
      <c r="F133" s="156"/>
      <c r="G133" s="156"/>
      <c r="H133" s="157"/>
    </row>
    <row r="134" spans="1:8" s="16" customFormat="1" ht="50.1" customHeight="1" x14ac:dyDescent="0.2">
      <c r="A134" s="143" t="s">
        <v>111</v>
      </c>
      <c r="B134" s="144"/>
      <c r="C1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34" s="36">
        <v>1500</v>
      </c>
      <c r="E134" s="37"/>
      <c r="F134" s="37"/>
      <c r="G134" s="37"/>
      <c r="H134" s="38"/>
    </row>
    <row r="135" spans="1:8" s="16" customFormat="1" ht="50.1" customHeight="1" x14ac:dyDescent="0.2">
      <c r="A135" s="143" t="s">
        <v>112</v>
      </c>
      <c r="B135" s="144"/>
      <c r="C135" s="196"/>
      <c r="D135" s="36">
        <v>1500</v>
      </c>
      <c r="E135" s="37"/>
      <c r="F135" s="37"/>
      <c r="G135" s="37"/>
      <c r="H135" s="38"/>
    </row>
    <row r="136" spans="1:8" s="16" customFormat="1" ht="50.1" customHeight="1" x14ac:dyDescent="0.2">
      <c r="A136" s="194" t="s">
        <v>113</v>
      </c>
      <c r="B136" s="195"/>
      <c r="C136" s="196"/>
      <c r="D136" s="329">
        <v>1500</v>
      </c>
      <c r="E136" s="140"/>
      <c r="F136" s="140"/>
      <c r="G136" s="140"/>
      <c r="H136" s="140"/>
    </row>
    <row r="137" spans="1:8" s="16" customFormat="1" ht="50.1" customHeight="1" x14ac:dyDescent="0.2">
      <c r="A137" s="194" t="s">
        <v>114</v>
      </c>
      <c r="B137" s="195"/>
      <c r="C137" s="196"/>
      <c r="D137" s="329">
        <v>150</v>
      </c>
      <c r="E137" s="140"/>
      <c r="F137" s="140"/>
      <c r="G137" s="140"/>
      <c r="H137" s="140"/>
    </row>
    <row r="138" spans="1:8" s="16" customFormat="1" ht="50.1" customHeight="1" thickBot="1" x14ac:dyDescent="0.25">
      <c r="A138" s="194" t="s">
        <v>115</v>
      </c>
      <c r="B138" s="195"/>
      <c r="C138" s="198"/>
      <c r="D138" s="78">
        <v>510</v>
      </c>
      <c r="E138" s="79"/>
      <c r="F138" s="79"/>
      <c r="G138" s="79"/>
      <c r="H138" s="79"/>
    </row>
    <row r="139" spans="1:8" s="16" customFormat="1" ht="50.1" customHeight="1" thickBot="1" x14ac:dyDescent="0.25">
      <c r="A139" s="24" t="s">
        <v>116</v>
      </c>
      <c r="B139" s="25"/>
      <c r="C139" s="26"/>
      <c r="D139" s="156"/>
      <c r="E139" s="156"/>
      <c r="F139" s="156"/>
      <c r="G139" s="156"/>
      <c r="H139" s="157"/>
    </row>
    <row r="140" spans="1:8" ht="50.1" customHeight="1" x14ac:dyDescent="0.2">
      <c r="A140" s="143" t="s">
        <v>117</v>
      </c>
      <c r="B140" s="144"/>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0" s="200">
        <f>F140*1.2</f>
        <v>1911.6</v>
      </c>
      <c r="E140" s="201">
        <f>F140*1.1</f>
        <v>1752.3000000000002</v>
      </c>
      <c r="F140" s="201">
        <v>1593</v>
      </c>
      <c r="G140" s="201">
        <f>F140*0.75</f>
        <v>1194.75</v>
      </c>
      <c r="H140" s="202">
        <f>F140*0.5</f>
        <v>796.5</v>
      </c>
    </row>
    <row r="141" spans="1:8" ht="50.1" customHeight="1" x14ac:dyDescent="0.2">
      <c r="A141" s="143" t="s">
        <v>118</v>
      </c>
      <c r="B141" s="144"/>
      <c r="C141" s="186" t="str">
        <f>"Интернет-площадка 2gis.ru на основе Cправочника организаций "&amp;$C$2&amp;""</f>
        <v>Интернет-площадка 2gis.ru на основе Cправочника организаций "2ГИС.АРМАВИР"</v>
      </c>
      <c r="D141" s="36">
        <v>2835</v>
      </c>
      <c r="E141" s="37"/>
      <c r="F141" s="37"/>
      <c r="G141" s="37"/>
      <c r="H141" s="38"/>
    </row>
    <row r="142" spans="1:8" ht="50.1" customHeight="1" x14ac:dyDescent="0.2">
      <c r="A142" s="143" t="s">
        <v>119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2" s="36">
        <v>1008</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43" s="200">
        <f>F143*1.2</f>
        <v>2736</v>
      </c>
      <c r="E143" s="201">
        <f>F143*1.1</f>
        <v>2508</v>
      </c>
      <c r="F143" s="201">
        <v>2280</v>
      </c>
      <c r="G143" s="201">
        <f>F143*0.75</f>
        <v>1710</v>
      </c>
      <c r="H143" s="202">
        <f>F143*0.5</f>
        <v>1140</v>
      </c>
    </row>
    <row r="144" spans="1:8" ht="50.1" customHeight="1" x14ac:dyDescent="0.2">
      <c r="A144" s="143" t="s">
        <v>165</v>
      </c>
      <c r="B144" s="144"/>
      <c r="C144" s="186" t="str">
        <f>"Интернет-площадка 2gis.ru на основе Cправочника организаций "&amp;$C$2&amp;""</f>
        <v>Интернет-площадка 2gis.ru на основе Cправочника организаций "2ГИС.АРМАВИР"</v>
      </c>
      <c r="D144" s="36">
        <v>4080</v>
      </c>
      <c r="E144" s="37"/>
      <c r="F144" s="37"/>
      <c r="G144" s="37"/>
      <c r="H144" s="38"/>
    </row>
    <row r="145" spans="1:9" ht="50.1" customHeight="1" x14ac:dyDescent="0.2">
      <c r="A145" s="143" t="s">
        <v>122</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5" s="36">
        <v>1440</v>
      </c>
      <c r="E145" s="37"/>
      <c r="F145" s="37"/>
      <c r="G145" s="37"/>
      <c r="H145" s="38"/>
    </row>
    <row r="146" spans="1:9" ht="75.75" customHeight="1" thickBot="1" x14ac:dyDescent="0.25">
      <c r="A146" s="143" t="s">
        <v>124</v>
      </c>
      <c r="B146" s="144"/>
      <c r="C1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46" s="36">
        <v>1794</v>
      </c>
      <c r="E146" s="37"/>
      <c r="F146" s="37"/>
      <c r="G146" s="37"/>
      <c r="H146" s="38"/>
    </row>
    <row r="147" spans="1:9" ht="50.1" customHeight="1" thickBot="1" x14ac:dyDescent="0.25">
      <c r="A147" s="301"/>
      <c r="B147" s="302"/>
      <c r="C147" s="118"/>
      <c r="D147" s="325"/>
      <c r="E147" s="325"/>
      <c r="F147" s="325"/>
      <c r="G147" s="325"/>
      <c r="H147" s="326"/>
    </row>
    <row r="148" spans="1:9" ht="12.6" customHeight="1" x14ac:dyDescent="0.2">
      <c r="E148" s="219"/>
      <c r="F148" s="219"/>
      <c r="G148" s="219"/>
      <c r="H148" s="219"/>
      <c r="I148" s="219"/>
    </row>
    <row r="149" spans="1:9" s="211" customFormat="1" ht="24.95" customHeight="1" x14ac:dyDescent="0.2">
      <c r="A149" s="208"/>
      <c r="B149" s="209" t="s">
        <v>125</v>
      </c>
      <c r="C149" s="210" t="s">
        <v>180</v>
      </c>
      <c r="D149" s="210"/>
      <c r="E149" s="219"/>
      <c r="F149" s="219"/>
      <c r="G149" s="219"/>
      <c r="H149" s="219"/>
      <c r="I149" s="219"/>
    </row>
    <row r="150" spans="1:9" s="211" customFormat="1" ht="24.95" customHeight="1" x14ac:dyDescent="0.2">
      <c r="A150" s="208"/>
      <c r="C150" s="304" t="s">
        <v>181</v>
      </c>
      <c r="D150" s="212"/>
      <c r="E150" s="219"/>
      <c r="F150" s="219"/>
      <c r="G150" s="219"/>
      <c r="H150" s="219"/>
      <c r="I150" s="219"/>
    </row>
    <row r="151" spans="1:9" s="211" customFormat="1" ht="24.95" customHeight="1" x14ac:dyDescent="0.2">
      <c r="A151" s="208"/>
      <c r="C151" s="304" t="s">
        <v>182</v>
      </c>
      <c r="D151" s="212"/>
      <c r="E151" s="219"/>
      <c r="F151" s="219"/>
      <c r="G151" s="219"/>
      <c r="H151" s="219"/>
      <c r="I151" s="219"/>
    </row>
    <row r="152" spans="1:9" ht="12.6" customHeight="1" x14ac:dyDescent="0.2">
      <c r="E152" s="219"/>
      <c r="F152" s="219"/>
      <c r="G152" s="219"/>
      <c r="H152" s="219"/>
      <c r="I152" s="219"/>
    </row>
    <row r="153" spans="1:9" s="16" customFormat="1" ht="26.25" x14ac:dyDescent="0.2">
      <c r="A153" s="215" t="str">
        <f>Абакан_юр!A157</f>
        <v>По соглашению сторон в качестве валюты платежа могут выступать украинские гривны, в этом случае курс следующий: 1 руб. = 0,4294 гривен</v>
      </c>
      <c r="B153" s="215"/>
      <c r="C153" s="215"/>
      <c r="D153" s="216"/>
      <c r="E153" s="216"/>
      <c r="F153" s="217"/>
      <c r="G153" s="218"/>
      <c r="H153" s="218"/>
    </row>
    <row r="154" spans="1:9" ht="26.25" x14ac:dyDescent="0.2">
      <c r="A154" s="215" t="str">
        <f>Абакан_юр!A158</f>
        <v>По соглашению сторон в качестве валюты платежа могут выступать дирхамы ОАЭ, в этом случае курс следующий: 1 руб. = 0,0422 дирхам</v>
      </c>
      <c r="B154" s="215"/>
      <c r="C154" s="215"/>
      <c r="D154" s="216"/>
      <c r="E154" s="216"/>
      <c r="F154" s="217"/>
      <c r="G154" s="220"/>
      <c r="H154" s="220"/>
    </row>
    <row r="155" spans="1:9" ht="26.25" x14ac:dyDescent="0.2">
      <c r="A155" s="215" t="str">
        <f>Абакан_юр!A159</f>
        <v>По соглашению сторон в качестве валюты платежа могут выступать доллары США, в этом случае курс следующий: 1 руб. = 0,0115 доллара</v>
      </c>
      <c r="B155" s="215"/>
      <c r="C155" s="215"/>
      <c r="D155" s="216"/>
      <c r="E155" s="216"/>
      <c r="F155" s="217"/>
      <c r="G155" s="220"/>
      <c r="H155" s="220"/>
    </row>
    <row r="156" spans="1:9" ht="26.25" x14ac:dyDescent="0.2">
      <c r="A156" s="215" t="str">
        <f>Абакан_юр!A160</f>
        <v>По соглашению сторон в качестве валюты платежа могут выступать евро, в этом случае курс следующий: 1 руб. = 0,0106 евро</v>
      </c>
      <c r="B156" s="215"/>
      <c r="C156" s="215"/>
      <c r="D156" s="216"/>
      <c r="E156" s="217"/>
      <c r="F156" s="217"/>
      <c r="G156" s="220"/>
      <c r="H156" s="220"/>
    </row>
    <row r="157" spans="1:9" ht="26.25" x14ac:dyDescent="0.2">
      <c r="A157" s="215" t="str">
        <f>Абакан_юр!A161</f>
        <v>По соглашению сторон в качестве валюты платежа могут выступать чешские кроны, в этом случае курс следующий: 1 руб. = 0,2596 крона</v>
      </c>
      <c r="B157" s="215"/>
      <c r="C157" s="215"/>
      <c r="D157" s="216"/>
      <c r="E157" s="217"/>
      <c r="F157" s="217"/>
      <c r="G157" s="220"/>
      <c r="H157" s="220"/>
    </row>
    <row r="158" spans="1:9" ht="26.25" x14ac:dyDescent="0.2">
      <c r="A158" s="215" t="str">
        <f>Абакан_юр!A162</f>
        <v>По соглашению сторон в качестве валюты платежа могут выступать киргизские сомы, в этом случае курс следующий: 1 руб. = 1,0276 сом</v>
      </c>
      <c r="B158" s="215"/>
      <c r="C158" s="215"/>
      <c r="D158" s="216"/>
      <c r="E158" s="216"/>
      <c r="F158" s="217"/>
      <c r="G158" s="220"/>
      <c r="H158" s="220"/>
    </row>
    <row r="159" spans="1:9" ht="26.25" x14ac:dyDescent="0.2">
      <c r="A159" s="215" t="str">
        <f>Абакан_юр!A163</f>
        <v>По соглашению сторон в качестве валюты платежа могут выступать казахстанские тенге, в этом случае курс следующий: 1 руб. = 5,2809 тенге</v>
      </c>
      <c r="B159" s="215"/>
      <c r="C159" s="215"/>
      <c r="D159" s="216"/>
      <c r="E159" s="216"/>
      <c r="F159" s="217"/>
      <c r="G159" s="220"/>
      <c r="H159" s="220"/>
    </row>
    <row r="160" spans="1:9" ht="26.25" customHeight="1" x14ac:dyDescent="0.2">
      <c r="A160" s="221"/>
      <c r="B160" s="221"/>
      <c r="C160" s="222"/>
      <c r="D160" s="223"/>
      <c r="E160" s="223"/>
      <c r="F160" s="224"/>
      <c r="G160" s="225"/>
      <c r="H160" s="225"/>
    </row>
    <row r="161" spans="1:8" ht="26.25" customHeight="1" x14ac:dyDescent="0.2">
      <c r="A161" s="227" t="s">
        <v>136</v>
      </c>
      <c r="B161" s="227"/>
      <c r="C161" s="227"/>
      <c r="D161" s="227"/>
      <c r="E161" s="227"/>
      <c r="F161" s="227"/>
      <c r="G161" s="227"/>
      <c r="H161" s="227"/>
    </row>
    <row r="162" spans="1:8" ht="26.25" customHeight="1" x14ac:dyDescent="0.2">
      <c r="A162" s="227" t="s">
        <v>137</v>
      </c>
      <c r="B162" s="227"/>
      <c r="C162" s="227"/>
      <c r="D162" s="227"/>
      <c r="E162" s="227"/>
      <c r="F162" s="227"/>
      <c r="G162" s="227"/>
      <c r="H162" s="227"/>
    </row>
    <row r="163" spans="1:8" ht="26.25" customHeight="1" x14ac:dyDescent="0.2">
      <c r="A163" s="221"/>
      <c r="B163" s="221"/>
      <c r="C163" s="222"/>
      <c r="D163" s="223"/>
      <c r="E163" s="223"/>
      <c r="F163" s="224"/>
      <c r="G163" s="225"/>
      <c r="H163" s="225"/>
    </row>
    <row r="164" spans="1:8" ht="26.25" customHeight="1" thickBot="1" x14ac:dyDescent="0.25">
      <c r="A164" s="228" t="s">
        <v>138</v>
      </c>
      <c r="B164" s="228"/>
      <c r="C164" s="228"/>
      <c r="D164" s="228"/>
      <c r="E164" s="228"/>
      <c r="F164" s="229"/>
      <c r="G164" s="219"/>
      <c r="H164" s="230"/>
    </row>
    <row r="165" spans="1:8" ht="26.25" customHeight="1" thickBot="1" x14ac:dyDescent="0.25">
      <c r="A165" s="231" t="s">
        <v>139</v>
      </c>
      <c r="B165" s="232"/>
      <c r="C165" s="232"/>
      <c r="D165" s="232"/>
      <c r="E165" s="233"/>
      <c r="F165" s="234"/>
      <c r="H165" s="235"/>
    </row>
    <row r="166" spans="1:8" ht="26.25" customHeight="1" thickBot="1" x14ac:dyDescent="0.25">
      <c r="A166" s="305" t="s">
        <v>140</v>
      </c>
      <c r="B166" s="306"/>
      <c r="C166" s="238" t="s">
        <v>141</v>
      </c>
      <c r="D166" s="330" t="s">
        <v>142</v>
      </c>
      <c r="E166" s="331"/>
      <c r="F166" s="240"/>
      <c r="G166" s="240"/>
      <c r="H166" s="240"/>
    </row>
    <row r="167" spans="1:8" ht="84" x14ac:dyDescent="0.2">
      <c r="A167" s="241" t="s">
        <v>143</v>
      </c>
      <c r="B167" s="242"/>
      <c r="C167" s="243" t="s">
        <v>144</v>
      </c>
      <c r="D167" s="244" t="s">
        <v>145</v>
      </c>
      <c r="E167" s="245"/>
      <c r="F167" s="240"/>
      <c r="G167" s="240"/>
      <c r="H167" s="240"/>
    </row>
    <row r="168" spans="1:8" ht="21" x14ac:dyDescent="0.2">
      <c r="A168" s="246" t="s">
        <v>146</v>
      </c>
      <c r="B168" s="247"/>
      <c r="C168" s="248" t="s">
        <v>147</v>
      </c>
      <c r="D168" s="249" t="s">
        <v>148</v>
      </c>
      <c r="E168" s="250"/>
      <c r="F168" s="240"/>
      <c r="G168" s="240"/>
      <c r="H168" s="240"/>
    </row>
    <row r="169" spans="1:8" ht="63.75" thickBot="1" x14ac:dyDescent="0.25">
      <c r="A169" s="332" t="s">
        <v>149</v>
      </c>
      <c r="B169" s="333"/>
      <c r="C169" s="334" t="s">
        <v>150</v>
      </c>
      <c r="D169" s="335" t="s">
        <v>148</v>
      </c>
      <c r="E169" s="336"/>
      <c r="F169" s="224"/>
      <c r="G169" s="225"/>
      <c r="H169" s="225"/>
    </row>
    <row r="170" spans="1:8" ht="42" x14ac:dyDescent="0.2">
      <c r="A170" s="246" t="s">
        <v>152</v>
      </c>
      <c r="B170" s="247"/>
      <c r="C170" s="337" t="s">
        <v>153</v>
      </c>
      <c r="D170" s="247" t="s">
        <v>148</v>
      </c>
      <c r="E170" s="338"/>
      <c r="F170" s="234"/>
      <c r="G170" s="234"/>
      <c r="H170" s="234"/>
    </row>
    <row r="171" spans="1:8" ht="54" customHeight="1" thickBot="1" x14ac:dyDescent="0.25">
      <c r="A171" s="339" t="s">
        <v>154</v>
      </c>
      <c r="B171" s="340"/>
      <c r="C171" s="334" t="s">
        <v>155</v>
      </c>
      <c r="D171" s="341" t="s">
        <v>148</v>
      </c>
      <c r="E171" s="342"/>
      <c r="F171" s="224"/>
      <c r="G171" s="225"/>
      <c r="H171" s="225"/>
    </row>
    <row r="172" spans="1:8" ht="192.75" customHeight="1" x14ac:dyDescent="0.2">
      <c r="A17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227"/>
      <c r="C172" s="227"/>
      <c r="D172" s="227"/>
      <c r="E172" s="227"/>
      <c r="F172" s="227"/>
      <c r="G172" s="227"/>
      <c r="H172" s="227"/>
    </row>
    <row r="173" spans="1:8" ht="81" customHeight="1" x14ac:dyDescent="0.2">
      <c r="A173" s="227" t="s">
        <v>159</v>
      </c>
      <c r="B173" s="227"/>
      <c r="C173" s="227"/>
      <c r="D173" s="227"/>
      <c r="E173" s="227"/>
      <c r="F173" s="227"/>
      <c r="G173" s="227"/>
      <c r="H173" s="227"/>
    </row>
    <row r="174" spans="1:8" ht="33" customHeight="1" x14ac:dyDescent="0.2">
      <c r="A174" s="252" t="s">
        <v>160</v>
      </c>
      <c r="B174" s="252"/>
      <c r="C174" s="252"/>
      <c r="D174" s="252"/>
      <c r="E174" s="252"/>
      <c r="F174" s="252"/>
      <c r="G174" s="252"/>
      <c r="H174" s="252"/>
    </row>
    <row r="175" spans="1:8" ht="120.75" customHeight="1" x14ac:dyDescent="0.2">
      <c r="A175" s="227" t="s">
        <v>161</v>
      </c>
      <c r="B175" s="227"/>
      <c r="C175" s="227"/>
      <c r="D175" s="227"/>
      <c r="E175" s="227"/>
      <c r="F175" s="227"/>
      <c r="G175" s="227"/>
      <c r="H175" s="227"/>
    </row>
    <row r="176" spans="1:8" ht="90" customHeight="1" x14ac:dyDescent="0.2"/>
    <row r="177" spans="1:8" s="205" customFormat="1" ht="125.25" customHeight="1" x14ac:dyDescent="0.2">
      <c r="A177" s="204"/>
      <c r="C177" s="206"/>
      <c r="H177" s="207"/>
    </row>
    <row r="178" spans="1:8" s="226" customFormat="1" ht="222.75" customHeight="1" x14ac:dyDescent="0.2">
      <c r="A178" s="204"/>
      <c r="B178" s="205"/>
      <c r="C178" s="206"/>
      <c r="D178" s="205"/>
      <c r="E178" s="205"/>
      <c r="F178" s="205"/>
      <c r="G178" s="205"/>
      <c r="H178" s="207"/>
    </row>
    <row r="179" spans="1:8" ht="192.75" customHeight="1" x14ac:dyDescent="0.2"/>
    <row r="180" spans="1:8" ht="66.75" customHeight="1" x14ac:dyDescent="0.2"/>
    <row r="182" spans="1:8" s="254" customFormat="1" ht="114.75" customHeight="1" x14ac:dyDescent="0.2">
      <c r="A182" s="204"/>
      <c r="B182" s="205"/>
      <c r="C182" s="206"/>
      <c r="D182" s="205"/>
      <c r="E182" s="205"/>
      <c r="F182" s="205"/>
      <c r="G182" s="205"/>
      <c r="H182" s="207"/>
    </row>
  </sheetData>
  <sheetProtection selectLockedCells="1" selectUnlockedCells="1"/>
  <mergeCells count="287">
    <mergeCell ref="A172:H172"/>
    <mergeCell ref="A173:H173"/>
    <mergeCell ref="A174:H174"/>
    <mergeCell ref="A175:E175"/>
    <mergeCell ref="F175:H175"/>
    <mergeCell ref="A169:B169"/>
    <mergeCell ref="D169:E169"/>
    <mergeCell ref="A170:B170"/>
    <mergeCell ref="D170:E170"/>
    <mergeCell ref="A171:B171"/>
    <mergeCell ref="D171:E171"/>
    <mergeCell ref="A165:E165"/>
    <mergeCell ref="A166:B166"/>
    <mergeCell ref="D166:E166"/>
    <mergeCell ref="A167:B167"/>
    <mergeCell ref="D167:E167"/>
    <mergeCell ref="A168:B168"/>
    <mergeCell ref="D168:E168"/>
    <mergeCell ref="A157:C157"/>
    <mergeCell ref="A158:C158"/>
    <mergeCell ref="A159:C159"/>
    <mergeCell ref="A161:H161"/>
    <mergeCell ref="A162:H162"/>
    <mergeCell ref="A164:E164"/>
    <mergeCell ref="C151:D151"/>
    <mergeCell ref="A153:C153"/>
    <mergeCell ref="G153:H153"/>
    <mergeCell ref="A154:C154"/>
    <mergeCell ref="A155:C155"/>
    <mergeCell ref="A156:C156"/>
    <mergeCell ref="A146:B146"/>
    <mergeCell ref="D146:H146"/>
    <mergeCell ref="A147:B147"/>
    <mergeCell ref="D147:H147"/>
    <mergeCell ref="C149:D149"/>
    <mergeCell ref="C150:D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2"/>
  <sheetViews>
    <sheetView view="pageBreakPreview" zoomScale="40" zoomScaleNormal="60" zoomScaleSheetLayoutView="40" workbookViewId="0">
      <pane ySplit="4" topLeftCell="A14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1">
        <f>F7*1.2</f>
        <v>9972</v>
      </c>
      <c r="E7" s="32">
        <f>F7*1.1</f>
        <v>9141</v>
      </c>
      <c r="F7" s="32">
        <v>8310</v>
      </c>
      <c r="G7" s="32">
        <f>F7*0.75</f>
        <v>6232.5</v>
      </c>
      <c r="H7" s="33">
        <f>F7*0.5</f>
        <v>4155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54">
        <f>F12*1.2</f>
        <v>11412</v>
      </c>
      <c r="E12" s="32">
        <f>F12*1.1</f>
        <v>10461</v>
      </c>
      <c r="F12" s="32">
        <v>9510</v>
      </c>
      <c r="G12" s="32">
        <f>F12*0.75</f>
        <v>7132.5</v>
      </c>
      <c r="H12" s="33">
        <f>F12*0.5</f>
        <v>4755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"2ГИС.КЕМЕРОВО"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1">
        <f>F27*1.2</f>
        <v>13968</v>
      </c>
      <c r="E27" s="32">
        <f>F27*1.1</f>
        <v>12804.000000000002</v>
      </c>
      <c r="F27" s="32">
        <v>11640</v>
      </c>
      <c r="G27" s="32">
        <f>F27*0.75</f>
        <v>8730</v>
      </c>
      <c r="H27" s="33">
        <f>F27*0.5</f>
        <v>5820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54">
        <f>F32*1.2</f>
        <v>15984</v>
      </c>
      <c r="E32" s="32">
        <f>F32*1.1</f>
        <v>14652.000000000002</v>
      </c>
      <c r="F32" s="32">
        <v>13320</v>
      </c>
      <c r="G32" s="32">
        <f>F32*0.75</f>
        <v>9990</v>
      </c>
      <c r="H32" s="33">
        <f>F32*0.5</f>
        <v>6660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"2ГИС.КЕМЕРОВО"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361">
        <f>F48*1.2</f>
        <v>5904</v>
      </c>
      <c r="E48" s="361">
        <f>F48*1.1</f>
        <v>5412</v>
      </c>
      <c r="F48" s="361">
        <v>4920</v>
      </c>
      <c r="G48" s="361">
        <f>F48*0.75</f>
        <v>3690</v>
      </c>
      <c r="H48" s="361">
        <f>F48*0.5</f>
        <v>2460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362"/>
      <c r="E49" s="362"/>
      <c r="F49" s="362"/>
      <c r="G49" s="362"/>
      <c r="H49" s="362"/>
    </row>
    <row r="50" spans="1:8" s="16" customFormat="1" ht="7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2040 до 77520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6" s="127">
        <v>2040</v>
      </c>
      <c r="E56" s="128"/>
      <c r="F56" s="128"/>
      <c r="G56" s="128"/>
      <c r="H56" s="129"/>
    </row>
    <row r="57" spans="1:8" s="16" customFormat="1" ht="37.5" customHeight="1" outlineLevel="1" x14ac:dyDescent="0.2">
      <c r="A57" s="130" t="s">
        <v>33</v>
      </c>
      <c r="B57" s="131"/>
      <c r="C57" s="126"/>
      <c r="D57" s="36">
        <v>4080</v>
      </c>
      <c r="E57" s="37"/>
      <c r="F57" s="37"/>
      <c r="G57" s="37"/>
      <c r="H57" s="38"/>
    </row>
    <row r="58" spans="1:8" s="16" customFormat="1" ht="37.5" customHeight="1" outlineLevel="1" x14ac:dyDescent="0.2">
      <c r="A58" s="130" t="s">
        <v>34</v>
      </c>
      <c r="B58" s="131"/>
      <c r="C58" s="126"/>
      <c r="D58" s="36">
        <v>8160</v>
      </c>
      <c r="E58" s="37"/>
      <c r="F58" s="37"/>
      <c r="G58" s="37"/>
      <c r="H58" s="38"/>
    </row>
    <row r="59" spans="1:8" s="16" customFormat="1" ht="37.5" customHeight="1" outlineLevel="1" x14ac:dyDescent="0.2">
      <c r="A59" s="130" t="s">
        <v>35</v>
      </c>
      <c r="B59" s="131"/>
      <c r="C59" s="126"/>
      <c r="D59" s="36">
        <v>12240</v>
      </c>
      <c r="E59" s="37"/>
      <c r="F59" s="37"/>
      <c r="G59" s="37"/>
      <c r="H59" s="38"/>
    </row>
    <row r="60" spans="1:8" s="16" customFormat="1" ht="37.5" customHeight="1" outlineLevel="1" x14ac:dyDescent="0.2">
      <c r="A60" s="130" t="s">
        <v>36</v>
      </c>
      <c r="B60" s="131"/>
      <c r="C60" s="126"/>
      <c r="D60" s="36">
        <v>16320</v>
      </c>
      <c r="E60" s="37"/>
      <c r="F60" s="37"/>
      <c r="G60" s="37"/>
      <c r="H60" s="38"/>
    </row>
    <row r="61" spans="1:8" s="16" customFormat="1" ht="37.5" customHeight="1" outlineLevel="1" x14ac:dyDescent="0.2">
      <c r="A61" s="130" t="s">
        <v>37</v>
      </c>
      <c r="B61" s="131"/>
      <c r="C61" s="126"/>
      <c r="D61" s="36">
        <v>20400</v>
      </c>
      <c r="E61" s="37"/>
      <c r="F61" s="37"/>
      <c r="G61" s="37"/>
      <c r="H61" s="38"/>
    </row>
    <row r="62" spans="1:8" s="16" customFormat="1" ht="37.5" customHeight="1" outlineLevel="1" x14ac:dyDescent="0.2">
      <c r="A62" s="130" t="s">
        <v>38</v>
      </c>
      <c r="B62" s="131"/>
      <c r="C62" s="126"/>
      <c r="D62" s="36">
        <v>24480</v>
      </c>
      <c r="E62" s="37"/>
      <c r="F62" s="37"/>
      <c r="G62" s="37"/>
      <c r="H62" s="38"/>
    </row>
    <row r="63" spans="1:8" s="16" customFormat="1" ht="37.5" customHeight="1" outlineLevel="1" x14ac:dyDescent="0.2">
      <c r="A63" s="130" t="s">
        <v>39</v>
      </c>
      <c r="B63" s="131"/>
      <c r="C63" s="126"/>
      <c r="D63" s="36">
        <v>28560</v>
      </c>
      <c r="E63" s="37"/>
      <c r="F63" s="37"/>
      <c r="G63" s="37"/>
      <c r="H63" s="38"/>
    </row>
    <row r="64" spans="1:8" s="16" customFormat="1" ht="37.5" customHeight="1" outlineLevel="1" x14ac:dyDescent="0.2">
      <c r="A64" s="130" t="s">
        <v>40</v>
      </c>
      <c r="B64" s="131"/>
      <c r="C64" s="126"/>
      <c r="D64" s="36">
        <v>32640</v>
      </c>
      <c r="E64" s="37"/>
      <c r="F64" s="37"/>
      <c r="G64" s="37"/>
      <c r="H64" s="38"/>
    </row>
    <row r="65" spans="1:8" s="16" customFormat="1" ht="37.5" customHeight="1" outlineLevel="1" x14ac:dyDescent="0.2">
      <c r="A65" s="130" t="s">
        <v>41</v>
      </c>
      <c r="B65" s="131"/>
      <c r="C65" s="126"/>
      <c r="D65" s="36">
        <v>36720</v>
      </c>
      <c r="E65" s="37"/>
      <c r="F65" s="37"/>
      <c r="G65" s="37"/>
      <c r="H65" s="38"/>
    </row>
    <row r="66" spans="1:8" s="16" customFormat="1" ht="37.5" customHeight="1" outlineLevel="1" x14ac:dyDescent="0.2">
      <c r="A66" s="130" t="s">
        <v>42</v>
      </c>
      <c r="B66" s="131"/>
      <c r="C66" s="126"/>
      <c r="D66" s="36">
        <v>40800</v>
      </c>
      <c r="E66" s="37"/>
      <c r="F66" s="37"/>
      <c r="G66" s="37"/>
      <c r="H66" s="38"/>
    </row>
    <row r="67" spans="1:8" s="16" customFormat="1" ht="37.5" customHeight="1" outlineLevel="1" x14ac:dyDescent="0.2">
      <c r="A67" s="130" t="s">
        <v>43</v>
      </c>
      <c r="B67" s="131"/>
      <c r="C67" s="126"/>
      <c r="D67" s="36">
        <v>44880</v>
      </c>
      <c r="E67" s="37"/>
      <c r="F67" s="37"/>
      <c r="G67" s="37"/>
      <c r="H67" s="38"/>
    </row>
    <row r="68" spans="1:8" s="16" customFormat="1" ht="37.5" customHeight="1" outlineLevel="1" x14ac:dyDescent="0.2">
      <c r="A68" s="130" t="s">
        <v>44</v>
      </c>
      <c r="B68" s="131"/>
      <c r="C68" s="126"/>
      <c r="D68" s="36">
        <v>48960</v>
      </c>
      <c r="E68" s="37"/>
      <c r="F68" s="37"/>
      <c r="G68" s="37"/>
      <c r="H68" s="38"/>
    </row>
    <row r="69" spans="1:8" s="16" customFormat="1" ht="37.5" customHeight="1" outlineLevel="1" x14ac:dyDescent="0.2">
      <c r="A69" s="130" t="s">
        <v>45</v>
      </c>
      <c r="B69" s="131"/>
      <c r="C69" s="126"/>
      <c r="D69" s="36">
        <v>53040</v>
      </c>
      <c r="E69" s="37"/>
      <c r="F69" s="37"/>
      <c r="G69" s="37"/>
      <c r="H69" s="38"/>
    </row>
    <row r="70" spans="1:8" s="16" customFormat="1" ht="37.5" customHeight="1" outlineLevel="1" x14ac:dyDescent="0.2">
      <c r="A70" s="130" t="s">
        <v>46</v>
      </c>
      <c r="B70" s="131"/>
      <c r="C70" s="126"/>
      <c r="D70" s="36">
        <v>57120</v>
      </c>
      <c r="E70" s="37"/>
      <c r="F70" s="37"/>
      <c r="G70" s="37"/>
      <c r="H70" s="38"/>
    </row>
    <row r="71" spans="1:8" s="16" customFormat="1" ht="37.5" customHeight="1" outlineLevel="1" x14ac:dyDescent="0.2">
      <c r="A71" s="130" t="s">
        <v>47</v>
      </c>
      <c r="B71" s="131"/>
      <c r="C71" s="126"/>
      <c r="D71" s="36">
        <v>61200</v>
      </c>
      <c r="E71" s="37"/>
      <c r="F71" s="37"/>
      <c r="G71" s="37"/>
      <c r="H71" s="38"/>
    </row>
    <row r="72" spans="1:8" s="16" customFormat="1" ht="37.5" customHeight="1" outlineLevel="1" x14ac:dyDescent="0.2">
      <c r="A72" s="130" t="s">
        <v>48</v>
      </c>
      <c r="B72" s="131"/>
      <c r="C72" s="126"/>
      <c r="D72" s="36">
        <v>65280</v>
      </c>
      <c r="E72" s="37"/>
      <c r="F72" s="37"/>
      <c r="G72" s="37"/>
      <c r="H72" s="38"/>
    </row>
    <row r="73" spans="1:8" s="16" customFormat="1" ht="37.5" customHeight="1" outlineLevel="1" x14ac:dyDescent="0.2">
      <c r="A73" s="130" t="s">
        <v>49</v>
      </c>
      <c r="B73" s="131"/>
      <c r="C73" s="126"/>
      <c r="D73" s="36">
        <v>69360</v>
      </c>
      <c r="E73" s="37"/>
      <c r="F73" s="37"/>
      <c r="G73" s="37"/>
      <c r="H73" s="38"/>
    </row>
    <row r="74" spans="1:8" s="16" customFormat="1" ht="37.5" customHeight="1" outlineLevel="1" x14ac:dyDescent="0.2">
      <c r="A74" s="130" t="s">
        <v>50</v>
      </c>
      <c r="B74" s="131"/>
      <c r="C74" s="126"/>
      <c r="D74" s="36">
        <v>73440</v>
      </c>
      <c r="E74" s="37"/>
      <c r="F74" s="37"/>
      <c r="G74" s="37"/>
      <c r="H74" s="38"/>
    </row>
    <row r="75" spans="1:8" s="16" customFormat="1" ht="37.5" customHeight="1" outlineLevel="1" thickBot="1" x14ac:dyDescent="0.25">
      <c r="A75" s="130" t="s">
        <v>51</v>
      </c>
      <c r="B75" s="131"/>
      <c r="C75" s="126"/>
      <c r="D75" s="36">
        <v>77520</v>
      </c>
      <c r="E75" s="37"/>
      <c r="F75" s="37"/>
      <c r="G75" s="37"/>
      <c r="H75" s="38"/>
    </row>
    <row r="76" spans="1:8" s="16" customFormat="1" ht="50.1" customHeight="1" thickBot="1" x14ac:dyDescent="0.25">
      <c r="A76" s="119" t="s">
        <v>52</v>
      </c>
      <c r="B76" s="120"/>
      <c r="C76" s="120"/>
      <c r="D76" s="121" t="str">
        <f>"от "&amp;MIN(D77:D86)&amp;" до "&amp;MAX(D77:D86)</f>
        <v>от 300 до 7800</v>
      </c>
      <c r="E76" s="122"/>
      <c r="F76" s="122"/>
      <c r="G76" s="122"/>
      <c r="H76" s="123"/>
    </row>
    <row r="77" spans="1:8" s="16" customFormat="1" ht="150.75" customHeight="1" x14ac:dyDescent="0.2">
      <c r="A77" s="132" t="s">
        <v>53</v>
      </c>
      <c r="B77" s="133" t="s">
        <v>13</v>
      </c>
      <c r="C77" s="51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7" s="127">
        <v>1380</v>
      </c>
      <c r="E77" s="128"/>
      <c r="F77" s="128"/>
      <c r="G77" s="128"/>
      <c r="H77" s="129"/>
    </row>
    <row r="78" spans="1:8" s="16" customFormat="1" ht="37.5" customHeight="1" x14ac:dyDescent="0.2">
      <c r="A78" s="194" t="s">
        <v>54</v>
      </c>
      <c r="B78" s="195"/>
      <c r="C78" s="142"/>
      <c r="D78" s="36">
        <v>480</v>
      </c>
      <c r="E78" s="37"/>
      <c r="F78" s="37"/>
      <c r="G78" s="37"/>
      <c r="H78" s="38"/>
    </row>
    <row r="79" spans="1:8" s="16" customFormat="1" ht="37.5" customHeight="1" x14ac:dyDescent="0.2">
      <c r="A79" s="351" t="s">
        <v>55</v>
      </c>
      <c r="B79" s="179"/>
      <c r="C79" s="142"/>
      <c r="D79" s="36">
        <v>7800</v>
      </c>
      <c r="E79" s="37"/>
      <c r="F79" s="37"/>
      <c r="G79" s="37"/>
      <c r="H79" s="38"/>
    </row>
    <row r="80" spans="1:8" s="16" customFormat="1" ht="37.5" customHeight="1" x14ac:dyDescent="0.2">
      <c r="A80" s="477" t="s">
        <v>56</v>
      </c>
      <c r="B80" s="478"/>
      <c r="C80" s="142"/>
      <c r="D80" s="36">
        <v>1500</v>
      </c>
      <c r="E80" s="37"/>
      <c r="F80" s="37"/>
      <c r="G80" s="37"/>
      <c r="H80" s="38"/>
    </row>
    <row r="81" spans="1:8" s="16" customFormat="1" ht="37.5" customHeight="1" x14ac:dyDescent="0.2">
      <c r="A81" s="143" t="s">
        <v>57</v>
      </c>
      <c r="B81" s="144"/>
      <c r="C81" s="142"/>
      <c r="D81" s="36">
        <v>4500</v>
      </c>
      <c r="E81" s="37"/>
      <c r="F81" s="37"/>
      <c r="G81" s="37"/>
      <c r="H81" s="38"/>
    </row>
    <row r="82" spans="1:8" s="16" customFormat="1" ht="37.5" customHeight="1" x14ac:dyDescent="0.2">
      <c r="A82" s="143" t="s">
        <v>58</v>
      </c>
      <c r="B82" s="144"/>
      <c r="C82" s="142"/>
      <c r="D82" s="36">
        <v>300</v>
      </c>
      <c r="E82" s="37"/>
      <c r="F82" s="37"/>
      <c r="G82" s="37"/>
      <c r="H82" s="38"/>
    </row>
    <row r="83" spans="1:8" s="16" customFormat="1" ht="37.5" customHeight="1" x14ac:dyDescent="0.2">
      <c r="A83" s="143" t="s">
        <v>59</v>
      </c>
      <c r="B83" s="144"/>
      <c r="C83" s="142"/>
      <c r="D83" s="36">
        <v>300</v>
      </c>
      <c r="E83" s="37"/>
      <c r="F83" s="37"/>
      <c r="G83" s="37"/>
      <c r="H83" s="38"/>
    </row>
    <row r="84" spans="1:8" s="16" customFormat="1" ht="37.5" customHeight="1" x14ac:dyDescent="0.2">
      <c r="A84" s="143" t="s">
        <v>60</v>
      </c>
      <c r="B84" s="144"/>
      <c r="C84" s="142"/>
      <c r="D84" s="36">
        <v>600</v>
      </c>
      <c r="E84" s="37"/>
      <c r="F84" s="37"/>
      <c r="G84" s="37"/>
      <c r="H84" s="38"/>
    </row>
    <row r="85" spans="1:8" s="16" customFormat="1" ht="37.5" customHeight="1" x14ac:dyDescent="0.2">
      <c r="A85" s="143" t="s">
        <v>61</v>
      </c>
      <c r="B85" s="144"/>
      <c r="C85" s="142"/>
      <c r="D85" s="36">
        <v>900</v>
      </c>
      <c r="E85" s="37"/>
      <c r="F85" s="37"/>
      <c r="G85" s="37"/>
      <c r="H85" s="38"/>
    </row>
    <row r="86" spans="1:8" s="16" customFormat="1" ht="37.5" customHeight="1" thickBot="1" x14ac:dyDescent="0.25">
      <c r="A86" s="496" t="s">
        <v>62</v>
      </c>
      <c r="B86" s="497"/>
      <c r="C86" s="147"/>
      <c r="D86" s="187">
        <v>4800</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7" s="45">
        <v>30</v>
      </c>
      <c r="E87" s="45"/>
      <c r="F87" s="45"/>
      <c r="G87" s="45"/>
      <c r="H87" s="46"/>
    </row>
    <row r="88" spans="1:8" s="28" customFormat="1" ht="49.5" customHeight="1" thickBot="1" x14ac:dyDescent="0.25">
      <c r="A88" s="24" t="s">
        <v>65</v>
      </c>
      <c r="B88" s="25"/>
      <c r="C88" s="26"/>
      <c r="D88" s="156" t="str">
        <f>"от "&amp;MIN(D90,D110:H111,F149,D112:H126)&amp;" до "&amp;MAX(D90,D110:H111,F149,D112:H126)</f>
        <v>от 510 до 25920</v>
      </c>
      <c r="E88" s="156"/>
      <c r="F88" s="156"/>
      <c r="G88" s="156"/>
      <c r="H88" s="157"/>
    </row>
    <row r="89" spans="1:8" s="16" customFormat="1" ht="24.95" customHeight="1" thickBot="1" x14ac:dyDescent="0.25">
      <c r="A89" s="301"/>
      <c r="B89" s="302"/>
      <c r="C89" s="118"/>
      <c r="D89" s="325"/>
      <c r="E89" s="325"/>
      <c r="F89" s="325"/>
      <c r="G89" s="325"/>
      <c r="H89" s="326"/>
    </row>
    <row r="90" spans="1:8" s="16" customFormat="1" ht="50.1"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90" s="165">
        <v>6480</v>
      </c>
      <c r="E90" s="165"/>
      <c r="F90" s="165"/>
      <c r="G90" s="165"/>
      <c r="H90" s="166"/>
    </row>
    <row r="91" spans="1:8" s="16" customFormat="1" ht="50.1" customHeight="1" thickBot="1" x14ac:dyDescent="0.25">
      <c r="A91" s="167" t="s">
        <v>67</v>
      </c>
      <c r="B91" s="168"/>
      <c r="C91" s="169"/>
      <c r="D91" s="170" t="s">
        <v>68</v>
      </c>
      <c r="E91" s="171"/>
      <c r="F91" s="171"/>
      <c r="G91" s="171"/>
      <c r="H91" s="172"/>
    </row>
    <row r="92" spans="1:8" s="16" customFormat="1" ht="50.1" customHeight="1" x14ac:dyDescent="0.2">
      <c r="A92" s="173" t="s">
        <v>69</v>
      </c>
      <c r="B92" s="174"/>
      <c r="C92" s="169"/>
      <c r="D92" s="140">
        <f>D90/4</f>
        <v>1620</v>
      </c>
      <c r="E92" s="140"/>
      <c r="F92" s="140"/>
      <c r="G92" s="140"/>
      <c r="H92" s="141"/>
    </row>
    <row r="93" spans="1:8" s="16" customFormat="1" ht="50.1" customHeight="1" x14ac:dyDescent="0.2">
      <c r="A93" s="173" t="s">
        <v>70</v>
      </c>
      <c r="B93" s="174"/>
      <c r="C93" s="169"/>
      <c r="D93" s="140">
        <f>D90/5</f>
        <v>1296</v>
      </c>
      <c r="E93" s="140"/>
      <c r="F93" s="140"/>
      <c r="G93" s="140"/>
      <c r="H93" s="141"/>
    </row>
    <row r="94" spans="1:8" s="16" customFormat="1" ht="50.1" customHeight="1" x14ac:dyDescent="0.2">
      <c r="A94" s="173" t="s">
        <v>71</v>
      </c>
      <c r="B94" s="174"/>
      <c r="C94" s="169"/>
      <c r="D94" s="140">
        <f>D90/6</f>
        <v>1080</v>
      </c>
      <c r="E94" s="140"/>
      <c r="F94" s="140"/>
      <c r="G94" s="140"/>
      <c r="H94" s="141"/>
    </row>
    <row r="95" spans="1:8" s="16" customFormat="1" ht="50.1" customHeight="1" x14ac:dyDescent="0.2">
      <c r="A95" s="173" t="s">
        <v>72</v>
      </c>
      <c r="B95" s="174"/>
      <c r="C95" s="169"/>
      <c r="D95" s="140">
        <f>D90/7</f>
        <v>925.71428571428567</v>
      </c>
      <c r="E95" s="140"/>
      <c r="F95" s="140"/>
      <c r="G95" s="140"/>
      <c r="H95" s="141"/>
    </row>
    <row r="96" spans="1:8" s="16" customFormat="1" ht="50.1" customHeight="1" x14ac:dyDescent="0.2">
      <c r="A96" s="173" t="s">
        <v>73</v>
      </c>
      <c r="B96" s="174"/>
      <c r="C96" s="169"/>
      <c r="D96" s="140">
        <f>D90/8</f>
        <v>810</v>
      </c>
      <c r="E96" s="140"/>
      <c r="F96" s="140"/>
      <c r="G96" s="140"/>
      <c r="H96" s="141"/>
    </row>
    <row r="97" spans="1:8" s="16" customFormat="1" ht="50.1" customHeight="1" x14ac:dyDescent="0.2">
      <c r="A97" s="173" t="s">
        <v>74</v>
      </c>
      <c r="B97" s="174"/>
      <c r="C97" s="169"/>
      <c r="D97" s="140">
        <f>D90/9</f>
        <v>720</v>
      </c>
      <c r="E97" s="140"/>
      <c r="F97" s="140"/>
      <c r="G97" s="140"/>
      <c r="H97" s="141"/>
    </row>
    <row r="98" spans="1:8" s="16" customFormat="1" ht="50.1" customHeight="1" x14ac:dyDescent="0.2">
      <c r="A98" s="173" t="s">
        <v>75</v>
      </c>
      <c r="B98" s="174"/>
      <c r="C98" s="169"/>
      <c r="D98" s="140">
        <f>D90/10</f>
        <v>648</v>
      </c>
      <c r="E98" s="140"/>
      <c r="F98" s="140"/>
      <c r="G98" s="140"/>
      <c r="H98" s="141"/>
    </row>
    <row r="99" spans="1:8" s="16" customFormat="1" ht="50.1" customHeight="1" thickBot="1" x14ac:dyDescent="0.25">
      <c r="A99" s="162" t="s">
        <v>76</v>
      </c>
      <c r="B99" s="163"/>
      <c r="C99" s="169"/>
      <c r="D99" s="165">
        <v>9720</v>
      </c>
      <c r="E99" s="165"/>
      <c r="F99" s="165"/>
      <c r="G99" s="165"/>
      <c r="H99" s="166"/>
    </row>
    <row r="100" spans="1:8" s="16" customFormat="1" ht="50.1" customHeight="1" thickBot="1" x14ac:dyDescent="0.25">
      <c r="A100" s="167" t="s">
        <v>67</v>
      </c>
      <c r="B100" s="168"/>
      <c r="C100" s="169"/>
      <c r="D100" s="170" t="s">
        <v>68</v>
      </c>
      <c r="E100" s="171"/>
      <c r="F100" s="171"/>
      <c r="G100" s="171"/>
      <c r="H100" s="172"/>
    </row>
    <row r="101" spans="1:8" s="16" customFormat="1" ht="50.1" customHeight="1" x14ac:dyDescent="0.2">
      <c r="A101" s="173" t="s">
        <v>69</v>
      </c>
      <c r="B101" s="174"/>
      <c r="C101" s="169"/>
      <c r="D101" s="140">
        <v>2430</v>
      </c>
      <c r="E101" s="140"/>
      <c r="F101" s="140"/>
      <c r="G101" s="140"/>
      <c r="H101" s="141"/>
    </row>
    <row r="102" spans="1:8" s="16" customFormat="1" ht="50.1" customHeight="1" x14ac:dyDescent="0.2">
      <c r="A102" s="173" t="s">
        <v>70</v>
      </c>
      <c r="B102" s="174"/>
      <c r="C102" s="169"/>
      <c r="D102" s="140">
        <v>1944</v>
      </c>
      <c r="E102" s="140"/>
      <c r="F102" s="140"/>
      <c r="G102" s="140"/>
      <c r="H102" s="141"/>
    </row>
    <row r="103" spans="1:8" s="16" customFormat="1" ht="50.1" customHeight="1" x14ac:dyDescent="0.2">
      <c r="A103" s="173" t="s">
        <v>71</v>
      </c>
      <c r="B103" s="174"/>
      <c r="C103" s="169"/>
      <c r="D103" s="140">
        <v>1620</v>
      </c>
      <c r="E103" s="140"/>
      <c r="F103" s="140"/>
      <c r="G103" s="140"/>
      <c r="H103" s="141"/>
    </row>
    <row r="104" spans="1:8" s="16" customFormat="1" ht="50.1" customHeight="1" x14ac:dyDescent="0.2">
      <c r="A104" s="173" t="s">
        <v>72</v>
      </c>
      <c r="B104" s="174"/>
      <c r="C104" s="169"/>
      <c r="D104" s="140">
        <v>1388.5714285714284</v>
      </c>
      <c r="E104" s="140"/>
      <c r="F104" s="140"/>
      <c r="G104" s="140"/>
      <c r="H104" s="141"/>
    </row>
    <row r="105" spans="1:8" s="16" customFormat="1" ht="50.1" customHeight="1" x14ac:dyDescent="0.2">
      <c r="A105" s="173" t="s">
        <v>73</v>
      </c>
      <c r="B105" s="174"/>
      <c r="C105" s="169"/>
      <c r="D105" s="140">
        <v>1215</v>
      </c>
      <c r="E105" s="140"/>
      <c r="F105" s="140"/>
      <c r="G105" s="140"/>
      <c r="H105" s="141"/>
    </row>
    <row r="106" spans="1:8" s="16" customFormat="1" ht="50.1" customHeight="1" x14ac:dyDescent="0.2">
      <c r="A106" s="173" t="s">
        <v>74</v>
      </c>
      <c r="B106" s="174"/>
      <c r="C106" s="169"/>
      <c r="D106" s="140">
        <v>1080</v>
      </c>
      <c r="E106" s="140"/>
      <c r="F106" s="140"/>
      <c r="G106" s="140"/>
      <c r="H106" s="141"/>
    </row>
    <row r="107" spans="1:8" s="16" customFormat="1" ht="50.1" customHeight="1" thickBot="1" x14ac:dyDescent="0.25">
      <c r="A107" s="173" t="s">
        <v>75</v>
      </c>
      <c r="B107" s="174"/>
      <c r="C107" s="177"/>
      <c r="D107" s="140">
        <v>972</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"2ГИС.КЕМЕРОВО"</v>
      </c>
      <c r="D110" s="56">
        <v>7800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1" s="56">
        <v>5280</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2" s="56">
        <v>18300</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"2ГИС.КЕМЕРОВО"</v>
      </c>
      <c r="D113" s="56">
        <v>8400</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"2ГИС.КЕМЕРОВО"</v>
      </c>
      <c r="D114" s="56">
        <v>10080</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5" s="56">
        <v>10200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6" s="56">
        <v>6360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7" s="329">
        <v>18300</v>
      </c>
      <c r="E117" s="140"/>
      <c r="F117" s="140"/>
      <c r="G117" s="140"/>
      <c r="H117" s="141"/>
    </row>
    <row r="118" spans="1:8" s="16" customFormat="1" ht="50.1" customHeight="1" x14ac:dyDescent="0.2">
      <c r="A118" s="143" t="s">
        <v>86</v>
      </c>
      <c r="B118" s="144"/>
      <c r="C118" s="190" t="str">
        <f>C149</f>
        <v>электронный справочник на основе Справочника организаций "2ГИС.КЕМЕРОВО" (мобильная версия 2ГИС 4.0 и выше)</v>
      </c>
      <c r="D118" s="329">
        <v>15000</v>
      </c>
      <c r="E118" s="140"/>
      <c r="F118" s="140"/>
      <c r="G118" s="140"/>
      <c r="H118" s="141"/>
    </row>
    <row r="119" spans="1:8" s="16" customFormat="1" ht="50.1" customHeight="1" x14ac:dyDescent="0.2">
      <c r="A119" s="143" t="s">
        <v>87</v>
      </c>
      <c r="B119" s="144"/>
      <c r="C119" s="190" t="s">
        <v>88</v>
      </c>
      <c r="D119" s="329">
        <v>510</v>
      </c>
      <c r="E119" s="140"/>
      <c r="F119" s="140"/>
      <c r="G119" s="140"/>
      <c r="H119" s="141"/>
    </row>
    <row r="120" spans="1:8" s="16" customFormat="1" ht="86.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0" s="56">
        <v>3720</v>
      </c>
      <c r="E120" s="37"/>
      <c r="F120" s="37"/>
      <c r="G120" s="37"/>
      <c r="H120" s="38"/>
    </row>
    <row r="121" spans="1:8" s="16" customFormat="1" ht="86.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1" s="56">
        <v>2976</v>
      </c>
      <c r="E121" s="37"/>
      <c r="F121" s="37"/>
      <c r="G121" s="37"/>
      <c r="H121" s="38"/>
    </row>
    <row r="122" spans="1:8" s="16" customFormat="1" ht="86.25" customHeight="1" x14ac:dyDescent="0.2">
      <c r="A122" s="143" t="s">
        <v>91</v>
      </c>
      <c r="B122" s="144"/>
      <c r="C122"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2" s="56">
        <v>3120</v>
      </c>
      <c r="E122" s="37"/>
      <c r="F122" s="37"/>
      <c r="G122" s="37"/>
      <c r="H122" s="38"/>
    </row>
    <row r="123" spans="1:8" s="16" customFormat="1" ht="86.25" customHeight="1" x14ac:dyDescent="0.2">
      <c r="A123" s="143" t="s">
        <v>92</v>
      </c>
      <c r="B123" s="144"/>
      <c r="C123" s="190"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3" s="56">
        <v>1488</v>
      </c>
      <c r="E123" s="37"/>
      <c r="F123" s="37"/>
      <c r="G123" s="37"/>
      <c r="H123" s="38"/>
    </row>
    <row r="124" spans="1:8" s="16" customFormat="1" ht="86.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4" s="56">
        <v>25920</v>
      </c>
      <c r="E124" s="37"/>
      <c r="F124" s="37"/>
      <c r="G124" s="37"/>
      <c r="H124" s="38"/>
    </row>
    <row r="125" spans="1:8" s="16" customFormat="1" ht="86.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25" s="56">
        <v>10008</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6" s="56">
        <v>13800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7" s="56">
        <v>1200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8" s="56">
        <v>12000</v>
      </c>
      <c r="E128" s="37"/>
      <c r="F128" s="37"/>
      <c r="G128" s="37"/>
      <c r="H128" s="38"/>
    </row>
    <row r="129" spans="1:8" s="16" customFormat="1" ht="96" customHeight="1" x14ac:dyDescent="0.2">
      <c r="A129" s="143" t="s">
        <v>97</v>
      </c>
      <c r="B129" s="144"/>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9" s="56">
        <v>5010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30" s="56">
        <v>10002</v>
      </c>
      <c r="E130" s="37"/>
      <c r="F130" s="37"/>
      <c r="G130" s="37"/>
      <c r="H130" s="38"/>
    </row>
    <row r="131" spans="1:8" s="16" customFormat="1"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"2ГИС.КЕМЕРОВО"</v>
      </c>
      <c r="D131" s="56">
        <v>10920</v>
      </c>
      <c r="E131" s="37"/>
      <c r="F131" s="37"/>
      <c r="G131" s="37"/>
      <c r="H131" s="38"/>
    </row>
    <row r="132" spans="1:8" s="16" customFormat="1"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32" s="56">
        <v>7440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56">
        <v>25680</v>
      </c>
      <c r="E133" s="37"/>
      <c r="F133" s="37"/>
      <c r="G133" s="37"/>
      <c r="H133" s="38"/>
    </row>
    <row r="134" spans="1:8" s="16" customFormat="1" ht="50.1" customHeight="1" x14ac:dyDescent="0.2">
      <c r="A134" s="143" t="s">
        <v>102</v>
      </c>
      <c r="B134" s="144"/>
      <c r="C134" s="190" t="str">
        <f>"Интернет-площадка 2gis.ru на основе Cправочника организаций "&amp;$C$2&amp;""</f>
        <v>Интернет-площадка 2gis.ru на основе Cправочника организаций "2ГИС.КЕМЕРОВО"</v>
      </c>
      <c r="D134" s="56">
        <v>11760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"2ГИС.КЕМЕРОВО"</v>
      </c>
      <c r="D135" s="56">
        <v>14112</v>
      </c>
      <c r="E135" s="37"/>
      <c r="F135" s="37"/>
      <c r="G135" s="37"/>
      <c r="H135" s="38"/>
    </row>
    <row r="136" spans="1:8" s="16" customFormat="1" ht="50.1" customHeight="1" x14ac:dyDescent="0.2">
      <c r="A136" s="143" t="s">
        <v>104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6" s="56">
        <v>14280</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7" s="56">
        <v>9000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8" s="56">
        <v>25680</v>
      </c>
      <c r="E138" s="37"/>
      <c r="F138" s="37"/>
      <c r="G138" s="37"/>
      <c r="H138" s="38"/>
    </row>
    <row r="139" spans="1:8" s="16" customFormat="1" ht="50.1" customHeight="1" x14ac:dyDescent="0.2">
      <c r="A139" s="143" t="s">
        <v>107</v>
      </c>
      <c r="B139" s="144"/>
      <c r="C139" s="190" t="s">
        <v>88</v>
      </c>
      <c r="D139" s="56">
        <v>720</v>
      </c>
      <c r="E139" s="37"/>
      <c r="F139" s="37"/>
      <c r="G139" s="37"/>
      <c r="H139" s="38"/>
    </row>
    <row r="140" spans="1:8" s="16" customFormat="1" ht="72"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56">
        <v>36360</v>
      </c>
      <c r="E140" s="37"/>
      <c r="F140" s="37"/>
      <c r="G140" s="37"/>
      <c r="H140" s="38"/>
    </row>
    <row r="141" spans="1:8" s="16" customFormat="1" ht="50.1" customHeight="1" thickBot="1" x14ac:dyDescent="0.25">
      <c r="A141" s="143" t="s">
        <v>109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1" s="56">
        <v>19320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43" s="56">
        <v>8004</v>
      </c>
      <c r="E143" s="37"/>
      <c r="F143" s="37"/>
      <c r="G143" s="37"/>
      <c r="H143" s="38"/>
    </row>
    <row r="144" spans="1:8" s="16" customFormat="1" ht="50.1" customHeight="1" x14ac:dyDescent="0.2">
      <c r="A144" s="143" t="s">
        <v>112</v>
      </c>
      <c r="B144" s="144"/>
      <c r="C144" s="196"/>
      <c r="D144" s="56">
        <v>12000</v>
      </c>
      <c r="E144" s="37"/>
      <c r="F144" s="37"/>
      <c r="G144" s="37"/>
      <c r="H144" s="38"/>
    </row>
    <row r="145" spans="1:8" s="16" customFormat="1" ht="50.1" customHeight="1" x14ac:dyDescent="0.2">
      <c r="A145" s="194" t="s">
        <v>113</v>
      </c>
      <c r="B145" s="195"/>
      <c r="C145" s="196"/>
      <c r="D145" s="329">
        <v>3000</v>
      </c>
      <c r="E145" s="140"/>
      <c r="F145" s="140"/>
      <c r="G145" s="140"/>
      <c r="H145" s="140"/>
    </row>
    <row r="146" spans="1:8" s="16" customFormat="1" ht="50.1" customHeight="1" x14ac:dyDescent="0.2">
      <c r="A146" s="194" t="s">
        <v>114</v>
      </c>
      <c r="B146" s="195"/>
      <c r="C146" s="196"/>
      <c r="D146" s="329">
        <v>300</v>
      </c>
      <c r="E146" s="140"/>
      <c r="F146" s="140"/>
      <c r="G146" s="140"/>
      <c r="H146" s="140"/>
    </row>
    <row r="147" spans="1:8" s="16" customFormat="1" ht="50.1" customHeight="1" thickBot="1" x14ac:dyDescent="0.25">
      <c r="A147" s="194" t="s">
        <v>115</v>
      </c>
      <c r="B147" s="195"/>
      <c r="C147" s="198"/>
      <c r="D147" s="78">
        <v>1050</v>
      </c>
      <c r="E147" s="79"/>
      <c r="F147" s="79"/>
      <c r="G147" s="79"/>
      <c r="H147" s="79"/>
    </row>
    <row r="148" spans="1:8" s="16" customFormat="1" ht="50.1" customHeight="1" thickBot="1" x14ac:dyDescent="0.25">
      <c r="A148" s="24" t="s">
        <v>116</v>
      </c>
      <c r="B148" s="25"/>
      <c r="C148" s="26"/>
      <c r="D148" s="156"/>
      <c r="E148" s="156"/>
      <c r="F148" s="156"/>
      <c r="G148" s="156"/>
      <c r="H148" s="157"/>
    </row>
    <row r="149" spans="1:8" s="16" customFormat="1"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9" s="200">
        <f>F149*1.2</f>
        <v>5040</v>
      </c>
      <c r="E149" s="201">
        <f>F149*1.1</f>
        <v>4620</v>
      </c>
      <c r="F149" s="201">
        <v>4200</v>
      </c>
      <c r="G149" s="201">
        <f>F149*0.75</f>
        <v>3150</v>
      </c>
      <c r="H149" s="202">
        <f>F149*0.5</f>
        <v>2100</v>
      </c>
    </row>
    <row r="150" spans="1:8" s="16" customFormat="1"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"2ГИС.КЕМЕРОВО"</v>
      </c>
      <c r="D150" s="36">
        <v>3060</v>
      </c>
      <c r="E150" s="37"/>
      <c r="F150" s="37"/>
      <c r="G150" s="37"/>
      <c r="H150" s="38"/>
    </row>
    <row r="151" spans="1:8" s="16" customFormat="1" ht="50.1" customHeight="1" x14ac:dyDescent="0.2">
      <c r="A151" s="143" t="s">
        <v>119</v>
      </c>
      <c r="B151" s="144"/>
      <c r="C151"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56">
        <v>6000</v>
      </c>
      <c r="E151" s="37"/>
      <c r="F151" s="37"/>
      <c r="G151" s="37"/>
      <c r="H151" s="38"/>
    </row>
    <row r="152" spans="1:8" s="16" customFormat="1" ht="50.1" customHeight="1" x14ac:dyDescent="0.2">
      <c r="A152" s="143" t="s">
        <v>286</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52" s="200">
        <f>F152*1.2</f>
        <v>7056</v>
      </c>
      <c r="E152" s="201">
        <f>F152*1.1</f>
        <v>6468.0000000000009</v>
      </c>
      <c r="F152" s="201">
        <v>5880</v>
      </c>
      <c r="G152" s="201">
        <f>F152*0.75</f>
        <v>4410</v>
      </c>
      <c r="H152" s="202">
        <f>F152*0.5</f>
        <v>2940</v>
      </c>
    </row>
    <row r="153" spans="1:8" s="16" customFormat="1" ht="50.1" customHeight="1" x14ac:dyDescent="0.2">
      <c r="A153" s="143" t="s">
        <v>165</v>
      </c>
      <c r="B153" s="144"/>
      <c r="C153" s="190" t="str">
        <f>"Интернет-площадка 2gis.ru на основе Cправочника организаций "&amp;$C$2&amp;""</f>
        <v>Интернет-площадка 2gis.ru на основе Cправочника организаций "2ГИС.КЕМЕРОВО"</v>
      </c>
      <c r="D153" s="36">
        <v>4320</v>
      </c>
      <c r="E153" s="37"/>
      <c r="F153" s="37"/>
      <c r="G153" s="37"/>
      <c r="H153" s="38"/>
    </row>
    <row r="154" spans="1:8" s="16" customFormat="1" ht="50.1" customHeight="1" x14ac:dyDescent="0.2">
      <c r="A154" s="143" t="s">
        <v>122</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36">
        <v>8400</v>
      </c>
      <c r="E154" s="37"/>
      <c r="F154" s="37"/>
      <c r="G154" s="37"/>
      <c r="H154" s="38"/>
    </row>
    <row r="155" spans="1:8" s="16" customFormat="1" ht="126" customHeight="1" x14ac:dyDescent="0.2">
      <c r="A155" s="143" t="s">
        <v>123</v>
      </c>
      <c r="B155" s="144"/>
      <c r="C155" s="190" t="str">
        <f>"Интернет-площадка 2gis.ru на основе Cправочника организаций "&amp;$C$2&amp;""</f>
        <v>Интернет-площадка 2gis.ru на основе Cправочника организаций "2ГИС.КЕМЕРОВО"</v>
      </c>
      <c r="D155" s="200">
        <f>F155*1.2</f>
        <v>5040</v>
      </c>
      <c r="E155" s="201">
        <f>F155*1.1</f>
        <v>4620</v>
      </c>
      <c r="F155" s="201">
        <v>4200</v>
      </c>
      <c r="G155" s="201">
        <f>F155*0.75</f>
        <v>3150</v>
      </c>
      <c r="H155" s="202">
        <f>F155*0.5</f>
        <v>2100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6" s="56">
        <v>5730</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thickBot="1" x14ac:dyDescent="0.25">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9" s="31">
        <v>15420</v>
      </c>
      <c r="E159" s="32"/>
      <c r="F159" s="32"/>
      <c r="G159" s="32"/>
      <c r="H159" s="33"/>
    </row>
    <row r="160" spans="1:8" s="16" customFormat="1" ht="83.25" customHeight="1" thickBot="1" x14ac:dyDescent="0.25">
      <c r="A160" s="143" t="s">
        <v>186</v>
      </c>
      <c r="B160" s="144"/>
      <c r="C160" s="196"/>
      <c r="D160" s="31">
        <v>15420</v>
      </c>
      <c r="E160" s="32"/>
      <c r="F160" s="32"/>
      <c r="G160" s="32"/>
      <c r="H160" s="33"/>
    </row>
    <row r="161" spans="1:8" s="28" customFormat="1" ht="50.1" customHeight="1" thickBot="1" x14ac:dyDescent="0.25">
      <c r="A161" s="301"/>
      <c r="B161" s="302"/>
      <c r="C161" s="182"/>
      <c r="D161" s="325"/>
      <c r="E161" s="325"/>
      <c r="F161" s="325"/>
      <c r="G161" s="325"/>
      <c r="H161" s="326"/>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504</v>
      </c>
      <c r="D163" s="210"/>
      <c r="E163" s="211"/>
      <c r="F163" s="211"/>
      <c r="G163" s="211"/>
      <c r="H163" s="211"/>
    </row>
    <row r="164" spans="1:8" s="16" customFormat="1" ht="21" x14ac:dyDescent="0.2">
      <c r="A164" s="208"/>
      <c r="B164" s="211"/>
      <c r="C164" s="212" t="s">
        <v>505</v>
      </c>
      <c r="D164" s="212"/>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s="16" customFormat="1" ht="26.25"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12.6"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s="211" customFormat="1" ht="24.95" customHeight="1"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s="211" customFormat="1" ht="24.9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s="211" customFormat="1" ht="24.9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s="205" customFormat="1" ht="12.6"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s="219" customFormat="1" ht="24.95" customHeight="1" x14ac:dyDescent="0.2">
      <c r="A174" s="221"/>
      <c r="B174" s="221"/>
      <c r="C174" s="222"/>
      <c r="D174" s="223"/>
      <c r="E174" s="223"/>
      <c r="F174" s="224"/>
      <c r="G174" s="225"/>
      <c r="H174" s="225"/>
    </row>
    <row r="175" spans="1:8" s="219" customFormat="1" ht="24.95" customHeight="1" x14ac:dyDescent="0.2">
      <c r="A175" s="227" t="s">
        <v>136</v>
      </c>
      <c r="B175" s="227"/>
      <c r="C175" s="227"/>
      <c r="D175" s="227"/>
      <c r="E175" s="227"/>
      <c r="F175" s="227"/>
      <c r="G175" s="227"/>
      <c r="H175" s="227"/>
    </row>
    <row r="176" spans="1:8" s="219" customFormat="1" ht="24.95" customHeight="1" x14ac:dyDescent="0.2">
      <c r="A176" s="227" t="s">
        <v>137</v>
      </c>
      <c r="B176" s="227"/>
      <c r="C176" s="227"/>
      <c r="D176" s="227"/>
      <c r="E176" s="227"/>
      <c r="F176" s="227"/>
      <c r="G176" s="227"/>
      <c r="H176" s="227"/>
    </row>
    <row r="177" spans="1:8" s="219" customFormat="1" ht="24.95" customHeight="1" x14ac:dyDescent="0.2">
      <c r="A177" s="221"/>
      <c r="B177" s="221"/>
      <c r="C177" s="222"/>
      <c r="D177" s="223"/>
      <c r="E177" s="223"/>
      <c r="F177" s="224"/>
      <c r="G177" s="225"/>
      <c r="H177" s="225"/>
    </row>
    <row r="178" spans="1:8" s="219" customFormat="1" ht="24.95" customHeight="1" thickBot="1" x14ac:dyDescent="0.25">
      <c r="A178" s="228" t="s">
        <v>138</v>
      </c>
      <c r="B178" s="228"/>
      <c r="C178" s="228"/>
      <c r="D178" s="228"/>
      <c r="E178" s="228"/>
      <c r="F178" s="229"/>
      <c r="H178" s="230"/>
    </row>
    <row r="179" spans="1:8" s="219" customFormat="1" ht="24.95" customHeight="1" thickBot="1" x14ac:dyDescent="0.25">
      <c r="A179" s="231" t="s">
        <v>139</v>
      </c>
      <c r="B179" s="232"/>
      <c r="C179" s="232"/>
      <c r="D179" s="232"/>
      <c r="E179" s="233"/>
      <c r="F179" s="234"/>
      <c r="G179" s="205"/>
      <c r="H179" s="235"/>
    </row>
    <row r="180" spans="1:8" s="219" customFormat="1" ht="24.95" customHeight="1" thickBot="1" x14ac:dyDescent="0.25">
      <c r="A180" s="236" t="s">
        <v>140</v>
      </c>
      <c r="B180" s="237"/>
      <c r="C180" s="238" t="s">
        <v>141</v>
      </c>
      <c r="D180" s="237" t="s">
        <v>142</v>
      </c>
      <c r="E180" s="239"/>
      <c r="F180" s="240"/>
      <c r="G180" s="240"/>
      <c r="H180" s="240"/>
    </row>
    <row r="181" spans="1:8" s="226" customFormat="1" ht="12" customHeight="1" x14ac:dyDescent="0.2">
      <c r="A181" s="241" t="s">
        <v>169</v>
      </c>
      <c r="B181" s="242"/>
      <c r="C181" s="244" t="s">
        <v>170</v>
      </c>
      <c r="D181" s="370">
        <v>2190</v>
      </c>
      <c r="E181" s="245"/>
      <c r="F181" s="240"/>
      <c r="G181" s="240"/>
      <c r="H181" s="240"/>
    </row>
    <row r="182" spans="1:8" ht="24.95" customHeight="1" x14ac:dyDescent="0.2">
      <c r="A182" s="246" t="s">
        <v>171</v>
      </c>
      <c r="B182" s="247"/>
      <c r="C182" s="249"/>
      <c r="D182" s="371">
        <v>1590</v>
      </c>
      <c r="E182" s="250"/>
      <c r="F182" s="240"/>
      <c r="G182" s="240"/>
      <c r="H182" s="240"/>
    </row>
    <row r="183" spans="1:8" ht="24.95" customHeight="1" x14ac:dyDescent="0.2">
      <c r="A183" s="246" t="s">
        <v>172</v>
      </c>
      <c r="B183" s="247"/>
      <c r="C183" s="249"/>
      <c r="D183" s="371">
        <v>1440</v>
      </c>
      <c r="E183" s="250"/>
      <c r="F183" s="240"/>
      <c r="G183" s="240"/>
      <c r="H183" s="240"/>
    </row>
    <row r="184" spans="1:8" s="226" customFormat="1" ht="12" customHeight="1" thickBot="1" x14ac:dyDescent="0.25">
      <c r="A184" s="246" t="s">
        <v>173</v>
      </c>
      <c r="B184" s="247"/>
      <c r="C184" s="249"/>
      <c r="D184" s="371">
        <v>1290</v>
      </c>
      <c r="E184" s="250"/>
      <c r="F184" s="240"/>
      <c r="G184" s="240"/>
      <c r="H184" s="240"/>
    </row>
    <row r="185" spans="1:8" s="230" customFormat="1" ht="50.1" customHeight="1" x14ac:dyDescent="0.2">
      <c r="A185" s="241" t="s">
        <v>143</v>
      </c>
      <c r="B185" s="242"/>
      <c r="C185" s="243" t="s">
        <v>144</v>
      </c>
      <c r="D185" s="244" t="s">
        <v>145</v>
      </c>
      <c r="E185" s="245"/>
      <c r="F185" s="240"/>
      <c r="G185" s="240"/>
      <c r="H185" s="240"/>
    </row>
    <row r="186" spans="1:8" s="235" customFormat="1" ht="50.1" customHeight="1" x14ac:dyDescent="0.2">
      <c r="A186" s="373" t="s">
        <v>146</v>
      </c>
      <c r="B186" s="374"/>
      <c r="C186" s="375" t="s">
        <v>147</v>
      </c>
      <c r="D186" s="376" t="s">
        <v>148</v>
      </c>
      <c r="E186" s="377"/>
      <c r="F186" s="240"/>
      <c r="G186" s="240"/>
      <c r="H186" s="240"/>
    </row>
    <row r="187" spans="1:8" ht="99" customHeight="1" thickBot="1" x14ac:dyDescent="0.25">
      <c r="A187" s="332" t="s">
        <v>149</v>
      </c>
      <c r="B187" s="333"/>
      <c r="C187" s="334" t="s">
        <v>150</v>
      </c>
      <c r="D187" s="335" t="s">
        <v>148</v>
      </c>
      <c r="E187" s="336"/>
      <c r="F187" s="240"/>
      <c r="G187" s="240"/>
      <c r="H187" s="240"/>
    </row>
    <row r="188" spans="1:8" ht="50.1" customHeight="1" x14ac:dyDescent="0.2">
      <c r="A188" s="246" t="s">
        <v>152</v>
      </c>
      <c r="B188" s="247"/>
      <c r="C188" s="337" t="s">
        <v>153</v>
      </c>
      <c r="D188" s="247" t="s">
        <v>148</v>
      </c>
      <c r="E188" s="338"/>
      <c r="F188" s="234"/>
      <c r="G188" s="234"/>
      <c r="H188" s="234"/>
    </row>
    <row r="189" spans="1:8" ht="50.1" customHeight="1" thickBot="1" x14ac:dyDescent="0.25">
      <c r="A189" s="339" t="s">
        <v>154</v>
      </c>
      <c r="B189" s="340"/>
      <c r="C189" s="334" t="s">
        <v>155</v>
      </c>
      <c r="D189" s="341" t="s">
        <v>148</v>
      </c>
      <c r="E189" s="342"/>
      <c r="F189" s="224"/>
      <c r="G189" s="225"/>
      <c r="H189" s="225"/>
    </row>
    <row r="190" spans="1:8" ht="50.1" customHeight="1" x14ac:dyDescent="0.2">
      <c r="A190" s="252" t="s">
        <v>156</v>
      </c>
      <c r="B190" s="252"/>
      <c r="C190" s="252"/>
      <c r="D190" s="252"/>
      <c r="E190" s="252"/>
      <c r="F190" s="252"/>
      <c r="G190" s="252"/>
      <c r="H190" s="252"/>
    </row>
    <row r="191" spans="1:8" ht="50.1" customHeight="1" x14ac:dyDescent="0.2">
      <c r="A191" s="252" t="s">
        <v>157</v>
      </c>
      <c r="B191" s="252"/>
      <c r="C191" s="252"/>
      <c r="D191" s="252"/>
      <c r="E191" s="252"/>
      <c r="F191" s="252"/>
      <c r="G191" s="252"/>
      <c r="H191" s="252"/>
    </row>
    <row r="192" spans="1:8" ht="199.5" customHeight="1" x14ac:dyDescent="0.2">
      <c r="A19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11"/>
      <c r="C192" s="311"/>
      <c r="D192" s="311"/>
      <c r="E192" s="311"/>
      <c r="F192" s="311"/>
      <c r="G192" s="311"/>
      <c r="H192" s="311"/>
    </row>
    <row r="193" spans="1:8" ht="86.25" customHeight="1" x14ac:dyDescent="0.2">
      <c r="A193" s="227" t="s">
        <v>159</v>
      </c>
      <c r="B193" s="227"/>
      <c r="C193" s="227"/>
      <c r="D193" s="227"/>
      <c r="E193" s="227"/>
      <c r="F193" s="227"/>
      <c r="G193" s="227"/>
      <c r="H193" s="227"/>
    </row>
    <row r="194" spans="1:8" ht="132.75" customHeight="1" x14ac:dyDescent="0.2">
      <c r="A194" s="252" t="s">
        <v>160</v>
      </c>
      <c r="B194" s="252"/>
      <c r="C194" s="252"/>
      <c r="D194" s="252"/>
      <c r="E194" s="252"/>
      <c r="F194" s="252"/>
      <c r="G194" s="252"/>
      <c r="H194" s="252"/>
    </row>
    <row r="195" spans="1:8" s="205" customFormat="1" ht="125.25" customHeight="1" x14ac:dyDescent="0.2">
      <c r="A195" s="227" t="s">
        <v>161</v>
      </c>
      <c r="B195" s="227"/>
      <c r="C195" s="227"/>
      <c r="D195" s="227"/>
      <c r="E195" s="227"/>
      <c r="F195" s="227"/>
      <c r="G195" s="227"/>
      <c r="H195" s="227"/>
    </row>
    <row r="196" spans="1:8" s="226" customFormat="1" ht="222.75" customHeight="1" x14ac:dyDescent="0.2">
      <c r="A196" s="204"/>
      <c r="B196" s="205"/>
      <c r="C196" s="206"/>
      <c r="D196" s="205"/>
      <c r="E196" s="205"/>
      <c r="F196" s="205"/>
      <c r="G196" s="205"/>
      <c r="H196" s="207"/>
    </row>
    <row r="197" spans="1:8" ht="24.95" customHeight="1" x14ac:dyDescent="0.2"/>
    <row r="198" spans="1:8" ht="24.95" customHeight="1" x14ac:dyDescent="0.2"/>
    <row r="199" spans="1:8" ht="188.25" customHeight="1" x14ac:dyDescent="0.2"/>
    <row r="200" spans="1:8" s="16" customFormat="1" ht="67.5" customHeight="1" x14ac:dyDescent="0.2">
      <c r="A200" s="204"/>
      <c r="B200" s="205"/>
      <c r="C200" s="206"/>
      <c r="D200" s="205"/>
      <c r="E200" s="205"/>
      <c r="F200" s="205"/>
      <c r="G200" s="205"/>
      <c r="H200" s="207"/>
    </row>
    <row r="201" spans="1:8" ht="24.95" customHeight="1" x14ac:dyDescent="0.2"/>
    <row r="202" spans="1:8" s="254" customFormat="1" ht="114.75" customHeight="1" x14ac:dyDescent="0.2">
      <c r="A202" s="204"/>
      <c r="B202" s="205"/>
      <c r="C202" s="206"/>
      <c r="D202" s="205"/>
      <c r="E202" s="205"/>
      <c r="F202" s="205"/>
      <c r="G202" s="205"/>
      <c r="H202" s="207"/>
    </row>
  </sheetData>
  <sheetProtection selectLockedCells="1" selectUnlockedCells="1"/>
  <mergeCells count="323">
    <mergeCell ref="A192:H192"/>
    <mergeCell ref="A193:H193"/>
    <mergeCell ref="A194:H194"/>
    <mergeCell ref="A195:E195"/>
    <mergeCell ref="F195:H195"/>
    <mergeCell ref="A188:B188"/>
    <mergeCell ref="D188:E188"/>
    <mergeCell ref="A189:B189"/>
    <mergeCell ref="D189:E189"/>
    <mergeCell ref="A190:H190"/>
    <mergeCell ref="A191:H191"/>
    <mergeCell ref="A185:B185"/>
    <mergeCell ref="D185:E185"/>
    <mergeCell ref="A186:B186"/>
    <mergeCell ref="D186:E186"/>
    <mergeCell ref="A187:B187"/>
    <mergeCell ref="D187:E187"/>
    <mergeCell ref="A181:B181"/>
    <mergeCell ref="C181:C184"/>
    <mergeCell ref="D181:E181"/>
    <mergeCell ref="A182:B182"/>
    <mergeCell ref="D182:E182"/>
    <mergeCell ref="A183:B183"/>
    <mergeCell ref="D183:E183"/>
    <mergeCell ref="A184:B184"/>
    <mergeCell ref="D184:E184"/>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32.7109375" style="205" customWidth="1"/>
    <col min="5" max="5" width="27" style="205" bestFit="1" customWidth="1"/>
    <col min="6" max="6" width="27" style="207" customWidth="1"/>
    <col min="7" max="8" width="27" style="207" bestFit="1" customWidth="1"/>
    <col min="9" max="16384" width="9.140625" style="207"/>
  </cols>
  <sheetData>
    <row r="1" spans="1:8" s="4" customFormat="1" ht="50.1" customHeight="1" x14ac:dyDescent="0.2">
      <c r="A1" s="1"/>
      <c r="B1" s="2"/>
      <c r="C1" s="3" t="s">
        <v>0</v>
      </c>
      <c r="D1" s="224"/>
      <c r="E1" s="224"/>
    </row>
    <row r="2" spans="1:8" s="10" customFormat="1" ht="50.1" customHeight="1" x14ac:dyDescent="0.2">
      <c r="A2" s="5" t="str">
        <f>Абакан_юр!A2</f>
        <v>Введен в действие с "01" января 2024 г.</v>
      </c>
      <c r="B2" s="6" t="s">
        <v>2</v>
      </c>
      <c r="C2" s="7" t="s">
        <v>507</v>
      </c>
      <c r="D2" s="401"/>
      <c r="E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526"/>
      <c r="E5" s="526"/>
      <c r="F5" s="526"/>
      <c r="G5" s="526"/>
      <c r="H5" s="526"/>
    </row>
    <row r="6" spans="1:8" ht="24" thickBot="1" x14ac:dyDescent="0.25">
      <c r="A6" s="257"/>
      <c r="B6" s="258"/>
      <c r="C6" s="259"/>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6156</v>
      </c>
      <c r="E7" s="32">
        <f>F7*1.1</f>
        <v>5643.0000000000009</v>
      </c>
      <c r="F7" s="32">
        <v>5130</v>
      </c>
      <c r="G7" s="32">
        <f>F7*0.75</f>
        <v>3847.5</v>
      </c>
      <c r="H7" s="33">
        <f>F7*0.5</f>
        <v>2565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7560</v>
      </c>
      <c r="E12" s="32">
        <f>F12*1.1</f>
        <v>6930.0000000000009</v>
      </c>
      <c r="F12" s="32">
        <v>6300</v>
      </c>
      <c r="G12" s="32">
        <f>F12*0.75</f>
        <v>4725</v>
      </c>
      <c r="H12" s="33">
        <f>F12*0.5</f>
        <v>3150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8625.6</v>
      </c>
      <c r="E27" s="32">
        <f>F27*1.1</f>
        <v>7906.8000000000011</v>
      </c>
      <c r="F27" s="32">
        <v>7188</v>
      </c>
      <c r="G27" s="32">
        <f>F27*0.75</f>
        <v>5391</v>
      </c>
      <c r="H27" s="33">
        <f>F27*0.5</f>
        <v>3594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10584</v>
      </c>
      <c r="E32" s="32">
        <f>F32*1.1</f>
        <v>9702</v>
      </c>
      <c r="F32" s="32">
        <v>8820</v>
      </c>
      <c r="G32" s="32">
        <f>F32*0.75</f>
        <v>6615</v>
      </c>
      <c r="H32" s="33">
        <f>F32*0.5</f>
        <v>4410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527" t="s">
        <v>31</v>
      </c>
      <c r="B55" s="528"/>
      <c r="C55" s="528"/>
      <c r="D55" s="529" t="str">
        <f>"от "&amp;MIN(D56:D75)&amp;" до "&amp;MAX(D56:D75)</f>
        <v>от 1296 до 25920</v>
      </c>
      <c r="E55" s="529"/>
      <c r="F55" s="529"/>
      <c r="G55" s="529"/>
      <c r="H55" s="530"/>
    </row>
    <row r="56" spans="1:8" ht="37.5" customHeight="1" outlineLevel="1" x14ac:dyDescent="0.2">
      <c r="A56" s="531" t="s">
        <v>32</v>
      </c>
      <c r="B56" s="532"/>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6" s="510">
        <v>1296</v>
      </c>
      <c r="E56" s="510"/>
      <c r="F56" s="510"/>
      <c r="G56" s="510"/>
      <c r="H56" s="54"/>
    </row>
    <row r="57" spans="1:8" ht="37.5" customHeight="1" outlineLevel="1" x14ac:dyDescent="0.2">
      <c r="A57" s="130" t="s">
        <v>33</v>
      </c>
      <c r="B57" s="366"/>
      <c r="C57" s="367"/>
      <c r="D57" s="56">
        <v>2592</v>
      </c>
      <c r="E57" s="37"/>
      <c r="F57" s="37"/>
      <c r="G57" s="37"/>
      <c r="H57" s="37"/>
    </row>
    <row r="58" spans="1:8" ht="37.5" customHeight="1" outlineLevel="1" x14ac:dyDescent="0.2">
      <c r="A58" s="130" t="s">
        <v>34</v>
      </c>
      <c r="B58" s="366"/>
      <c r="C58" s="367"/>
      <c r="D58" s="56">
        <v>3888</v>
      </c>
      <c r="E58" s="37"/>
      <c r="F58" s="37"/>
      <c r="G58" s="37"/>
      <c r="H58" s="37"/>
    </row>
    <row r="59" spans="1:8" ht="37.5" customHeight="1" outlineLevel="1" x14ac:dyDescent="0.2">
      <c r="A59" s="130" t="s">
        <v>35</v>
      </c>
      <c r="B59" s="366"/>
      <c r="C59" s="367"/>
      <c r="D59" s="56">
        <v>5184</v>
      </c>
      <c r="E59" s="37"/>
      <c r="F59" s="37"/>
      <c r="G59" s="37"/>
      <c r="H59" s="37"/>
    </row>
    <row r="60" spans="1:8" ht="37.5" customHeight="1" outlineLevel="1" x14ac:dyDescent="0.2">
      <c r="A60" s="130" t="s">
        <v>36</v>
      </c>
      <c r="B60" s="366"/>
      <c r="C60" s="367"/>
      <c r="D60" s="56">
        <v>6480</v>
      </c>
      <c r="E60" s="37"/>
      <c r="F60" s="37"/>
      <c r="G60" s="37"/>
      <c r="H60" s="37"/>
    </row>
    <row r="61" spans="1:8" ht="37.5" customHeight="1" outlineLevel="1" x14ac:dyDescent="0.2">
      <c r="A61" s="130" t="s">
        <v>37</v>
      </c>
      <c r="B61" s="366"/>
      <c r="C61" s="367"/>
      <c r="D61" s="56">
        <v>7776</v>
      </c>
      <c r="E61" s="37"/>
      <c r="F61" s="37"/>
      <c r="G61" s="37"/>
      <c r="H61" s="37"/>
    </row>
    <row r="62" spans="1:8" ht="37.5" customHeight="1" outlineLevel="1" x14ac:dyDescent="0.2">
      <c r="A62" s="130" t="s">
        <v>38</v>
      </c>
      <c r="B62" s="366"/>
      <c r="C62" s="367"/>
      <c r="D62" s="56">
        <v>9072</v>
      </c>
      <c r="E62" s="37"/>
      <c r="F62" s="37"/>
      <c r="G62" s="37"/>
      <c r="H62" s="37"/>
    </row>
    <row r="63" spans="1:8" ht="37.5" customHeight="1" outlineLevel="1" x14ac:dyDescent="0.2">
      <c r="A63" s="130" t="s">
        <v>39</v>
      </c>
      <c r="B63" s="366"/>
      <c r="C63" s="367"/>
      <c r="D63" s="56">
        <v>10368</v>
      </c>
      <c r="E63" s="37"/>
      <c r="F63" s="37"/>
      <c r="G63" s="37"/>
      <c r="H63" s="37"/>
    </row>
    <row r="64" spans="1:8" ht="37.5" customHeight="1" outlineLevel="1" x14ac:dyDescent="0.2">
      <c r="A64" s="130" t="s">
        <v>40</v>
      </c>
      <c r="B64" s="366"/>
      <c r="C64" s="367"/>
      <c r="D64" s="56">
        <v>11664</v>
      </c>
      <c r="E64" s="37"/>
      <c r="F64" s="37"/>
      <c r="G64" s="37"/>
      <c r="H64" s="37"/>
    </row>
    <row r="65" spans="1:8" ht="37.5" customHeight="1" outlineLevel="1" x14ac:dyDescent="0.2">
      <c r="A65" s="130" t="s">
        <v>41</v>
      </c>
      <c r="B65" s="366"/>
      <c r="C65" s="367"/>
      <c r="D65" s="56">
        <v>12960</v>
      </c>
      <c r="E65" s="37"/>
      <c r="F65" s="37"/>
      <c r="G65" s="37"/>
      <c r="H65" s="37"/>
    </row>
    <row r="66" spans="1:8" ht="37.5" customHeight="1" outlineLevel="1" x14ac:dyDescent="0.2">
      <c r="A66" s="130" t="s">
        <v>42</v>
      </c>
      <c r="B66" s="366"/>
      <c r="C66" s="367"/>
      <c r="D66" s="56">
        <v>14256</v>
      </c>
      <c r="E66" s="37"/>
      <c r="F66" s="37"/>
      <c r="G66" s="37"/>
      <c r="H66" s="37"/>
    </row>
    <row r="67" spans="1:8" ht="37.5" customHeight="1" outlineLevel="1" x14ac:dyDescent="0.2">
      <c r="A67" s="130" t="s">
        <v>43</v>
      </c>
      <c r="B67" s="366"/>
      <c r="C67" s="367"/>
      <c r="D67" s="56">
        <v>15552</v>
      </c>
      <c r="E67" s="37"/>
      <c r="F67" s="37"/>
      <c r="G67" s="37"/>
      <c r="H67" s="37"/>
    </row>
    <row r="68" spans="1:8" ht="37.5" customHeight="1" outlineLevel="1" x14ac:dyDescent="0.2">
      <c r="A68" s="130" t="s">
        <v>44</v>
      </c>
      <c r="B68" s="366"/>
      <c r="C68" s="367"/>
      <c r="D68" s="56">
        <v>16848</v>
      </c>
      <c r="E68" s="37"/>
      <c r="F68" s="37"/>
      <c r="G68" s="37"/>
      <c r="H68" s="37"/>
    </row>
    <row r="69" spans="1:8" ht="37.5" customHeight="1" outlineLevel="1" x14ac:dyDescent="0.2">
      <c r="A69" s="130" t="s">
        <v>45</v>
      </c>
      <c r="B69" s="366"/>
      <c r="C69" s="367"/>
      <c r="D69" s="56">
        <v>18144</v>
      </c>
      <c r="E69" s="37"/>
      <c r="F69" s="37"/>
      <c r="G69" s="37"/>
      <c r="H69" s="37"/>
    </row>
    <row r="70" spans="1:8" ht="37.5" customHeight="1" outlineLevel="1" x14ac:dyDescent="0.2">
      <c r="A70" s="130" t="s">
        <v>46</v>
      </c>
      <c r="B70" s="366"/>
      <c r="C70" s="367"/>
      <c r="D70" s="56">
        <v>19440</v>
      </c>
      <c r="E70" s="37"/>
      <c r="F70" s="37"/>
      <c r="G70" s="37"/>
      <c r="H70" s="37"/>
    </row>
    <row r="71" spans="1:8" ht="37.5" customHeight="1" outlineLevel="1" x14ac:dyDescent="0.2">
      <c r="A71" s="130" t="s">
        <v>47</v>
      </c>
      <c r="B71" s="366"/>
      <c r="C71" s="367"/>
      <c r="D71" s="56">
        <v>20736</v>
      </c>
      <c r="E71" s="37"/>
      <c r="F71" s="37"/>
      <c r="G71" s="37"/>
      <c r="H71" s="37"/>
    </row>
    <row r="72" spans="1:8" ht="37.5" customHeight="1" outlineLevel="1" x14ac:dyDescent="0.2">
      <c r="A72" s="130" t="s">
        <v>48</v>
      </c>
      <c r="B72" s="366"/>
      <c r="C72" s="367"/>
      <c r="D72" s="56">
        <v>22032</v>
      </c>
      <c r="E72" s="37"/>
      <c r="F72" s="37"/>
      <c r="G72" s="37"/>
      <c r="H72" s="37"/>
    </row>
    <row r="73" spans="1:8" ht="37.5" customHeight="1" outlineLevel="1" x14ac:dyDescent="0.2">
      <c r="A73" s="130" t="s">
        <v>49</v>
      </c>
      <c r="B73" s="366"/>
      <c r="C73" s="367"/>
      <c r="D73" s="56">
        <v>23328</v>
      </c>
      <c r="E73" s="37"/>
      <c r="F73" s="37"/>
      <c r="G73" s="37"/>
      <c r="H73" s="37"/>
    </row>
    <row r="74" spans="1:8" ht="37.5" customHeight="1" outlineLevel="1" x14ac:dyDescent="0.2">
      <c r="A74" s="130" t="s">
        <v>50</v>
      </c>
      <c r="B74" s="366"/>
      <c r="C74" s="367"/>
      <c r="D74" s="56">
        <v>24624</v>
      </c>
      <c r="E74" s="37"/>
      <c r="F74" s="37"/>
      <c r="G74" s="37"/>
      <c r="H74" s="37"/>
    </row>
    <row r="75" spans="1:8" ht="37.5" customHeight="1" outlineLevel="1" x14ac:dyDescent="0.2">
      <c r="A75" s="130" t="s">
        <v>51</v>
      </c>
      <c r="B75" s="366"/>
      <c r="C75" s="367"/>
      <c r="D75" s="56">
        <v>25920</v>
      </c>
      <c r="E75" s="37"/>
      <c r="F75" s="37"/>
      <c r="G75" s="37"/>
      <c r="H75" s="37"/>
    </row>
    <row r="76" spans="1:8" ht="37.5" customHeight="1" outlineLevel="1" x14ac:dyDescent="0.2">
      <c r="A76" s="130" t="s">
        <v>196</v>
      </c>
      <c r="B76" s="131"/>
      <c r="C76" s="367"/>
      <c r="D76" s="56">
        <v>27216</v>
      </c>
      <c r="E76" s="37"/>
      <c r="F76" s="37"/>
      <c r="G76" s="37"/>
      <c r="H76" s="37"/>
    </row>
    <row r="77" spans="1:8" ht="37.5" customHeight="1" outlineLevel="1" x14ac:dyDescent="0.2">
      <c r="A77" s="130" t="s">
        <v>197</v>
      </c>
      <c r="B77" s="131"/>
      <c r="C77" s="367"/>
      <c r="D77" s="56">
        <v>28512</v>
      </c>
      <c r="E77" s="37"/>
      <c r="F77" s="37"/>
      <c r="G77" s="37"/>
      <c r="H77" s="37"/>
    </row>
    <row r="78" spans="1:8" ht="37.5" customHeight="1" outlineLevel="1" x14ac:dyDescent="0.2">
      <c r="A78" s="130" t="s">
        <v>198</v>
      </c>
      <c r="B78" s="131"/>
      <c r="C78" s="367"/>
      <c r="D78" s="56">
        <v>29808</v>
      </c>
      <c r="E78" s="37"/>
      <c r="F78" s="37"/>
      <c r="G78" s="37"/>
      <c r="H78" s="37"/>
    </row>
    <row r="79" spans="1:8" ht="37.5" customHeight="1" outlineLevel="1" x14ac:dyDescent="0.2">
      <c r="A79" s="130" t="s">
        <v>199</v>
      </c>
      <c r="B79" s="131"/>
      <c r="C79" s="367"/>
      <c r="D79" s="56">
        <v>31104</v>
      </c>
      <c r="E79" s="37"/>
      <c r="F79" s="37"/>
      <c r="G79" s="37"/>
      <c r="H79" s="37"/>
    </row>
    <row r="80" spans="1:8" ht="37.5" customHeight="1" outlineLevel="1" x14ac:dyDescent="0.2">
      <c r="A80" s="130" t="s">
        <v>200</v>
      </c>
      <c r="B80" s="131"/>
      <c r="C80" s="367"/>
      <c r="D80" s="56">
        <v>32400</v>
      </c>
      <c r="E80" s="37"/>
      <c r="F80" s="37"/>
      <c r="G80" s="37"/>
      <c r="H80" s="37"/>
    </row>
    <row r="81" spans="1:8" ht="37.5" customHeight="1" outlineLevel="1" x14ac:dyDescent="0.2">
      <c r="A81" s="130" t="s">
        <v>201</v>
      </c>
      <c r="B81" s="131"/>
      <c r="C81" s="367"/>
      <c r="D81" s="56">
        <v>33696</v>
      </c>
      <c r="E81" s="37"/>
      <c r="F81" s="37"/>
      <c r="G81" s="37"/>
      <c r="H81" s="37"/>
    </row>
    <row r="82" spans="1:8" ht="37.5" customHeight="1" outlineLevel="1" x14ac:dyDescent="0.2">
      <c r="A82" s="130" t="s">
        <v>202</v>
      </c>
      <c r="B82" s="131"/>
      <c r="C82" s="367"/>
      <c r="D82" s="56">
        <v>34992</v>
      </c>
      <c r="E82" s="37"/>
      <c r="F82" s="37"/>
      <c r="G82" s="37"/>
      <c r="H82" s="37"/>
    </row>
    <row r="83" spans="1:8" ht="37.5" customHeight="1" outlineLevel="1" x14ac:dyDescent="0.2">
      <c r="A83" s="130" t="s">
        <v>203</v>
      </c>
      <c r="B83" s="131"/>
      <c r="C83" s="367"/>
      <c r="D83" s="56">
        <v>36288</v>
      </c>
      <c r="E83" s="37"/>
      <c r="F83" s="37"/>
      <c r="G83" s="37"/>
      <c r="H83" s="37"/>
    </row>
    <row r="84" spans="1:8" ht="37.5" customHeight="1" outlineLevel="1" x14ac:dyDescent="0.2">
      <c r="A84" s="130" t="s">
        <v>204</v>
      </c>
      <c r="B84" s="131"/>
      <c r="C84" s="367"/>
      <c r="D84" s="56">
        <v>37584</v>
      </c>
      <c r="E84" s="37"/>
      <c r="F84" s="37"/>
      <c r="G84" s="37"/>
      <c r="H84" s="37"/>
    </row>
    <row r="85" spans="1:8" ht="37.5" customHeight="1" outlineLevel="1" x14ac:dyDescent="0.2">
      <c r="A85" s="130" t="s">
        <v>205</v>
      </c>
      <c r="B85" s="131"/>
      <c r="C85" s="367"/>
      <c r="D85" s="56">
        <v>38880</v>
      </c>
      <c r="E85" s="37"/>
      <c r="F85" s="37"/>
      <c r="G85" s="37"/>
      <c r="H85" s="37"/>
    </row>
    <row r="86" spans="1:8" ht="37.5" customHeight="1" outlineLevel="1" x14ac:dyDescent="0.2">
      <c r="A86" s="130" t="s">
        <v>215</v>
      </c>
      <c r="B86" s="131"/>
      <c r="C86" s="367"/>
      <c r="D86" s="56">
        <v>40176</v>
      </c>
      <c r="E86" s="37"/>
      <c r="F86" s="37"/>
      <c r="G86" s="37"/>
      <c r="H86" s="37"/>
    </row>
    <row r="87" spans="1:8" ht="37.5" customHeight="1" outlineLevel="1" x14ac:dyDescent="0.2">
      <c r="A87" s="130" t="s">
        <v>216</v>
      </c>
      <c r="B87" s="131"/>
      <c r="C87" s="367"/>
      <c r="D87" s="56">
        <v>41472</v>
      </c>
      <c r="E87" s="37"/>
      <c r="F87" s="37"/>
      <c r="G87" s="37"/>
      <c r="H87" s="37"/>
    </row>
    <row r="88" spans="1:8" ht="37.5" customHeight="1" outlineLevel="1" x14ac:dyDescent="0.2">
      <c r="A88" s="130" t="s">
        <v>217</v>
      </c>
      <c r="B88" s="131"/>
      <c r="C88" s="367"/>
      <c r="D88" s="56">
        <v>42768</v>
      </c>
      <c r="E88" s="37"/>
      <c r="F88" s="37"/>
      <c r="G88" s="37"/>
      <c r="H88" s="37"/>
    </row>
    <row r="89" spans="1:8" ht="37.5" customHeight="1" outlineLevel="1" x14ac:dyDescent="0.2">
      <c r="A89" s="130" t="s">
        <v>218</v>
      </c>
      <c r="B89" s="131"/>
      <c r="C89" s="367"/>
      <c r="D89" s="56">
        <v>44064</v>
      </c>
      <c r="E89" s="37"/>
      <c r="F89" s="37"/>
      <c r="G89" s="37"/>
      <c r="H89" s="37"/>
    </row>
    <row r="90" spans="1:8" ht="37.5" customHeight="1" outlineLevel="1" x14ac:dyDescent="0.2">
      <c r="A90" s="130" t="s">
        <v>219</v>
      </c>
      <c r="B90" s="131"/>
      <c r="C90" s="367"/>
      <c r="D90" s="56">
        <v>45360</v>
      </c>
      <c r="E90" s="37"/>
      <c r="F90" s="37"/>
      <c r="G90" s="37"/>
      <c r="H90" s="37"/>
    </row>
    <row r="91" spans="1:8" ht="37.5" customHeight="1" outlineLevel="1" x14ac:dyDescent="0.2">
      <c r="A91" s="130" t="s">
        <v>220</v>
      </c>
      <c r="B91" s="131"/>
      <c r="C91" s="367"/>
      <c r="D91" s="56">
        <v>46656</v>
      </c>
      <c r="E91" s="37"/>
      <c r="F91" s="37"/>
      <c r="G91" s="37"/>
      <c r="H91" s="37"/>
    </row>
    <row r="92" spans="1:8" ht="37.5" customHeight="1" outlineLevel="1" x14ac:dyDescent="0.2">
      <c r="A92" s="130" t="s">
        <v>221</v>
      </c>
      <c r="B92" s="131"/>
      <c r="C92" s="367"/>
      <c r="D92" s="56">
        <v>47952</v>
      </c>
      <c r="E92" s="37"/>
      <c r="F92" s="37"/>
      <c r="G92" s="37"/>
      <c r="H92" s="37"/>
    </row>
    <row r="93" spans="1:8" ht="37.5" customHeight="1" outlineLevel="1" x14ac:dyDescent="0.2">
      <c r="A93" s="130" t="s">
        <v>222</v>
      </c>
      <c r="B93" s="131"/>
      <c r="C93" s="367"/>
      <c r="D93" s="56">
        <v>49248</v>
      </c>
      <c r="E93" s="37"/>
      <c r="F93" s="37"/>
      <c r="G93" s="37"/>
      <c r="H93" s="37"/>
    </row>
    <row r="94" spans="1:8" ht="37.5" customHeight="1" outlineLevel="1" x14ac:dyDescent="0.2">
      <c r="A94" s="130" t="s">
        <v>223</v>
      </c>
      <c r="B94" s="131"/>
      <c r="C94" s="367"/>
      <c r="D94" s="56">
        <v>50544</v>
      </c>
      <c r="E94" s="37"/>
      <c r="F94" s="37"/>
      <c r="G94" s="37"/>
      <c r="H94" s="37"/>
    </row>
    <row r="95" spans="1:8" ht="37.5" customHeight="1" outlineLevel="1" thickBot="1" x14ac:dyDescent="0.25">
      <c r="A95" s="130" t="s">
        <v>224</v>
      </c>
      <c r="B95" s="131"/>
      <c r="C95" s="368"/>
      <c r="D95" s="56">
        <v>51840</v>
      </c>
      <c r="E95" s="37"/>
      <c r="F95" s="37"/>
      <c r="G95" s="37"/>
      <c r="H95" s="37"/>
    </row>
    <row r="96" spans="1:8" ht="50.1" customHeight="1" thickBot="1" x14ac:dyDescent="0.25">
      <c r="A96" s="119" t="s">
        <v>52</v>
      </c>
      <c r="B96" s="120"/>
      <c r="C96" s="120"/>
      <c r="D96" s="529" t="str">
        <f>"от "&amp;MIN(D97:D106)&amp;" до "&amp;MAX(D97:D106)</f>
        <v>от 240 до 5016</v>
      </c>
      <c r="E96" s="529"/>
      <c r="F96" s="529"/>
      <c r="G96" s="529"/>
      <c r="H96" s="530"/>
    </row>
    <row r="97" spans="1:8" ht="151.5" x14ac:dyDescent="0.2">
      <c r="A97" s="132" t="s">
        <v>53</v>
      </c>
      <c r="B97" s="133" t="s">
        <v>13</v>
      </c>
      <c r="C97" s="321"/>
      <c r="D97" s="128">
        <v>630</v>
      </c>
      <c r="E97" s="128"/>
      <c r="F97" s="128"/>
      <c r="G97" s="128"/>
      <c r="H97" s="128"/>
    </row>
    <row r="98" spans="1:8" ht="37.5" customHeight="1" x14ac:dyDescent="0.2">
      <c r="A98" s="273" t="s">
        <v>54</v>
      </c>
      <c r="B98" s="27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98" s="37">
        <v>270</v>
      </c>
      <c r="E98" s="37"/>
      <c r="F98" s="37"/>
      <c r="G98" s="37"/>
      <c r="H98" s="37"/>
    </row>
    <row r="99" spans="1:8" ht="37.5" customHeight="1" x14ac:dyDescent="0.2">
      <c r="A99" s="273" t="s">
        <v>55</v>
      </c>
      <c r="B99" s="274"/>
      <c r="C99" s="142"/>
      <c r="D99" s="37">
        <v>2538</v>
      </c>
      <c r="E99" s="37"/>
      <c r="F99" s="37"/>
      <c r="G99" s="37"/>
      <c r="H99" s="37"/>
    </row>
    <row r="100" spans="1:8" ht="37.5" customHeight="1" x14ac:dyDescent="0.2">
      <c r="A100" s="275" t="s">
        <v>56</v>
      </c>
      <c r="B100" s="276"/>
      <c r="C100" s="142"/>
      <c r="D100" s="37">
        <v>1008</v>
      </c>
      <c r="E100" s="37"/>
      <c r="F100" s="37"/>
      <c r="G100" s="37"/>
      <c r="H100" s="37"/>
    </row>
    <row r="101" spans="1:8" ht="37.5" customHeight="1" x14ac:dyDescent="0.2">
      <c r="A101" s="277" t="s">
        <v>57</v>
      </c>
      <c r="B101" s="278"/>
      <c r="C101" s="142"/>
      <c r="D101" s="37">
        <v>1536</v>
      </c>
      <c r="E101" s="37"/>
      <c r="F101" s="37"/>
      <c r="G101" s="37"/>
      <c r="H101" s="37"/>
    </row>
    <row r="102" spans="1:8" ht="37.5" customHeight="1" x14ac:dyDescent="0.2">
      <c r="A102" s="273" t="s">
        <v>58</v>
      </c>
      <c r="B102" s="274"/>
      <c r="C102" s="142"/>
      <c r="D102" s="37">
        <v>240</v>
      </c>
      <c r="E102" s="37"/>
      <c r="F102" s="37"/>
      <c r="G102" s="37"/>
      <c r="H102" s="37"/>
    </row>
    <row r="103" spans="1:8" ht="37.5" customHeight="1" x14ac:dyDescent="0.2">
      <c r="A103" s="273" t="s">
        <v>59</v>
      </c>
      <c r="B103" s="274"/>
      <c r="C103" s="142"/>
      <c r="D103" s="37">
        <v>240</v>
      </c>
      <c r="E103" s="37"/>
      <c r="F103" s="37"/>
      <c r="G103" s="37"/>
      <c r="H103" s="37"/>
    </row>
    <row r="104" spans="1:8" ht="37.5" customHeight="1" x14ac:dyDescent="0.2">
      <c r="A104" s="273" t="s">
        <v>60</v>
      </c>
      <c r="B104" s="274"/>
      <c r="C104" s="142"/>
      <c r="D104" s="37">
        <v>480</v>
      </c>
      <c r="E104" s="37"/>
      <c r="F104" s="37"/>
      <c r="G104" s="37"/>
      <c r="H104" s="37"/>
    </row>
    <row r="105" spans="1:8" ht="37.5" customHeight="1" x14ac:dyDescent="0.2">
      <c r="A105" s="273" t="s">
        <v>61</v>
      </c>
      <c r="B105" s="274"/>
      <c r="C105" s="142"/>
      <c r="D105" s="37">
        <v>720</v>
      </c>
      <c r="E105" s="37"/>
      <c r="F105" s="37"/>
      <c r="G105" s="37"/>
      <c r="H105" s="37"/>
    </row>
    <row r="106" spans="1:8" ht="37.5" customHeight="1" thickBot="1" x14ac:dyDescent="0.25">
      <c r="A106" s="280" t="s">
        <v>62</v>
      </c>
      <c r="B106" s="281"/>
      <c r="C106" s="147"/>
      <c r="D106" s="37">
        <v>5016</v>
      </c>
      <c r="E106" s="37"/>
      <c r="F106" s="37"/>
      <c r="G106" s="37"/>
      <c r="H106" s="37"/>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07" s="45">
        <v>30</v>
      </c>
      <c r="E107" s="45"/>
      <c r="F107" s="45"/>
      <c r="G107" s="45"/>
      <c r="H107" s="46"/>
    </row>
    <row r="108" spans="1:8" ht="50.1" customHeight="1" thickBot="1" x14ac:dyDescent="0.25">
      <c r="A108" s="24" t="s">
        <v>65</v>
      </c>
      <c r="B108" s="25"/>
      <c r="C108" s="26"/>
      <c r="D108" s="533" t="str">
        <f>"от "&amp;MIN(D110,D130:H131,F169,D132:H146)&amp;" до "&amp;MAX(D110,D130:H131,F169,D132:H146)</f>
        <v>от 504 до 6492</v>
      </c>
      <c r="E108" s="156"/>
      <c r="F108" s="156"/>
      <c r="G108" s="156"/>
      <c r="H108" s="157"/>
    </row>
    <row r="109" spans="1:8" ht="21.75" thickBot="1" x14ac:dyDescent="0.25">
      <c r="A109" s="301"/>
      <c r="B109" s="302"/>
      <c r="C109" s="118"/>
      <c r="D109" s="534"/>
      <c r="E109" s="325"/>
      <c r="F109" s="325"/>
      <c r="G109" s="325"/>
      <c r="H109" s="326"/>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10" s="165">
        <v>4200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1050</v>
      </c>
      <c r="E112" s="140"/>
      <c r="F112" s="140"/>
      <c r="G112" s="140"/>
      <c r="H112" s="141"/>
    </row>
    <row r="113" spans="1:8" ht="61.5" customHeight="1" x14ac:dyDescent="0.2">
      <c r="A113" s="173" t="s">
        <v>70</v>
      </c>
      <c r="B113" s="174"/>
      <c r="C113" s="169"/>
      <c r="D113" s="140">
        <f>D110/5</f>
        <v>840</v>
      </c>
      <c r="E113" s="140"/>
      <c r="F113" s="140"/>
      <c r="G113" s="140"/>
      <c r="H113" s="141"/>
    </row>
    <row r="114" spans="1:8" ht="61.5" customHeight="1" x14ac:dyDescent="0.2">
      <c r="A114" s="173" t="s">
        <v>71</v>
      </c>
      <c r="B114" s="174"/>
      <c r="C114" s="169"/>
      <c r="D114" s="140">
        <f>D110/6</f>
        <v>700</v>
      </c>
      <c r="E114" s="140"/>
      <c r="F114" s="140"/>
      <c r="G114" s="140"/>
      <c r="H114" s="141"/>
    </row>
    <row r="115" spans="1:8" ht="61.5" customHeight="1" x14ac:dyDescent="0.2">
      <c r="A115" s="173" t="s">
        <v>72</v>
      </c>
      <c r="B115" s="174"/>
      <c r="C115" s="169"/>
      <c r="D115" s="140">
        <f>D110/7</f>
        <v>600</v>
      </c>
      <c r="E115" s="140"/>
      <c r="F115" s="140"/>
      <c r="G115" s="140"/>
      <c r="H115" s="141"/>
    </row>
    <row r="116" spans="1:8" ht="61.5" customHeight="1" x14ac:dyDescent="0.2">
      <c r="A116" s="173" t="s">
        <v>73</v>
      </c>
      <c r="B116" s="174"/>
      <c r="C116" s="169"/>
      <c r="D116" s="140">
        <f>D110/8</f>
        <v>525</v>
      </c>
      <c r="E116" s="140"/>
      <c r="F116" s="140"/>
      <c r="G116" s="140"/>
      <c r="H116" s="141"/>
    </row>
    <row r="117" spans="1:8" ht="61.5" customHeight="1" x14ac:dyDescent="0.2">
      <c r="A117" s="173" t="s">
        <v>74</v>
      </c>
      <c r="B117" s="174"/>
      <c r="C117" s="169"/>
      <c r="D117" s="140">
        <f>D110/9</f>
        <v>466.66666666666669</v>
      </c>
      <c r="E117" s="140"/>
      <c r="F117" s="140"/>
      <c r="G117" s="140"/>
      <c r="H117" s="141"/>
    </row>
    <row r="118" spans="1:8" ht="61.5" customHeight="1" x14ac:dyDescent="0.2">
      <c r="A118" s="173" t="s">
        <v>75</v>
      </c>
      <c r="B118" s="174"/>
      <c r="C118" s="169"/>
      <c r="D118" s="140">
        <f>D110/10</f>
        <v>420</v>
      </c>
      <c r="E118" s="140"/>
      <c r="F118" s="140"/>
      <c r="G118" s="140"/>
      <c r="H118" s="141"/>
    </row>
    <row r="119" spans="1:8" ht="61.5" customHeight="1" thickBot="1" x14ac:dyDescent="0.25">
      <c r="A119" s="162" t="s">
        <v>76</v>
      </c>
      <c r="B119" s="163"/>
      <c r="C119" s="169"/>
      <c r="D119" s="165">
        <v>6312</v>
      </c>
      <c r="E119" s="165"/>
      <c r="F119" s="165"/>
      <c r="G119" s="165"/>
      <c r="H119" s="166"/>
    </row>
    <row r="120" spans="1:8" ht="61.5" customHeight="1" thickBot="1" x14ac:dyDescent="0.25">
      <c r="A120" s="167" t="s">
        <v>67</v>
      </c>
      <c r="B120" s="168"/>
      <c r="C120" s="169"/>
      <c r="D120" s="170" t="s">
        <v>68</v>
      </c>
      <c r="E120" s="171"/>
      <c r="F120" s="171"/>
      <c r="G120" s="171"/>
      <c r="H120" s="172"/>
    </row>
    <row r="121" spans="1:8" ht="61.5" customHeight="1" x14ac:dyDescent="0.2">
      <c r="A121" s="173" t="s">
        <v>69</v>
      </c>
      <c r="B121" s="174"/>
      <c r="C121" s="169"/>
      <c r="D121" s="140">
        <v>1578</v>
      </c>
      <c r="E121" s="140"/>
      <c r="F121" s="140"/>
      <c r="G121" s="140"/>
      <c r="H121" s="141"/>
    </row>
    <row r="122" spans="1:8" ht="61.5" customHeight="1" x14ac:dyDescent="0.2">
      <c r="A122" s="173" t="s">
        <v>70</v>
      </c>
      <c r="B122" s="174"/>
      <c r="C122" s="169"/>
      <c r="D122" s="140">
        <v>1262.3999999999999</v>
      </c>
      <c r="E122" s="140"/>
      <c r="F122" s="140"/>
      <c r="G122" s="140"/>
      <c r="H122" s="141"/>
    </row>
    <row r="123" spans="1:8" ht="61.5" customHeight="1" x14ac:dyDescent="0.2">
      <c r="A123" s="173" t="s">
        <v>71</v>
      </c>
      <c r="B123" s="174"/>
      <c r="C123" s="169"/>
      <c r="D123" s="140">
        <v>1052</v>
      </c>
      <c r="E123" s="140"/>
      <c r="F123" s="140"/>
      <c r="G123" s="140"/>
      <c r="H123" s="141"/>
    </row>
    <row r="124" spans="1:8" ht="61.5" customHeight="1" x14ac:dyDescent="0.2">
      <c r="A124" s="173" t="s">
        <v>72</v>
      </c>
      <c r="B124" s="174"/>
      <c r="C124" s="169"/>
      <c r="D124" s="140">
        <v>901.71428571428567</v>
      </c>
      <c r="E124" s="140"/>
      <c r="F124" s="140"/>
      <c r="G124" s="140"/>
      <c r="H124" s="141"/>
    </row>
    <row r="125" spans="1:8" ht="61.5" customHeight="1" x14ac:dyDescent="0.2">
      <c r="A125" s="173" t="s">
        <v>73</v>
      </c>
      <c r="B125" s="174"/>
      <c r="C125" s="169"/>
      <c r="D125" s="140">
        <v>789</v>
      </c>
      <c r="E125" s="140"/>
      <c r="F125" s="140"/>
      <c r="G125" s="140"/>
      <c r="H125" s="141"/>
    </row>
    <row r="126" spans="1:8" ht="61.5" customHeight="1" x14ac:dyDescent="0.2">
      <c r="A126" s="173" t="s">
        <v>74</v>
      </c>
      <c r="B126" s="174"/>
      <c r="C126" s="169"/>
      <c r="D126" s="140">
        <v>701.33333333333337</v>
      </c>
      <c r="E126" s="140"/>
      <c r="F126" s="140"/>
      <c r="G126" s="140"/>
      <c r="H126" s="141"/>
    </row>
    <row r="127" spans="1:8" ht="61.5" customHeight="1" thickBot="1" x14ac:dyDescent="0.25">
      <c r="A127" s="173" t="s">
        <v>75</v>
      </c>
      <c r="B127" s="174"/>
      <c r="C127" s="177"/>
      <c r="D127" s="140">
        <v>631.19999999999993</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28" s="188">
        <v>10008</v>
      </c>
      <c r="E128" s="188"/>
      <c r="F128" s="188"/>
      <c r="G128" s="188"/>
      <c r="H128" s="188"/>
    </row>
    <row r="129" spans="1:8" ht="21.75" thickBot="1" x14ac:dyDescent="0.25">
      <c r="A129" s="180"/>
      <c r="B129" s="181"/>
      <c r="C129" s="182"/>
      <c r="D129" s="534"/>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"2ГИС.КИРОВ"</v>
      </c>
      <c r="D130" s="56">
        <v>2400</v>
      </c>
      <c r="E130" s="37"/>
      <c r="F130" s="37"/>
      <c r="G130" s="37"/>
      <c r="H130" s="38"/>
    </row>
    <row r="131" spans="1:8" ht="50.1" customHeight="1" x14ac:dyDescent="0.2">
      <c r="A131" s="143" t="s">
        <v>79</v>
      </c>
      <c r="B131" s="144"/>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1" s="56">
        <v>1536</v>
      </c>
      <c r="E131" s="37"/>
      <c r="F131" s="37"/>
      <c r="G131" s="37"/>
      <c r="H131" s="38"/>
    </row>
    <row r="132" spans="1:8" ht="50.1" customHeight="1" x14ac:dyDescent="0.2">
      <c r="A132" s="143" t="s">
        <v>80</v>
      </c>
      <c r="B132" s="144"/>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2" s="56">
        <v>5016</v>
      </c>
      <c r="E132" s="37"/>
      <c r="F132" s="37"/>
      <c r="G132" s="37"/>
      <c r="H132" s="38"/>
    </row>
    <row r="133" spans="1:8"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"2ГИС.КИРОВ"</v>
      </c>
      <c r="D133" s="56">
        <v>3000</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"2ГИС.КИРОВ"</v>
      </c>
      <c r="D134" s="56">
        <v>3600</v>
      </c>
      <c r="E134" s="37"/>
      <c r="F134" s="37"/>
      <c r="G134" s="37"/>
      <c r="H134" s="38"/>
    </row>
    <row r="135" spans="1:8" ht="50.1" customHeight="1" x14ac:dyDescent="0.2">
      <c r="A135" s="143" t="s">
        <v>83</v>
      </c>
      <c r="B135" s="144"/>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5" s="56">
        <v>2478</v>
      </c>
      <c r="E135" s="37"/>
      <c r="F135" s="37"/>
      <c r="G135" s="37"/>
      <c r="H135" s="38"/>
    </row>
    <row r="136" spans="1:8" ht="50.1" customHeight="1" x14ac:dyDescent="0.2">
      <c r="A136" s="143" t="s">
        <v>84</v>
      </c>
      <c r="B136" s="144"/>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6" s="56">
        <v>2010</v>
      </c>
      <c r="E136" s="37"/>
      <c r="F136" s="37"/>
      <c r="G136" s="37"/>
      <c r="H136" s="38"/>
    </row>
    <row r="137" spans="1:8" ht="50.1" customHeight="1" x14ac:dyDescent="0.2">
      <c r="A137" s="143" t="s">
        <v>85</v>
      </c>
      <c r="B137" s="144"/>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7" s="56">
        <v>6492</v>
      </c>
      <c r="E137" s="37"/>
      <c r="F137" s="37"/>
      <c r="G137" s="37"/>
      <c r="H137" s="38"/>
    </row>
    <row r="138" spans="1:8" ht="50.1" customHeight="1" x14ac:dyDescent="0.2">
      <c r="A138" s="143" t="s">
        <v>86</v>
      </c>
      <c r="B138" s="144"/>
      <c r="C138" s="190" t="str">
        <f>C131</f>
        <v>Электронный справочник на основе Справочника организаций "2ГИС.КИРОВ" (версия для ПК)</v>
      </c>
      <c r="D138" s="56">
        <v>3600</v>
      </c>
      <c r="E138" s="37"/>
      <c r="F138" s="37"/>
      <c r="G138" s="37"/>
      <c r="H138" s="38"/>
    </row>
    <row r="139" spans="1:8" ht="50.1" customHeight="1" x14ac:dyDescent="0.2">
      <c r="A139" s="143" t="s">
        <v>87</v>
      </c>
      <c r="B139" s="144"/>
      <c r="C139" s="190" t="s">
        <v>88</v>
      </c>
      <c r="D139" s="56">
        <v>504</v>
      </c>
      <c r="E139" s="37"/>
      <c r="F139" s="37"/>
      <c r="G139" s="37"/>
      <c r="H139" s="38"/>
    </row>
    <row r="140" spans="1:8" ht="77.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0" s="56">
        <v>1770</v>
      </c>
      <c r="E140" s="37"/>
      <c r="F140" s="37"/>
      <c r="G140" s="37"/>
      <c r="H140" s="38"/>
    </row>
    <row r="141" spans="1:8" ht="77.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1" s="56">
        <v>1416</v>
      </c>
      <c r="E141" s="37"/>
      <c r="F141" s="37"/>
      <c r="G141" s="37"/>
      <c r="H141" s="38"/>
    </row>
    <row r="142" spans="1:8" ht="77.25" customHeight="1" x14ac:dyDescent="0.2">
      <c r="A142" s="143" t="s">
        <v>91</v>
      </c>
      <c r="B142" s="144"/>
      <c r="C142"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2" s="56">
        <v>1182</v>
      </c>
      <c r="E142" s="37"/>
      <c r="F142" s="37"/>
      <c r="G142" s="37"/>
      <c r="H142" s="38"/>
    </row>
    <row r="143" spans="1:8" ht="77.25" customHeight="1" x14ac:dyDescent="0.2">
      <c r="A143" s="143" t="s">
        <v>92</v>
      </c>
      <c r="B143" s="144"/>
      <c r="C143" s="190"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3" s="56">
        <v>708</v>
      </c>
      <c r="E143" s="37"/>
      <c r="F143" s="37"/>
      <c r="G143" s="37"/>
      <c r="H143" s="38"/>
    </row>
    <row r="144" spans="1:8" ht="77.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4" s="56">
        <v>6492</v>
      </c>
      <c r="E144" s="37"/>
      <c r="F144" s="37"/>
      <c r="G144" s="37"/>
      <c r="H144" s="38"/>
    </row>
    <row r="145" spans="1:8" ht="77.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6" s="56">
        <v>2478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7" s="56">
        <v>630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8" s="56">
        <v>3000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9" s="56">
        <v>3000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50" s="56">
        <v>5010</v>
      </c>
      <c r="E150" s="37"/>
      <c r="F150" s="37"/>
      <c r="G150" s="37"/>
      <c r="H150" s="38"/>
    </row>
    <row r="151" spans="1:8"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"2ГИС.КИРОВ"</v>
      </c>
      <c r="D151" s="56">
        <v>3360</v>
      </c>
      <c r="E151" s="37"/>
      <c r="F151" s="37"/>
      <c r="G151" s="37"/>
      <c r="H151" s="38"/>
    </row>
    <row r="152" spans="1:8" ht="50.1" customHeight="1" x14ac:dyDescent="0.2">
      <c r="A152" s="143" t="s">
        <v>100</v>
      </c>
      <c r="B152" s="144"/>
      <c r="C152" s="190"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2160</v>
      </c>
      <c r="E152" s="37"/>
      <c r="F152" s="37"/>
      <c r="G152" s="37"/>
      <c r="H152" s="38"/>
    </row>
    <row r="153" spans="1:8" ht="50.1" customHeight="1" x14ac:dyDescent="0.2">
      <c r="A153" s="143" t="s">
        <v>101</v>
      </c>
      <c r="B153" s="144"/>
      <c r="C153" s="190" t="str">
        <f t="shared" si="1"/>
        <v>Электронный справочник на основе Справочника организаций "2ГИС.КИРОВ" (версия для ПК)</v>
      </c>
      <c r="D153" s="56">
        <v>7080</v>
      </c>
      <c r="E153" s="37"/>
      <c r="F153" s="37"/>
      <c r="G153" s="37"/>
      <c r="H153" s="38"/>
    </row>
    <row r="154" spans="1:8"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"2ГИС.КИРОВ"</v>
      </c>
      <c r="D154" s="56">
        <v>4200</v>
      </c>
      <c r="E154" s="37"/>
      <c r="F154" s="37"/>
      <c r="G154" s="37"/>
      <c r="H154" s="38"/>
    </row>
    <row r="155" spans="1:8"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"2ГИС.КИРОВ"</v>
      </c>
      <c r="D155" s="56">
        <v>5040</v>
      </c>
      <c r="E155" s="37"/>
      <c r="F155" s="37"/>
      <c r="G155" s="37"/>
      <c r="H155" s="38"/>
    </row>
    <row r="156" spans="1:8" ht="50.1" customHeight="1" x14ac:dyDescent="0.2">
      <c r="A156" s="143" t="s">
        <v>104</v>
      </c>
      <c r="B156" s="144"/>
      <c r="C156" s="190" t="str">
        <f t="shared" si="1"/>
        <v>Электронный справочник на основе Справочника организаций "2ГИС.КИРОВ" (версия для ПК)</v>
      </c>
      <c r="D156" s="56">
        <v>3480</v>
      </c>
      <c r="E156" s="37"/>
      <c r="F156" s="37"/>
      <c r="G156" s="37"/>
      <c r="H156" s="38"/>
    </row>
    <row r="157" spans="1:8" ht="50.1" customHeight="1" x14ac:dyDescent="0.2">
      <c r="A157" s="143" t="s">
        <v>105</v>
      </c>
      <c r="B157" s="144"/>
      <c r="C157" s="190" t="str">
        <f t="shared" si="1"/>
        <v>Электронный справочник на основе Справочника организаций "2ГИС.КИРОВ" (версия для ПК)</v>
      </c>
      <c r="D157" s="56">
        <v>2880</v>
      </c>
      <c r="E157" s="37"/>
      <c r="F157" s="37"/>
      <c r="G157" s="37"/>
      <c r="H157" s="38"/>
    </row>
    <row r="158" spans="1:8" ht="50.1" customHeight="1" x14ac:dyDescent="0.2">
      <c r="A158" s="143" t="s">
        <v>106</v>
      </c>
      <c r="B158" s="144"/>
      <c r="C158" s="190" t="str">
        <f t="shared" si="1"/>
        <v>Электронный справочник на основе Справочника организаций "2ГИС.КИРОВ" (версия для ПК)</v>
      </c>
      <c r="D158" s="56">
        <v>9120</v>
      </c>
      <c r="E158" s="37"/>
      <c r="F158" s="37"/>
      <c r="G158" s="37"/>
      <c r="H158" s="38"/>
    </row>
    <row r="159" spans="1:8" ht="50.1" customHeight="1" x14ac:dyDescent="0.2">
      <c r="A159" s="143" t="s">
        <v>107</v>
      </c>
      <c r="B159" s="144"/>
      <c r="C159" s="190" t="s">
        <v>88</v>
      </c>
      <c r="D159" s="56">
        <v>720</v>
      </c>
      <c r="E159" s="37"/>
      <c r="F159" s="37"/>
      <c r="G159" s="37"/>
      <c r="H159" s="38"/>
    </row>
    <row r="160" spans="1:8" ht="69.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56">
        <v>9120</v>
      </c>
      <c r="E160" s="37"/>
      <c r="F160" s="37"/>
      <c r="G160" s="37"/>
      <c r="H160" s="38"/>
    </row>
    <row r="161" spans="1:8" ht="50.1" customHeight="1" thickBot="1" x14ac:dyDescent="0.25">
      <c r="A161" s="194" t="s">
        <v>109</v>
      </c>
      <c r="B161" s="195"/>
      <c r="C161" s="298" t="str">
        <f t="shared" si="1"/>
        <v>Электронный справочник на основе Справочника организаций "2ГИС.КИРОВ" (версия для ПК)</v>
      </c>
      <c r="D161" s="197">
        <v>3480</v>
      </c>
      <c r="E161" s="188"/>
      <c r="F161" s="188"/>
      <c r="G161" s="188"/>
      <c r="H161" s="189"/>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63" s="56">
        <v>3000</v>
      </c>
      <c r="E163" s="37"/>
      <c r="F163" s="37"/>
      <c r="G163" s="37"/>
      <c r="H163" s="38"/>
    </row>
    <row r="164" spans="1:8" s="16" customFormat="1" ht="50.1" customHeight="1" x14ac:dyDescent="0.2">
      <c r="A164" s="143" t="s">
        <v>112</v>
      </c>
      <c r="B164" s="144"/>
      <c r="C164" s="196"/>
      <c r="D164" s="56">
        <v>3000</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9" s="200">
        <f>F169*1.2</f>
        <v>3780</v>
      </c>
      <c r="E169" s="201">
        <f>F169*1.1</f>
        <v>3465.0000000000005</v>
      </c>
      <c r="F169" s="201">
        <v>3150</v>
      </c>
      <c r="G169" s="201">
        <f>F169*0.75</f>
        <v>2362.5</v>
      </c>
      <c r="H169" s="202">
        <f>F169*0.5</f>
        <v>1575</v>
      </c>
    </row>
    <row r="170" spans="1:8"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"2ГИС.КИРОВ"</v>
      </c>
      <c r="D170" s="56">
        <v>1500</v>
      </c>
      <c r="E170" s="37"/>
      <c r="F170" s="37"/>
      <c r="G170" s="37"/>
      <c r="H170" s="38"/>
    </row>
    <row r="171" spans="1:8" ht="50.1" customHeight="1" x14ac:dyDescent="0.2">
      <c r="A171" s="143" t="s">
        <v>119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1" s="56">
        <v>1536</v>
      </c>
      <c r="E171" s="37"/>
      <c r="F171" s="37"/>
      <c r="G171" s="37"/>
      <c r="H171" s="38"/>
    </row>
    <row r="172" spans="1:8" ht="50.1" customHeight="1" x14ac:dyDescent="0.2">
      <c r="A172" s="143" t="s">
        <v>286</v>
      </c>
      <c r="B172" s="144"/>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72" s="200">
        <f>F172*1.2</f>
        <v>5328</v>
      </c>
      <c r="E172" s="201">
        <f>F172*1.1</f>
        <v>4884</v>
      </c>
      <c r="F172" s="201">
        <v>4440</v>
      </c>
      <c r="G172" s="201">
        <f>F172*0.75</f>
        <v>3330</v>
      </c>
      <c r="H172" s="202">
        <f>F172*0.5</f>
        <v>2220</v>
      </c>
    </row>
    <row r="173" spans="1:8" ht="50.1" customHeight="1" x14ac:dyDescent="0.2">
      <c r="A173" s="143" t="s">
        <v>165</v>
      </c>
      <c r="B173" s="144"/>
      <c r="C173" s="298" t="str">
        <f>"Интернет-площадка 2gis.ru на основе Cправочника организаций "&amp;$C$2&amp;""</f>
        <v>Интернет-площадка 2gis.ru на основе Cправочника организаций "2ГИС.КИРОВ"</v>
      </c>
      <c r="D173" s="56">
        <v>2160</v>
      </c>
      <c r="E173" s="37"/>
      <c r="F173" s="37"/>
      <c r="G173" s="37"/>
      <c r="H173" s="38"/>
    </row>
    <row r="174" spans="1:8" ht="50.1" customHeight="1" x14ac:dyDescent="0.2">
      <c r="A174" s="143" t="s">
        <v>122</v>
      </c>
      <c r="B174" s="144"/>
      <c r="C174" s="19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74" s="56">
        <v>2160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"2ГИС.КИРОВ"</v>
      </c>
      <c r="D175" s="200">
        <f>F175*1.2</f>
        <v>2340</v>
      </c>
      <c r="E175" s="201">
        <f>F175*1.1</f>
        <v>2145</v>
      </c>
      <c r="F175" s="201">
        <v>1950</v>
      </c>
      <c r="G175" s="201">
        <f>F175*0.75</f>
        <v>1462.5</v>
      </c>
      <c r="H175" s="202">
        <f>F175*0.5</f>
        <v>975</v>
      </c>
    </row>
    <row r="176" spans="1:8" ht="50.1" customHeight="1" thickBot="1" x14ac:dyDescent="0.25">
      <c r="A176" s="24" t="s">
        <v>184</v>
      </c>
      <c r="B176" s="25"/>
      <c r="C176" s="15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78" s="31">
        <v>6720</v>
      </c>
      <c r="E178" s="32"/>
      <c r="F178" s="32"/>
      <c r="G178" s="32"/>
      <c r="H178" s="33"/>
    </row>
    <row r="179" spans="1:8" s="16" customFormat="1" ht="83.25" customHeight="1" thickBot="1" x14ac:dyDescent="0.25">
      <c r="A179" s="143" t="s">
        <v>186</v>
      </c>
      <c r="B179" s="144"/>
      <c r="C179" s="196"/>
      <c r="D179" s="36">
        <v>6720</v>
      </c>
      <c r="E179" s="37"/>
      <c r="F179" s="37"/>
      <c r="G179" s="37"/>
      <c r="H179" s="38"/>
    </row>
    <row r="180" spans="1:8" ht="21.75" thickBot="1" x14ac:dyDescent="0.25">
      <c r="A180" s="301"/>
      <c r="B180" s="302"/>
      <c r="C180" s="536"/>
      <c r="D180" s="325"/>
      <c r="E180" s="325"/>
      <c r="F180" s="325"/>
      <c r="G180" s="325"/>
      <c r="H180" s="326"/>
    </row>
    <row r="182" spans="1:8" ht="21" x14ac:dyDescent="0.2">
      <c r="A182" s="208"/>
      <c r="B182" s="209" t="s">
        <v>125</v>
      </c>
      <c r="C182" s="210" t="s">
        <v>478</v>
      </c>
      <c r="D182" s="210"/>
      <c r="E182" s="537"/>
    </row>
    <row r="183" spans="1:8" ht="21" x14ac:dyDescent="0.2">
      <c r="A183" s="208"/>
      <c r="B183" s="211"/>
      <c r="C183" s="304" t="s">
        <v>479</v>
      </c>
      <c r="D183" s="212"/>
      <c r="E183" s="392"/>
    </row>
    <row r="184" spans="1:8" ht="21" x14ac:dyDescent="0.2">
      <c r="A184" s="208"/>
      <c r="B184" s="211"/>
      <c r="C184" s="212" t="s">
        <v>480</v>
      </c>
      <c r="D184" s="212"/>
      <c r="E184" s="392"/>
    </row>
    <row r="185" spans="1:8" ht="21" x14ac:dyDescent="0.2">
      <c r="C185" s="212"/>
      <c r="D185" s="212"/>
      <c r="E185" s="392"/>
    </row>
    <row r="186" spans="1:8" ht="23.25"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row>
    <row r="187" spans="1:8" ht="23.25"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row>
    <row r="188" spans="1:8" ht="23.25"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row>
    <row r="189" spans="1:8" ht="23.25"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6"/>
    </row>
    <row r="190" spans="1:8" ht="23.25"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6"/>
    </row>
    <row r="191" spans="1:8" ht="23.25"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row>
    <row r="192" spans="1:8" ht="23.25"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row>
    <row r="193" spans="1:8" ht="23.25" x14ac:dyDescent="0.2">
      <c r="A193" s="221"/>
      <c r="B193" s="221"/>
      <c r="C193" s="222"/>
      <c r="D193" s="223"/>
      <c r="E193" s="223"/>
    </row>
    <row r="194" spans="1:8" ht="21" x14ac:dyDescent="0.2">
      <c r="A194" s="227" t="s">
        <v>137</v>
      </c>
      <c r="B194" s="227"/>
      <c r="C194" s="227"/>
      <c r="D194" s="227"/>
      <c r="E194" s="538"/>
    </row>
    <row r="195" spans="1:8" ht="23.25" x14ac:dyDescent="0.2">
      <c r="A195" s="221"/>
      <c r="B195" s="221"/>
      <c r="C195" s="222"/>
      <c r="D195" s="223"/>
      <c r="E195" s="223"/>
    </row>
    <row r="196" spans="1:8" ht="50.1" customHeight="1" thickBot="1" x14ac:dyDescent="0.25">
      <c r="A196" s="539" t="s">
        <v>138</v>
      </c>
      <c r="B196" s="539"/>
      <c r="C196" s="539"/>
      <c r="D196" s="539"/>
      <c r="E196" s="540"/>
    </row>
    <row r="197" spans="1:8" ht="50.1" customHeight="1" thickBot="1" x14ac:dyDescent="0.25">
      <c r="A197" s="541" t="s">
        <v>139</v>
      </c>
      <c r="B197" s="542"/>
      <c r="C197" s="542"/>
      <c r="D197" s="542"/>
      <c r="E197" s="543"/>
    </row>
    <row r="198" spans="1:8" ht="81" customHeight="1" thickBot="1" x14ac:dyDescent="0.25">
      <c r="A198" s="236" t="s">
        <v>140</v>
      </c>
      <c r="B198" s="237"/>
      <c r="C198" s="238" t="s">
        <v>141</v>
      </c>
      <c r="D198" s="237" t="s">
        <v>142</v>
      </c>
      <c r="E198" s="239"/>
    </row>
    <row r="199" spans="1:8" ht="123.75" customHeight="1" x14ac:dyDescent="0.2">
      <c r="A199" s="241" t="s">
        <v>143</v>
      </c>
      <c r="B199" s="242"/>
      <c r="C199" s="243" t="s">
        <v>144</v>
      </c>
      <c r="D199" s="544" t="s">
        <v>145</v>
      </c>
      <c r="E199" s="545"/>
    </row>
    <row r="200" spans="1:8" ht="73.5" customHeight="1" x14ac:dyDescent="0.2">
      <c r="A200" s="246" t="s">
        <v>146</v>
      </c>
      <c r="B200" s="247"/>
      <c r="C200" s="248" t="s">
        <v>147</v>
      </c>
      <c r="D200" s="249" t="s">
        <v>148</v>
      </c>
      <c r="E200" s="250"/>
    </row>
    <row r="201" spans="1:8" ht="180" customHeight="1" thickBot="1" x14ac:dyDescent="0.25">
      <c r="A201" s="332" t="s">
        <v>149</v>
      </c>
      <c r="B201" s="333"/>
      <c r="C201" s="334" t="s">
        <v>150</v>
      </c>
      <c r="D201" s="335" t="s">
        <v>148</v>
      </c>
      <c r="E201" s="336"/>
    </row>
    <row r="202" spans="1:8" s="205" customFormat="1" ht="125.25" customHeight="1" x14ac:dyDescent="0.2">
      <c r="A202" s="246" t="s">
        <v>152</v>
      </c>
      <c r="B202" s="247"/>
      <c r="C202" s="337" t="s">
        <v>153</v>
      </c>
      <c r="D202" s="247" t="s">
        <v>148</v>
      </c>
      <c r="E202" s="338"/>
      <c r="F202" s="234"/>
      <c r="G202" s="234"/>
      <c r="H202" s="234"/>
    </row>
    <row r="203" spans="1:8" s="226" customFormat="1" ht="222.75" customHeight="1" thickBot="1" x14ac:dyDescent="0.25">
      <c r="A203" s="339" t="s">
        <v>154</v>
      </c>
      <c r="B203" s="340"/>
      <c r="C203" s="334" t="s">
        <v>155</v>
      </c>
      <c r="D203" s="341" t="s">
        <v>148</v>
      </c>
      <c r="E203" s="342"/>
      <c r="F203" s="224"/>
      <c r="G203" s="225"/>
      <c r="H203" s="225"/>
    </row>
    <row r="204" spans="1:8" ht="24.95" customHeight="1" x14ac:dyDescent="0.2">
      <c r="A204" s="252" t="s">
        <v>156</v>
      </c>
      <c r="B204" s="252"/>
      <c r="C204" s="252"/>
      <c r="D204" s="252"/>
      <c r="E204" s="252"/>
      <c r="F204" s="252"/>
      <c r="G204" s="252"/>
      <c r="H204" s="252"/>
    </row>
    <row r="205" spans="1:8" ht="24.95" customHeight="1" x14ac:dyDescent="0.2">
      <c r="A205" s="252" t="s">
        <v>157</v>
      </c>
      <c r="B205" s="252"/>
      <c r="C205" s="252"/>
      <c r="D205" s="252"/>
      <c r="E205" s="252"/>
      <c r="F205" s="252"/>
      <c r="G205" s="252"/>
      <c r="H205" s="252"/>
    </row>
    <row r="206" spans="1:8" ht="182.25" customHeight="1" x14ac:dyDescent="0.2">
      <c r="A20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11"/>
      <c r="C206" s="311"/>
      <c r="D206" s="311"/>
      <c r="E206" s="311"/>
      <c r="F206" s="311"/>
      <c r="G206" s="311"/>
      <c r="H206" s="311"/>
    </row>
    <row r="207" spans="1:8" s="16" customFormat="1" ht="86.25" customHeight="1" x14ac:dyDescent="0.2">
      <c r="A207" s="227" t="s">
        <v>159</v>
      </c>
      <c r="B207" s="227"/>
      <c r="C207" s="227"/>
      <c r="D207" s="227"/>
      <c r="E207" s="227"/>
      <c r="F207" s="227"/>
      <c r="G207" s="227"/>
      <c r="H207" s="227"/>
    </row>
    <row r="208" spans="1:8" ht="24.95" customHeight="1" x14ac:dyDescent="0.2">
      <c r="A208" s="252" t="s">
        <v>160</v>
      </c>
      <c r="B208" s="252"/>
      <c r="C208" s="252"/>
      <c r="D208" s="252"/>
      <c r="E208" s="252"/>
      <c r="F208" s="252"/>
      <c r="G208" s="252"/>
      <c r="H208" s="252"/>
    </row>
    <row r="209" spans="1:8" s="254" customFormat="1" ht="114.75" customHeight="1" x14ac:dyDescent="0.2">
      <c r="A209" s="227" t="s">
        <v>161</v>
      </c>
      <c r="B209" s="227"/>
      <c r="C209" s="227"/>
      <c r="D209" s="227"/>
      <c r="E209" s="227"/>
      <c r="F209" s="227"/>
      <c r="G209" s="227"/>
      <c r="H209" s="227"/>
    </row>
  </sheetData>
  <sheetProtection selectLockedCells="1" selectUnlockedCells="1"/>
  <mergeCells count="351">
    <mergeCell ref="A206:H206"/>
    <mergeCell ref="A207:H207"/>
    <mergeCell ref="A208:H208"/>
    <mergeCell ref="A209:E209"/>
    <mergeCell ref="F209:H209"/>
    <mergeCell ref="A202:B202"/>
    <mergeCell ref="D202:E202"/>
    <mergeCell ref="A203:B203"/>
    <mergeCell ref="D203:E203"/>
    <mergeCell ref="A204:H204"/>
    <mergeCell ref="A205:H205"/>
    <mergeCell ref="A199:B199"/>
    <mergeCell ref="D199:E199"/>
    <mergeCell ref="A200:B200"/>
    <mergeCell ref="D200:E200"/>
    <mergeCell ref="A201:B201"/>
    <mergeCell ref="D201:E201"/>
    <mergeCell ref="A192:C192"/>
    <mergeCell ref="A194:D194"/>
    <mergeCell ref="A196:D196"/>
    <mergeCell ref="A197:E197"/>
    <mergeCell ref="A198:B198"/>
    <mergeCell ref="D198:E198"/>
    <mergeCell ref="A186:C186"/>
    <mergeCell ref="A187:C187"/>
    <mergeCell ref="A188:C188"/>
    <mergeCell ref="A189:C189"/>
    <mergeCell ref="A190:C190"/>
    <mergeCell ref="A191:C191"/>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C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51"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361">
        <f>F48*1.2</f>
        <v>5400</v>
      </c>
      <c r="E48" s="361">
        <f>F48*1.1</f>
        <v>4950</v>
      </c>
      <c r="F48" s="361">
        <v>4500</v>
      </c>
      <c r="G48" s="361">
        <f>F48*0.75</f>
        <v>3375</v>
      </c>
      <c r="H48" s="361">
        <f>F48*0.5</f>
        <v>2250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750 до 15000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7" s="127">
        <v>750</v>
      </c>
      <c r="E57" s="128"/>
      <c r="F57" s="128"/>
      <c r="G57" s="128"/>
      <c r="H57" s="129"/>
    </row>
    <row r="58" spans="1:8" ht="37.5" customHeight="1" x14ac:dyDescent="0.2">
      <c r="A58" s="130" t="s">
        <v>33</v>
      </c>
      <c r="B58" s="131"/>
      <c r="C58" s="126"/>
      <c r="D58" s="36">
        <v>1500</v>
      </c>
      <c r="E58" s="37"/>
      <c r="F58" s="37"/>
      <c r="G58" s="37"/>
      <c r="H58" s="38"/>
    </row>
    <row r="59" spans="1:8" ht="37.5" customHeight="1" x14ac:dyDescent="0.2">
      <c r="A59" s="130" t="s">
        <v>34</v>
      </c>
      <c r="B59" s="131"/>
      <c r="C59" s="126"/>
      <c r="D59" s="36">
        <v>2250</v>
      </c>
      <c r="E59" s="37"/>
      <c r="F59" s="37"/>
      <c r="G59" s="37"/>
      <c r="H59" s="38"/>
    </row>
    <row r="60" spans="1:8" ht="37.5" customHeight="1" x14ac:dyDescent="0.2">
      <c r="A60" s="130" t="s">
        <v>35</v>
      </c>
      <c r="B60" s="131"/>
      <c r="C60" s="126"/>
      <c r="D60" s="36">
        <v>3000</v>
      </c>
      <c r="E60" s="37"/>
      <c r="F60" s="37"/>
      <c r="G60" s="37"/>
      <c r="H60" s="38"/>
    </row>
    <row r="61" spans="1:8" ht="37.5" customHeight="1" x14ac:dyDescent="0.2">
      <c r="A61" s="130" t="s">
        <v>36</v>
      </c>
      <c r="B61" s="131"/>
      <c r="C61" s="126"/>
      <c r="D61" s="36">
        <v>3750</v>
      </c>
      <c r="E61" s="37"/>
      <c r="F61" s="37"/>
      <c r="G61" s="37"/>
      <c r="H61" s="38"/>
    </row>
    <row r="62" spans="1:8" ht="37.5" customHeight="1" x14ac:dyDescent="0.2">
      <c r="A62" s="130" t="s">
        <v>37</v>
      </c>
      <c r="B62" s="131"/>
      <c r="C62" s="126"/>
      <c r="D62" s="36">
        <v>4500</v>
      </c>
      <c r="E62" s="37"/>
      <c r="F62" s="37"/>
      <c r="G62" s="37"/>
      <c r="H62" s="38"/>
    </row>
    <row r="63" spans="1:8" ht="37.5" customHeight="1" x14ac:dyDescent="0.2">
      <c r="A63" s="130" t="s">
        <v>38</v>
      </c>
      <c r="B63" s="131"/>
      <c r="C63" s="126"/>
      <c r="D63" s="36">
        <v>5250</v>
      </c>
      <c r="E63" s="37"/>
      <c r="F63" s="37"/>
      <c r="G63" s="37"/>
      <c r="H63" s="38"/>
    </row>
    <row r="64" spans="1:8" ht="37.5" customHeight="1" x14ac:dyDescent="0.2">
      <c r="A64" s="130" t="s">
        <v>39</v>
      </c>
      <c r="B64" s="131"/>
      <c r="C64" s="126"/>
      <c r="D64" s="36">
        <v>6000</v>
      </c>
      <c r="E64" s="37"/>
      <c r="F64" s="37"/>
      <c r="G64" s="37"/>
      <c r="H64" s="38"/>
    </row>
    <row r="65" spans="1:8" ht="37.5" customHeight="1" x14ac:dyDescent="0.2">
      <c r="A65" s="130" t="s">
        <v>40</v>
      </c>
      <c r="B65" s="131"/>
      <c r="C65" s="126"/>
      <c r="D65" s="36">
        <v>6750</v>
      </c>
      <c r="E65" s="37"/>
      <c r="F65" s="37"/>
      <c r="G65" s="37"/>
      <c r="H65" s="38"/>
    </row>
    <row r="66" spans="1:8" ht="37.5" customHeight="1" x14ac:dyDescent="0.2">
      <c r="A66" s="130" t="s">
        <v>41</v>
      </c>
      <c r="B66" s="131"/>
      <c r="C66" s="126"/>
      <c r="D66" s="36">
        <v>7500</v>
      </c>
      <c r="E66" s="37"/>
      <c r="F66" s="37"/>
      <c r="G66" s="37"/>
      <c r="H66" s="38"/>
    </row>
    <row r="67" spans="1:8" ht="37.5" customHeight="1" x14ac:dyDescent="0.2">
      <c r="A67" s="130" t="s">
        <v>42</v>
      </c>
      <c r="B67" s="131"/>
      <c r="C67" s="126"/>
      <c r="D67" s="36">
        <v>8250</v>
      </c>
      <c r="E67" s="37"/>
      <c r="F67" s="37"/>
      <c r="G67" s="37"/>
      <c r="H67" s="38"/>
    </row>
    <row r="68" spans="1:8" ht="37.5" customHeight="1" x14ac:dyDescent="0.2">
      <c r="A68" s="130" t="s">
        <v>43</v>
      </c>
      <c r="B68" s="131"/>
      <c r="C68" s="126"/>
      <c r="D68" s="36">
        <v>9000</v>
      </c>
      <c r="E68" s="37"/>
      <c r="F68" s="37"/>
      <c r="G68" s="37"/>
      <c r="H68" s="38"/>
    </row>
    <row r="69" spans="1:8" ht="37.5" customHeight="1" x14ac:dyDescent="0.2">
      <c r="A69" s="130" t="s">
        <v>44</v>
      </c>
      <c r="B69" s="131"/>
      <c r="C69" s="126"/>
      <c r="D69" s="36">
        <v>9750</v>
      </c>
      <c r="E69" s="37"/>
      <c r="F69" s="37"/>
      <c r="G69" s="37"/>
      <c r="H69" s="38"/>
    </row>
    <row r="70" spans="1:8" ht="37.5" customHeight="1" x14ac:dyDescent="0.2">
      <c r="A70" s="130" t="s">
        <v>45</v>
      </c>
      <c r="B70" s="131"/>
      <c r="C70" s="126"/>
      <c r="D70" s="36">
        <v>10500</v>
      </c>
      <c r="E70" s="37"/>
      <c r="F70" s="37"/>
      <c r="G70" s="37"/>
      <c r="H70" s="38"/>
    </row>
    <row r="71" spans="1:8" ht="37.5" customHeight="1" x14ac:dyDescent="0.2">
      <c r="A71" s="130" t="s">
        <v>46</v>
      </c>
      <c r="B71" s="131"/>
      <c r="C71" s="126"/>
      <c r="D71" s="36">
        <v>11250</v>
      </c>
      <c r="E71" s="37"/>
      <c r="F71" s="37"/>
      <c r="G71" s="37"/>
      <c r="H71" s="38"/>
    </row>
    <row r="72" spans="1:8" ht="37.5" customHeight="1" x14ac:dyDescent="0.2">
      <c r="A72" s="130" t="s">
        <v>47</v>
      </c>
      <c r="B72" s="131"/>
      <c r="C72" s="126"/>
      <c r="D72" s="36">
        <v>12000</v>
      </c>
      <c r="E72" s="37"/>
      <c r="F72" s="37"/>
      <c r="G72" s="37"/>
      <c r="H72" s="38"/>
    </row>
    <row r="73" spans="1:8" ht="37.5" customHeight="1" x14ac:dyDescent="0.2">
      <c r="A73" s="130" t="s">
        <v>48</v>
      </c>
      <c r="B73" s="131"/>
      <c r="C73" s="126"/>
      <c r="D73" s="36">
        <v>12750</v>
      </c>
      <c r="E73" s="37"/>
      <c r="F73" s="37"/>
      <c r="G73" s="37"/>
      <c r="H73" s="38"/>
    </row>
    <row r="74" spans="1:8" ht="37.5" customHeight="1" x14ac:dyDescent="0.2">
      <c r="A74" s="130" t="s">
        <v>49</v>
      </c>
      <c r="B74" s="131"/>
      <c r="C74" s="126"/>
      <c r="D74" s="36">
        <v>13500</v>
      </c>
      <c r="E74" s="37"/>
      <c r="F74" s="37"/>
      <c r="G74" s="37"/>
      <c r="H74" s="38"/>
    </row>
    <row r="75" spans="1:8" ht="37.5" customHeight="1" x14ac:dyDescent="0.2">
      <c r="A75" s="130" t="s">
        <v>50</v>
      </c>
      <c r="B75" s="131"/>
      <c r="C75" s="126"/>
      <c r="D75" s="36">
        <v>14250</v>
      </c>
      <c r="E75" s="37"/>
      <c r="F75" s="37"/>
      <c r="G75" s="37"/>
      <c r="H75" s="38"/>
    </row>
    <row r="76" spans="1:8" ht="37.5" customHeight="1" thickBot="1" x14ac:dyDescent="0.25">
      <c r="A76" s="130" t="s">
        <v>51</v>
      </c>
      <c r="B76" s="131"/>
      <c r="C76" s="126"/>
      <c r="D76" s="36">
        <v>15000</v>
      </c>
      <c r="E76" s="37"/>
      <c r="F76" s="37"/>
      <c r="G76" s="37"/>
      <c r="H76" s="38"/>
    </row>
    <row r="77" spans="1:8" ht="50.1" customHeight="1" thickBot="1" x14ac:dyDescent="0.25">
      <c r="A77" s="119" t="s">
        <v>52</v>
      </c>
      <c r="B77" s="120"/>
      <c r="C77" s="120"/>
      <c r="D77" s="121" t="str">
        <f>"от "&amp;MIN(D78:D87)&amp;" до "&amp;MAX(D78:D87)</f>
        <v>от 216 до 1848</v>
      </c>
      <c r="E77" s="122"/>
      <c r="F77" s="122"/>
      <c r="G77" s="122"/>
      <c r="H77" s="123"/>
    </row>
    <row r="78" spans="1:8" ht="151.5" x14ac:dyDescent="0.2">
      <c r="A78" s="132" t="s">
        <v>53</v>
      </c>
      <c r="B78" s="133" t="s">
        <v>13</v>
      </c>
      <c r="C78" s="134" t="str">
        <f t="shared" ref="C78"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78" s="135">
        <v>600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9" s="140">
        <v>216</v>
      </c>
      <c r="E79" s="140"/>
      <c r="F79" s="140"/>
      <c r="G79" s="140"/>
      <c r="H79" s="141"/>
    </row>
    <row r="80" spans="1:8" ht="37.5" customHeight="1" x14ac:dyDescent="0.2">
      <c r="A80" s="137" t="s">
        <v>55</v>
      </c>
      <c r="B80" s="138"/>
      <c r="C80" s="142"/>
      <c r="D80" s="140">
        <v>1848</v>
      </c>
      <c r="E80" s="140"/>
      <c r="F80" s="140"/>
      <c r="G80" s="140"/>
      <c r="H80" s="141"/>
    </row>
    <row r="81" spans="1:8" ht="37.5" customHeight="1" x14ac:dyDescent="0.2">
      <c r="A81" s="137" t="s">
        <v>56</v>
      </c>
      <c r="B81" s="138"/>
      <c r="C81" s="142"/>
      <c r="D81" s="140">
        <v>852</v>
      </c>
      <c r="E81" s="140"/>
      <c r="F81" s="140"/>
      <c r="G81" s="140"/>
      <c r="H81" s="141"/>
    </row>
    <row r="82" spans="1:8" ht="37.5" customHeight="1" x14ac:dyDescent="0.2">
      <c r="A82" s="143" t="s">
        <v>57</v>
      </c>
      <c r="B82" s="144"/>
      <c r="C82" s="142"/>
      <c r="D82" s="140">
        <v>1212</v>
      </c>
      <c r="E82" s="140"/>
      <c r="F82" s="140"/>
      <c r="G82" s="140"/>
      <c r="H82" s="141"/>
    </row>
    <row r="83" spans="1:8" ht="37.5" customHeight="1" x14ac:dyDescent="0.2">
      <c r="A83" s="137" t="s">
        <v>58</v>
      </c>
      <c r="B83" s="138"/>
      <c r="C83" s="142"/>
      <c r="D83" s="140">
        <v>288</v>
      </c>
      <c r="E83" s="140"/>
      <c r="F83" s="140"/>
      <c r="G83" s="140"/>
      <c r="H83" s="141"/>
    </row>
    <row r="84" spans="1:8" ht="37.5" customHeight="1" x14ac:dyDescent="0.2">
      <c r="A84" s="137" t="s">
        <v>59</v>
      </c>
      <c r="B84" s="138"/>
      <c r="C84" s="142"/>
      <c r="D84" s="140">
        <v>288</v>
      </c>
      <c r="E84" s="140"/>
      <c r="F84" s="140"/>
      <c r="G84" s="140"/>
      <c r="H84" s="141"/>
    </row>
    <row r="85" spans="1:8" ht="37.5" customHeight="1" x14ac:dyDescent="0.2">
      <c r="A85" s="137" t="s">
        <v>60</v>
      </c>
      <c r="B85" s="138"/>
      <c r="C85" s="142"/>
      <c r="D85" s="140">
        <v>576</v>
      </c>
      <c r="E85" s="140"/>
      <c r="F85" s="140"/>
      <c r="G85" s="140"/>
      <c r="H85" s="141"/>
    </row>
    <row r="86" spans="1:8" ht="37.5" customHeight="1" x14ac:dyDescent="0.2">
      <c r="A86" s="137" t="s">
        <v>61</v>
      </c>
      <c r="B86" s="138"/>
      <c r="C86" s="142"/>
      <c r="D86" s="140">
        <v>864</v>
      </c>
      <c r="E86" s="140"/>
      <c r="F86" s="140"/>
      <c r="G86" s="140"/>
      <c r="H86" s="141"/>
    </row>
    <row r="87" spans="1:8" ht="37.5" customHeight="1" thickBot="1" x14ac:dyDescent="0.25">
      <c r="A87" s="145" t="s">
        <v>62</v>
      </c>
      <c r="B87" s="146"/>
      <c r="C87" s="147"/>
      <c r="D87" s="148">
        <v>1140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88" s="45">
        <v>30</v>
      </c>
      <c r="E88" s="45"/>
      <c r="F88" s="45"/>
      <c r="G88" s="45"/>
      <c r="H88" s="46"/>
    </row>
    <row r="89" spans="1:8" ht="50.1" customHeight="1" thickBot="1" x14ac:dyDescent="0.25">
      <c r="A89" s="24" t="s">
        <v>65</v>
      </c>
      <c r="B89" s="25"/>
      <c r="C89" s="26"/>
      <c r="D89" s="156" t="str">
        <f>"от "&amp;MIN(D91,D111:H112,F150,D113:H127)&amp;" до "&amp;MAX(D91,D111:H112,F150,D113:H127)</f>
        <v>от 612 до 4950</v>
      </c>
      <c r="E89" s="156"/>
      <c r="F89" s="156"/>
      <c r="G89" s="156"/>
      <c r="H89" s="157"/>
    </row>
    <row r="90" spans="1:8" ht="21.75" thickBot="1" x14ac:dyDescent="0.25">
      <c r="A90" s="301"/>
      <c r="B90" s="302"/>
      <c r="C90" s="118"/>
      <c r="D90" s="325"/>
      <c r="E90" s="325"/>
      <c r="F90" s="325"/>
      <c r="G90" s="325"/>
      <c r="H90" s="326"/>
    </row>
    <row r="91" spans="1:8" ht="63"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91" s="165">
        <v>1320</v>
      </c>
      <c r="E91" s="165"/>
      <c r="F91" s="165"/>
      <c r="G91" s="165"/>
      <c r="H91" s="166"/>
    </row>
    <row r="92" spans="1:8" ht="63" customHeight="1" thickBot="1" x14ac:dyDescent="0.25">
      <c r="A92" s="167" t="s">
        <v>67</v>
      </c>
      <c r="B92" s="168"/>
      <c r="C92" s="169"/>
      <c r="D92" s="170" t="s">
        <v>68</v>
      </c>
      <c r="E92" s="171"/>
      <c r="F92" s="171"/>
      <c r="G92" s="171"/>
      <c r="H92" s="172"/>
    </row>
    <row r="93" spans="1:8" ht="63" customHeight="1" x14ac:dyDescent="0.2">
      <c r="A93" s="173" t="s">
        <v>69</v>
      </c>
      <c r="B93" s="174"/>
      <c r="C93" s="169"/>
      <c r="D93" s="140">
        <f>D91/4</f>
        <v>330</v>
      </c>
      <c r="E93" s="140"/>
      <c r="F93" s="140"/>
      <c r="G93" s="140"/>
      <c r="H93" s="141"/>
    </row>
    <row r="94" spans="1:8" ht="63" customHeight="1" x14ac:dyDescent="0.2">
      <c r="A94" s="173" t="s">
        <v>70</v>
      </c>
      <c r="B94" s="174"/>
      <c r="C94" s="169"/>
      <c r="D94" s="140">
        <f>D91/5</f>
        <v>264</v>
      </c>
      <c r="E94" s="140"/>
      <c r="F94" s="140"/>
      <c r="G94" s="140"/>
      <c r="H94" s="141"/>
    </row>
    <row r="95" spans="1:8" ht="63" customHeight="1" x14ac:dyDescent="0.2">
      <c r="A95" s="173" t="s">
        <v>71</v>
      </c>
      <c r="B95" s="174"/>
      <c r="C95" s="169"/>
      <c r="D95" s="140">
        <f>D91/6</f>
        <v>220</v>
      </c>
      <c r="E95" s="140"/>
      <c r="F95" s="140"/>
      <c r="G95" s="140"/>
      <c r="H95" s="141"/>
    </row>
    <row r="96" spans="1:8" ht="63" customHeight="1" x14ac:dyDescent="0.2">
      <c r="A96" s="173" t="s">
        <v>72</v>
      </c>
      <c r="B96" s="174"/>
      <c r="C96" s="169"/>
      <c r="D96" s="140">
        <f>D91/7</f>
        <v>188.57142857142858</v>
      </c>
      <c r="E96" s="140"/>
      <c r="F96" s="140"/>
      <c r="G96" s="140"/>
      <c r="H96" s="141"/>
    </row>
    <row r="97" spans="1:8" ht="63" customHeight="1" x14ac:dyDescent="0.2">
      <c r="A97" s="173" t="s">
        <v>73</v>
      </c>
      <c r="B97" s="174"/>
      <c r="C97" s="169"/>
      <c r="D97" s="140">
        <f>D91/8</f>
        <v>165</v>
      </c>
      <c r="E97" s="140"/>
      <c r="F97" s="140"/>
      <c r="G97" s="140"/>
      <c r="H97" s="141"/>
    </row>
    <row r="98" spans="1:8" ht="63" customHeight="1" x14ac:dyDescent="0.2">
      <c r="A98" s="173" t="s">
        <v>74</v>
      </c>
      <c r="B98" s="174"/>
      <c r="C98" s="169"/>
      <c r="D98" s="140">
        <f>D91/9</f>
        <v>146.66666666666666</v>
      </c>
      <c r="E98" s="140"/>
      <c r="F98" s="140"/>
      <c r="G98" s="140"/>
      <c r="H98" s="141"/>
    </row>
    <row r="99" spans="1:8" ht="63" customHeight="1" x14ac:dyDescent="0.2">
      <c r="A99" s="173" t="s">
        <v>75</v>
      </c>
      <c r="B99" s="174"/>
      <c r="C99" s="169"/>
      <c r="D99" s="140">
        <f>D91/10</f>
        <v>132</v>
      </c>
      <c r="E99" s="140"/>
      <c r="F99" s="140"/>
      <c r="G99" s="140"/>
      <c r="H99" s="141"/>
    </row>
    <row r="100" spans="1:8" ht="63" customHeight="1" thickBot="1" x14ac:dyDescent="0.25">
      <c r="A100" s="162" t="s">
        <v>76</v>
      </c>
      <c r="B100" s="163"/>
      <c r="C100" s="169"/>
      <c r="D100" s="165">
        <v>2328</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v>582</v>
      </c>
      <c r="E102" s="140"/>
      <c r="F102" s="140"/>
      <c r="G102" s="140"/>
      <c r="H102" s="141"/>
    </row>
    <row r="103" spans="1:8" ht="63" customHeight="1" x14ac:dyDescent="0.2">
      <c r="A103" s="173" t="s">
        <v>70</v>
      </c>
      <c r="B103" s="174"/>
      <c r="C103" s="169"/>
      <c r="D103" s="140">
        <v>465.59999999999997</v>
      </c>
      <c r="E103" s="140"/>
      <c r="F103" s="140"/>
      <c r="G103" s="140"/>
      <c r="H103" s="141"/>
    </row>
    <row r="104" spans="1:8" ht="63" customHeight="1" x14ac:dyDescent="0.2">
      <c r="A104" s="173" t="s">
        <v>71</v>
      </c>
      <c r="B104" s="174"/>
      <c r="C104" s="169"/>
      <c r="D104" s="140">
        <v>387.99999999999994</v>
      </c>
      <c r="E104" s="140"/>
      <c r="F104" s="140"/>
      <c r="G104" s="140"/>
      <c r="H104" s="141"/>
    </row>
    <row r="105" spans="1:8" ht="63" customHeight="1" x14ac:dyDescent="0.2">
      <c r="A105" s="173" t="s">
        <v>72</v>
      </c>
      <c r="B105" s="174"/>
      <c r="C105" s="169"/>
      <c r="D105" s="140">
        <v>332.57142857142861</v>
      </c>
      <c r="E105" s="140"/>
      <c r="F105" s="140"/>
      <c r="G105" s="140"/>
      <c r="H105" s="141"/>
    </row>
    <row r="106" spans="1:8" ht="63" customHeight="1" x14ac:dyDescent="0.2">
      <c r="A106" s="173" t="s">
        <v>73</v>
      </c>
      <c r="B106" s="174"/>
      <c r="C106" s="169"/>
      <c r="D106" s="140">
        <v>291</v>
      </c>
      <c r="E106" s="140"/>
      <c r="F106" s="140"/>
      <c r="G106" s="140"/>
      <c r="H106" s="141"/>
    </row>
    <row r="107" spans="1:8" ht="63" customHeight="1" x14ac:dyDescent="0.2">
      <c r="A107" s="173" t="s">
        <v>74</v>
      </c>
      <c r="B107" s="174"/>
      <c r="C107" s="169"/>
      <c r="D107" s="140">
        <v>258.66666666666663</v>
      </c>
      <c r="E107" s="140"/>
      <c r="F107" s="140"/>
      <c r="G107" s="140"/>
      <c r="H107" s="141"/>
    </row>
    <row r="108" spans="1:8" ht="63" customHeight="1" thickBot="1" x14ac:dyDescent="0.25">
      <c r="A108" s="173" t="s">
        <v>75</v>
      </c>
      <c r="B108" s="174"/>
      <c r="C108" s="177"/>
      <c r="D108" s="140">
        <v>232.79999999999998</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9" s="44">
        <v>10008</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"2ГИС.КОГАЛЫМ"</v>
      </c>
      <c r="D111" s="31">
        <v>1350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2" s="187">
        <v>996</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3" s="36">
        <v>852</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"2ГИС.КОГАЛЫМ"</v>
      </c>
      <c r="D114" s="36">
        <v>3150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"2ГИС.КОГАЛЫМ"</v>
      </c>
      <c r="D115" s="36">
        <v>3780</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6" s="36">
        <v>852</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7" s="36">
        <v>852</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8" s="36">
        <v>852</v>
      </c>
      <c r="E118" s="37"/>
      <c r="F118" s="37"/>
      <c r="G118" s="37"/>
      <c r="H118" s="38"/>
    </row>
    <row r="119" spans="1:8" ht="50.1" customHeight="1" x14ac:dyDescent="0.2">
      <c r="A119" s="143" t="s">
        <v>86</v>
      </c>
      <c r="B119" s="144"/>
      <c r="C119" s="190" t="str">
        <f>C150</f>
        <v>электронный справочник на основе Справочника организаций "2ГИС.КОГАЛЫМ" (мобильная версия 2ГИС 4.0 и выше)</v>
      </c>
      <c r="D119" s="36">
        <v>2016</v>
      </c>
      <c r="E119" s="37"/>
      <c r="F119" s="37"/>
      <c r="G119" s="37"/>
      <c r="H119" s="38"/>
    </row>
    <row r="120" spans="1:8" ht="50.1" customHeight="1" x14ac:dyDescent="0.2">
      <c r="A120" s="143" t="s">
        <v>87</v>
      </c>
      <c r="B120" s="144"/>
      <c r="C120" s="186" t="s">
        <v>88</v>
      </c>
      <c r="D120" s="36">
        <v>612</v>
      </c>
      <c r="E120" s="37"/>
      <c r="F120" s="37"/>
      <c r="G120" s="37"/>
      <c r="H120" s="38"/>
    </row>
    <row r="121" spans="1:8" ht="7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1" s="36">
        <v>1590</v>
      </c>
      <c r="E121" s="37"/>
      <c r="F121" s="37"/>
      <c r="G121" s="37"/>
      <c r="H121" s="38"/>
    </row>
    <row r="122" spans="1:8" ht="75" customHeight="1" x14ac:dyDescent="0.2">
      <c r="A122" s="143" t="s">
        <v>90</v>
      </c>
      <c r="B122" s="144"/>
      <c r="C122" s="186" t="str">
        <f t="shared" ref="C122: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2" s="36">
        <v>1272</v>
      </c>
      <c r="E122" s="37"/>
      <c r="F122" s="37"/>
      <c r="G122" s="37"/>
      <c r="H122" s="38"/>
    </row>
    <row r="123" spans="1:8" ht="75" customHeight="1" x14ac:dyDescent="0.2">
      <c r="A123" s="143" t="s">
        <v>91</v>
      </c>
      <c r="B123" s="144"/>
      <c r="C123"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3" s="36">
        <v>1050</v>
      </c>
      <c r="E123" s="37"/>
      <c r="F123" s="37"/>
      <c r="G123" s="37"/>
      <c r="H123" s="38"/>
    </row>
    <row r="124" spans="1:8" ht="75" customHeight="1" x14ac:dyDescent="0.2">
      <c r="A124" s="143" t="s">
        <v>92</v>
      </c>
      <c r="B124" s="144"/>
      <c r="C124"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4" s="36">
        <v>840</v>
      </c>
      <c r="E124" s="37"/>
      <c r="F124" s="37"/>
      <c r="G124" s="37"/>
      <c r="H124" s="38"/>
    </row>
    <row r="125" spans="1:8" ht="75" customHeight="1" x14ac:dyDescent="0.2">
      <c r="A125" s="143" t="s">
        <v>93</v>
      </c>
      <c r="B125" s="144" t="s">
        <v>93</v>
      </c>
      <c r="C125"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5" s="36">
        <v>4950</v>
      </c>
      <c r="E125" s="37"/>
      <c r="F125" s="37"/>
      <c r="G125" s="37"/>
      <c r="H125" s="38"/>
    </row>
    <row r="126" spans="1:8" ht="75" customHeight="1" x14ac:dyDescent="0.2">
      <c r="A126" s="143" t="s">
        <v>94</v>
      </c>
      <c r="B126" s="144" t="s">
        <v>94</v>
      </c>
      <c r="C126" s="186"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26" s="36">
        <v>1500</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7" s="36">
        <v>720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8" s="36">
        <v>600</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9" s="36">
        <v>2040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30" s="36">
        <v>1005</v>
      </c>
      <c r="E130" s="37"/>
      <c r="F130" s="37"/>
      <c r="G130" s="37"/>
      <c r="H130" s="38"/>
    </row>
    <row r="131" spans="1:8" s="16" customFormat="1" ht="96" customHeight="1" x14ac:dyDescent="0.2">
      <c r="A131" s="137" t="s">
        <v>98</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31" s="36">
        <v>2004</v>
      </c>
      <c r="E131" s="37"/>
      <c r="F131" s="37"/>
      <c r="G131" s="37"/>
      <c r="H131" s="38"/>
    </row>
    <row r="132" spans="1:8" ht="50.1" customHeight="1" x14ac:dyDescent="0.2">
      <c r="A132" s="143" t="s">
        <v>99</v>
      </c>
      <c r="B132" s="144"/>
      <c r="C132" s="186" t="str">
        <f>"Интернет-площадка 2gis.ru на основе Cправочника организаций "&amp;$C$2&amp;""</f>
        <v>Интернет-площадка 2gis.ru на основе Cправочника организаций "2ГИС.КОГАЛЫМ"</v>
      </c>
      <c r="D132" s="36">
        <v>1920</v>
      </c>
      <c r="E132" s="37"/>
      <c r="F132" s="37"/>
      <c r="G132" s="37"/>
      <c r="H132" s="38"/>
    </row>
    <row r="133" spans="1:8" ht="50.1" customHeight="1" x14ac:dyDescent="0.2">
      <c r="A133" s="143" t="s">
        <v>100</v>
      </c>
      <c r="B133" s="144"/>
      <c r="C133" s="186" t="str">
        <f t="shared" ref="C133:C142"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1440</v>
      </c>
      <c r="E133" s="37"/>
      <c r="F133" s="37"/>
      <c r="G133" s="37"/>
      <c r="H133" s="38"/>
    </row>
    <row r="134" spans="1:8" ht="50.1" customHeight="1" x14ac:dyDescent="0.2">
      <c r="A134" s="143" t="s">
        <v>101</v>
      </c>
      <c r="B134" s="144"/>
      <c r="C134" s="186" t="str">
        <f t="shared" si="2"/>
        <v>Электронный справочник на основе Справочника организаций "2ГИС.КОГАЛЫМ" (версия для ПК)</v>
      </c>
      <c r="D134" s="36">
        <v>1200</v>
      </c>
      <c r="E134" s="37"/>
      <c r="F134" s="37"/>
      <c r="G134" s="37"/>
      <c r="H134" s="38"/>
    </row>
    <row r="135" spans="1:8" ht="50.1" customHeight="1" x14ac:dyDescent="0.2">
      <c r="A135" s="143" t="s">
        <v>102</v>
      </c>
      <c r="B135" s="144"/>
      <c r="C135" s="186" t="str">
        <f>"Интернет-площадка 2gis.ru на основе Cправочника организаций "&amp;$C$2&amp;""</f>
        <v>Интернет-площадка 2gis.ru на основе Cправочника организаций "2ГИС.КОГАЛЫМ"</v>
      </c>
      <c r="D135" s="36">
        <v>4440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"2ГИС.КОГАЛЫМ"</v>
      </c>
      <c r="D136" s="36">
        <v>5328</v>
      </c>
      <c r="E136" s="37"/>
      <c r="F136" s="37"/>
      <c r="G136" s="37"/>
      <c r="H136" s="38"/>
    </row>
    <row r="137" spans="1:8" ht="50.1" customHeight="1" x14ac:dyDescent="0.2">
      <c r="A137" s="143" t="s">
        <v>104</v>
      </c>
      <c r="B137" s="144"/>
      <c r="C137" s="186" t="str">
        <f t="shared" si="2"/>
        <v>Электронный справочник на основе Справочника организаций "2ГИС.КОГАЛЫМ" (версия для ПК)</v>
      </c>
      <c r="D137" s="36">
        <v>1200</v>
      </c>
      <c r="E137" s="37"/>
      <c r="F137" s="37"/>
      <c r="G137" s="37"/>
      <c r="H137" s="38"/>
    </row>
    <row r="138" spans="1:8" ht="50.1" customHeight="1" x14ac:dyDescent="0.2">
      <c r="A138" s="143" t="s">
        <v>105</v>
      </c>
      <c r="B138" s="144"/>
      <c r="C138" s="186" t="str">
        <f t="shared" si="2"/>
        <v>Электронный справочник на основе Справочника организаций "2ГИС.КОГАЛЫМ" (версия для ПК)</v>
      </c>
      <c r="D138" s="36">
        <v>1200</v>
      </c>
      <c r="E138" s="37"/>
      <c r="F138" s="37"/>
      <c r="G138" s="37"/>
      <c r="H138" s="38"/>
    </row>
    <row r="139" spans="1:8" ht="50.1" customHeight="1" x14ac:dyDescent="0.2">
      <c r="A139" s="143" t="s">
        <v>106</v>
      </c>
      <c r="B139" s="144"/>
      <c r="C139" s="186" t="str">
        <f t="shared" si="2"/>
        <v>Электронный справочник на основе Справочника организаций "2ГИС.КОГАЛЫМ" (версия для ПК)</v>
      </c>
      <c r="D139" s="36">
        <v>1200</v>
      </c>
      <c r="E139" s="37"/>
      <c r="F139" s="37"/>
      <c r="G139" s="37"/>
      <c r="H139" s="38"/>
    </row>
    <row r="140" spans="1:8" ht="50.1" customHeight="1" x14ac:dyDescent="0.2">
      <c r="A140" s="143" t="s">
        <v>107</v>
      </c>
      <c r="B140" s="144"/>
      <c r="C140" s="186" t="s">
        <v>88</v>
      </c>
      <c r="D140" s="36">
        <v>960</v>
      </c>
      <c r="E140" s="37"/>
      <c r="F140" s="37"/>
      <c r="G140" s="37"/>
      <c r="H140" s="38"/>
    </row>
    <row r="141" spans="1:8" ht="75" customHeight="1" x14ac:dyDescent="0.2">
      <c r="A141" s="143" t="s">
        <v>108</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6">
        <v>6960</v>
      </c>
      <c r="E141" s="37"/>
      <c r="F141" s="37"/>
      <c r="G141" s="37"/>
      <c r="H141" s="38"/>
    </row>
    <row r="142" spans="1:8" ht="50.1" customHeight="1" thickBot="1" x14ac:dyDescent="0.25">
      <c r="A142" s="143" t="s">
        <v>109</v>
      </c>
      <c r="B142" s="144"/>
      <c r="C142" s="186" t="str">
        <f t="shared" si="2"/>
        <v>Электронный справочник на основе Справочника организаций "2ГИС.КОГАЛЫМ" (версия для ПК)</v>
      </c>
      <c r="D142" s="44">
        <v>1080</v>
      </c>
      <c r="E142" s="45"/>
      <c r="F142" s="45"/>
      <c r="G142" s="45"/>
      <c r="H142" s="46"/>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44" s="36">
        <v>2004</v>
      </c>
      <c r="E144" s="37"/>
      <c r="F144" s="37"/>
      <c r="G144" s="37"/>
      <c r="H144" s="38"/>
    </row>
    <row r="145" spans="1:8" s="16" customFormat="1" ht="50.1" customHeight="1" x14ac:dyDescent="0.2">
      <c r="A145" s="143" t="s">
        <v>112</v>
      </c>
      <c r="B145" s="144"/>
      <c r="C145" s="196"/>
      <c r="D145" s="36">
        <v>2004</v>
      </c>
      <c r="E145" s="37"/>
      <c r="F145" s="37"/>
      <c r="G145" s="37"/>
      <c r="H145" s="38"/>
    </row>
    <row r="146" spans="1:8" s="16" customFormat="1" ht="50.1" customHeight="1" x14ac:dyDescent="0.2">
      <c r="A146" s="194" t="s">
        <v>113</v>
      </c>
      <c r="B146" s="195"/>
      <c r="C146" s="196"/>
      <c r="D146" s="329">
        <v>1500</v>
      </c>
      <c r="E146" s="140"/>
      <c r="F146" s="140"/>
      <c r="G146" s="140"/>
      <c r="H146" s="140"/>
    </row>
    <row r="147" spans="1:8" s="16" customFormat="1" ht="50.1" customHeight="1" x14ac:dyDescent="0.2">
      <c r="A147" s="194" t="s">
        <v>114</v>
      </c>
      <c r="B147" s="195"/>
      <c r="C147" s="196"/>
      <c r="D147" s="329">
        <v>150</v>
      </c>
      <c r="E147" s="140"/>
      <c r="F147" s="140"/>
      <c r="G147" s="140"/>
      <c r="H147" s="140"/>
    </row>
    <row r="148" spans="1:8" s="16" customFormat="1" ht="50.1" customHeight="1" thickBot="1" x14ac:dyDescent="0.25">
      <c r="A148" s="194" t="s">
        <v>115</v>
      </c>
      <c r="B148" s="195"/>
      <c r="C148" s="198"/>
      <c r="D148" s="78">
        <v>510</v>
      </c>
      <c r="E148" s="79"/>
      <c r="F148" s="79"/>
      <c r="G148" s="79"/>
      <c r="H148" s="79"/>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0" s="200">
        <f>F150*1.2</f>
        <v>1620</v>
      </c>
      <c r="E150" s="201">
        <f>F150*1.1</f>
        <v>1485.0000000000002</v>
      </c>
      <c r="F150" s="201">
        <v>1350</v>
      </c>
      <c r="G150" s="201">
        <f>F150*0.75</f>
        <v>1012.5</v>
      </c>
      <c r="H150" s="202">
        <f>F150*0.5</f>
        <v>675</v>
      </c>
    </row>
    <row r="151" spans="1:8" ht="50.1" customHeight="1" x14ac:dyDescent="0.2">
      <c r="A151" s="143" t="s">
        <v>118</v>
      </c>
      <c r="B151" s="144"/>
      <c r="C151" s="186" t="str">
        <f>"Интернет-площадка 2gis.ru на основе Cправочника организаций "&amp;$C$2&amp;""</f>
        <v>Интернет-площадка 2gis.ru на основе Cправочника организаций "2ГИС.КОГАЛЫМ"</v>
      </c>
      <c r="D151" s="36">
        <v>1050</v>
      </c>
      <c r="E151" s="37"/>
      <c r="F151" s="37"/>
      <c r="G151" s="37"/>
      <c r="H151" s="38"/>
    </row>
    <row r="152" spans="1:8" ht="50.1" customHeight="1" x14ac:dyDescent="0.2">
      <c r="A152" s="143" t="s">
        <v>119</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2" s="36">
        <v>1272</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53" s="200">
        <f>F153*1.2</f>
        <v>2304</v>
      </c>
      <c r="E153" s="201">
        <f>F153*1.1</f>
        <v>2112</v>
      </c>
      <c r="F153" s="201">
        <v>1920</v>
      </c>
      <c r="G153" s="201">
        <f>F153*0.75</f>
        <v>1440</v>
      </c>
      <c r="H153" s="202">
        <f>F153*0.5</f>
        <v>960</v>
      </c>
    </row>
    <row r="154" spans="1:8" ht="50.1" customHeight="1" x14ac:dyDescent="0.2">
      <c r="A154" s="143" t="s">
        <v>165</v>
      </c>
      <c r="B154" s="144"/>
      <c r="C154" s="186" t="str">
        <f>"Интернет-площадка 2gis.ru на основе Cправочника организаций "&amp;$C$2&amp;""</f>
        <v>Интернет-площадка 2gis.ru на основе Cправочника организаций "2ГИС.КОГАЛЫМ"</v>
      </c>
      <c r="D154" s="36">
        <v>1560</v>
      </c>
      <c r="E154" s="37"/>
      <c r="F154" s="37"/>
      <c r="G154" s="37"/>
      <c r="H154" s="38"/>
    </row>
    <row r="155" spans="1:8" ht="50.1" customHeight="1" x14ac:dyDescent="0.2">
      <c r="A155" s="143" t="s">
        <v>122</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5" s="36">
        <v>1800</v>
      </c>
      <c r="E155" s="37"/>
      <c r="F155" s="37"/>
      <c r="G155" s="37"/>
      <c r="H155" s="38"/>
    </row>
    <row r="156" spans="1:8" ht="50.1" customHeight="1" thickBot="1" x14ac:dyDescent="0.25">
      <c r="A156" s="143" t="s">
        <v>123</v>
      </c>
      <c r="B156" s="144"/>
      <c r="C156" s="203" t="str">
        <f>C151</f>
        <v>Интернет-площадка 2gis.ru на основе Cправочника организаций "2ГИС.КОГАЛЫМ"</v>
      </c>
      <c r="D156" s="546">
        <v>1230</v>
      </c>
      <c r="E156" s="140"/>
      <c r="F156" s="140"/>
      <c r="G156" s="140"/>
      <c r="H156" s="56"/>
    </row>
    <row r="157" spans="1:8" ht="50.1" customHeight="1" thickBot="1" x14ac:dyDescent="0.25">
      <c r="A157" s="24" t="s">
        <v>184</v>
      </c>
      <c r="B157" s="25"/>
      <c r="C157" s="26"/>
      <c r="D157" s="355"/>
      <c r="E157" s="355"/>
      <c r="F157" s="355"/>
      <c r="G157" s="355"/>
      <c r="H157" s="356"/>
    </row>
    <row r="158" spans="1:8" s="23" customFormat="1" ht="30" customHeight="1" thickBot="1" x14ac:dyDescent="0.25">
      <c r="A158" s="535"/>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9" s="31">
        <v>5220</v>
      </c>
      <c r="E159" s="32"/>
      <c r="F159" s="32"/>
      <c r="G159" s="32"/>
      <c r="H159" s="33"/>
    </row>
    <row r="160" spans="1:8" s="16" customFormat="1" ht="83.25" customHeight="1" thickBot="1" x14ac:dyDescent="0.25">
      <c r="A160" s="143" t="s">
        <v>186</v>
      </c>
      <c r="B160" s="144"/>
      <c r="C160" s="196"/>
      <c r="D160" s="36">
        <v>5220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125</v>
      </c>
      <c r="C163" s="210" t="s">
        <v>509</v>
      </c>
      <c r="D163" s="210"/>
      <c r="E163" s="211"/>
      <c r="F163" s="211"/>
      <c r="G163" s="211"/>
      <c r="H163" s="211"/>
    </row>
    <row r="164" spans="1:8" ht="21" x14ac:dyDescent="0.2">
      <c r="A164" s="208"/>
      <c r="B164" s="211"/>
      <c r="C164" s="212" t="s">
        <v>510</v>
      </c>
      <c r="D164" s="212"/>
      <c r="E164" s="211"/>
      <c r="F164" s="211"/>
      <c r="G164" s="211"/>
      <c r="H164" s="211"/>
    </row>
    <row r="165" spans="1:8" ht="21" x14ac:dyDescent="0.2">
      <c r="A165" s="208"/>
      <c r="B165" s="211"/>
      <c r="C165" s="212" t="s">
        <v>511</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50.1" customHeight="1" thickBot="1" x14ac:dyDescent="0.25">
      <c r="A178" s="228" t="s">
        <v>138</v>
      </c>
      <c r="B178" s="228"/>
      <c r="C178" s="228"/>
      <c r="D178" s="228"/>
      <c r="E178" s="228"/>
      <c r="F178" s="229"/>
      <c r="G178" s="219"/>
      <c r="H178" s="230"/>
    </row>
    <row r="179" spans="1:8" ht="50.1" customHeight="1" thickBot="1" x14ac:dyDescent="0.25">
      <c r="A179" s="231" t="s">
        <v>139</v>
      </c>
      <c r="B179" s="232"/>
      <c r="C179" s="232"/>
      <c r="D179" s="232"/>
      <c r="E179" s="233"/>
      <c r="F179" s="234"/>
      <c r="H179" s="235"/>
    </row>
    <row r="180" spans="1:8" ht="84" customHeight="1" thickBot="1" x14ac:dyDescent="0.25">
      <c r="A180" s="305" t="s">
        <v>140</v>
      </c>
      <c r="B180" s="306"/>
      <c r="C180" s="238" t="s">
        <v>141</v>
      </c>
      <c r="D180" s="330" t="s">
        <v>142</v>
      </c>
      <c r="E180" s="331"/>
      <c r="F180" s="240"/>
      <c r="G180" s="240"/>
      <c r="H180" s="240"/>
    </row>
    <row r="181" spans="1:8" ht="112.5" customHeight="1" x14ac:dyDescent="0.2">
      <c r="A181" s="241" t="s">
        <v>143</v>
      </c>
      <c r="B181" s="242"/>
      <c r="C181" s="243" t="s">
        <v>144</v>
      </c>
      <c r="D181" s="244" t="s">
        <v>145</v>
      </c>
      <c r="E181" s="245"/>
      <c r="F181" s="240"/>
      <c r="G181" s="240"/>
      <c r="H181" s="240"/>
    </row>
    <row r="182" spans="1:8" ht="100.5" customHeight="1" x14ac:dyDescent="0.2">
      <c r="A182" s="246" t="s">
        <v>146</v>
      </c>
      <c r="B182" s="247"/>
      <c r="C182" s="248" t="s">
        <v>147</v>
      </c>
      <c r="D182" s="249" t="s">
        <v>148</v>
      </c>
      <c r="E182" s="250"/>
      <c r="F182" s="240"/>
      <c r="G182" s="240"/>
      <c r="H182" s="240"/>
    </row>
    <row r="183" spans="1:8" ht="133.5" customHeight="1" thickBot="1" x14ac:dyDescent="0.25">
      <c r="A183" s="332" t="s">
        <v>149</v>
      </c>
      <c r="B183" s="333"/>
      <c r="C183" s="334" t="s">
        <v>150</v>
      </c>
      <c r="D183" s="335" t="s">
        <v>148</v>
      </c>
      <c r="E183" s="336"/>
      <c r="F183" s="240"/>
      <c r="G183" s="240"/>
      <c r="H183" s="240"/>
    </row>
    <row r="184" spans="1:8" s="205" customFormat="1" ht="102.75" customHeight="1" thickBot="1" x14ac:dyDescent="0.25">
      <c r="A184" s="332" t="s">
        <v>152</v>
      </c>
      <c r="B184" s="333"/>
      <c r="C184" s="547" t="s">
        <v>153</v>
      </c>
      <c r="D184" s="333" t="s">
        <v>148</v>
      </c>
      <c r="E184" s="548"/>
      <c r="F184" s="234"/>
      <c r="G184" s="234"/>
      <c r="H184" s="234"/>
    </row>
    <row r="185" spans="1:8" s="226" customFormat="1" ht="222.75" customHeight="1" thickBot="1" x14ac:dyDescent="0.25">
      <c r="A185" s="339" t="s">
        <v>154</v>
      </c>
      <c r="B185" s="340"/>
      <c r="C185" s="334" t="s">
        <v>155</v>
      </c>
      <c r="D185" s="341" t="s">
        <v>148</v>
      </c>
      <c r="E185" s="342"/>
      <c r="F185" s="224"/>
      <c r="G185" s="225"/>
      <c r="H185" s="225"/>
    </row>
    <row r="186" spans="1:8" ht="27" customHeight="1" x14ac:dyDescent="0.2">
      <c r="A186" s="252" t="s">
        <v>156</v>
      </c>
      <c r="B186" s="252"/>
      <c r="C186" s="252"/>
      <c r="D186" s="252"/>
      <c r="E186" s="252"/>
      <c r="F186" s="252"/>
      <c r="G186" s="252"/>
      <c r="H186" s="252"/>
    </row>
    <row r="187" spans="1:8" ht="27" customHeight="1" x14ac:dyDescent="0.2">
      <c r="A187" s="252" t="s">
        <v>157</v>
      </c>
      <c r="B187" s="252"/>
      <c r="C187" s="252"/>
      <c r="D187" s="252"/>
      <c r="E187" s="252"/>
      <c r="F187" s="252"/>
      <c r="G187" s="252"/>
      <c r="H187" s="252"/>
    </row>
    <row r="188" spans="1:8" ht="194.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83.25" customHeight="1" x14ac:dyDescent="0.2">
      <c r="A189" s="227" t="s">
        <v>159</v>
      </c>
      <c r="B189" s="227"/>
      <c r="C189" s="227"/>
      <c r="D189" s="227"/>
      <c r="E189" s="227"/>
      <c r="F189" s="227"/>
      <c r="G189" s="227"/>
      <c r="H189" s="227"/>
    </row>
    <row r="190" spans="1:8" ht="23.25" x14ac:dyDescent="0.2">
      <c r="A190" s="252" t="s">
        <v>160</v>
      </c>
      <c r="B190" s="252"/>
      <c r="C190" s="252"/>
      <c r="D190" s="252"/>
      <c r="E190" s="252"/>
      <c r="F190" s="252"/>
      <c r="G190" s="252"/>
      <c r="H190" s="252"/>
    </row>
    <row r="191" spans="1:8" s="254" customFormat="1" ht="114.75" customHeight="1" x14ac:dyDescent="0.2">
      <c r="A191" s="227" t="s">
        <v>161</v>
      </c>
      <c r="B191" s="227"/>
      <c r="C191" s="227"/>
      <c r="D191" s="227"/>
      <c r="E191" s="227"/>
      <c r="F191" s="227"/>
      <c r="G191" s="227"/>
      <c r="H191" s="22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6:B156"/>
    <mergeCell ref="D156:H156"/>
    <mergeCell ref="A157:B157"/>
    <mergeCell ref="D157:H157"/>
    <mergeCell ref="A158:C158"/>
    <mergeCell ref="D158:H158"/>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4">
        <v>396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564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1224 до 24480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49" s="127">
        <v>1224</v>
      </c>
      <c r="E49" s="128"/>
      <c r="F49" s="128"/>
      <c r="G49" s="128"/>
      <c r="H49" s="129"/>
    </row>
    <row r="50" spans="1:8" ht="37.5" customHeight="1" outlineLevel="1" x14ac:dyDescent="0.2">
      <c r="A50" s="130" t="s">
        <v>33</v>
      </c>
      <c r="B50" s="131"/>
      <c r="C50" s="126"/>
      <c r="D50" s="36">
        <v>2448</v>
      </c>
      <c r="E50" s="37"/>
      <c r="F50" s="37"/>
      <c r="G50" s="37"/>
      <c r="H50" s="38"/>
    </row>
    <row r="51" spans="1:8" ht="37.5" customHeight="1" outlineLevel="1" x14ac:dyDescent="0.2">
      <c r="A51" s="130" t="s">
        <v>34</v>
      </c>
      <c r="B51" s="131"/>
      <c r="C51" s="126"/>
      <c r="D51" s="36">
        <v>3672</v>
      </c>
      <c r="E51" s="37"/>
      <c r="F51" s="37"/>
      <c r="G51" s="37"/>
      <c r="H51" s="38"/>
    </row>
    <row r="52" spans="1:8" ht="37.5" customHeight="1" outlineLevel="1" x14ac:dyDescent="0.2">
      <c r="A52" s="130" t="s">
        <v>35</v>
      </c>
      <c r="B52" s="131"/>
      <c r="C52" s="126"/>
      <c r="D52" s="36">
        <v>4896</v>
      </c>
      <c r="E52" s="37"/>
      <c r="F52" s="37"/>
      <c r="G52" s="37"/>
      <c r="H52" s="38"/>
    </row>
    <row r="53" spans="1:8" ht="37.5" customHeight="1" outlineLevel="1" x14ac:dyDescent="0.2">
      <c r="A53" s="130" t="s">
        <v>36</v>
      </c>
      <c r="B53" s="131"/>
      <c r="C53" s="126"/>
      <c r="D53" s="36">
        <v>6120</v>
      </c>
      <c r="E53" s="37"/>
      <c r="F53" s="37"/>
      <c r="G53" s="37"/>
      <c r="H53" s="38"/>
    </row>
    <row r="54" spans="1:8" ht="37.5" customHeight="1" outlineLevel="1" x14ac:dyDescent="0.2">
      <c r="A54" s="130" t="s">
        <v>37</v>
      </c>
      <c r="B54" s="131"/>
      <c r="C54" s="126"/>
      <c r="D54" s="36">
        <v>7344</v>
      </c>
      <c r="E54" s="37"/>
      <c r="F54" s="37"/>
      <c r="G54" s="37"/>
      <c r="H54" s="38"/>
    </row>
    <row r="55" spans="1:8" ht="37.5" customHeight="1" outlineLevel="1" x14ac:dyDescent="0.2">
      <c r="A55" s="130" t="s">
        <v>38</v>
      </c>
      <c r="B55" s="131"/>
      <c r="C55" s="126"/>
      <c r="D55" s="36">
        <v>8568</v>
      </c>
      <c r="E55" s="37"/>
      <c r="F55" s="37"/>
      <c r="G55" s="37"/>
      <c r="H55" s="38"/>
    </row>
    <row r="56" spans="1:8" ht="37.5" customHeight="1" outlineLevel="1" x14ac:dyDescent="0.2">
      <c r="A56" s="130" t="s">
        <v>39</v>
      </c>
      <c r="B56" s="131"/>
      <c r="C56" s="126"/>
      <c r="D56" s="36">
        <v>9792</v>
      </c>
      <c r="E56" s="37"/>
      <c r="F56" s="37"/>
      <c r="G56" s="37"/>
      <c r="H56" s="38"/>
    </row>
    <row r="57" spans="1:8" ht="37.5" customHeight="1" outlineLevel="1" x14ac:dyDescent="0.2">
      <c r="A57" s="130" t="s">
        <v>40</v>
      </c>
      <c r="B57" s="131"/>
      <c r="C57" s="126"/>
      <c r="D57" s="36">
        <v>11016</v>
      </c>
      <c r="E57" s="37"/>
      <c r="F57" s="37"/>
      <c r="G57" s="37"/>
      <c r="H57" s="38"/>
    </row>
    <row r="58" spans="1:8" ht="37.5" customHeight="1" outlineLevel="1" x14ac:dyDescent="0.2">
      <c r="A58" s="130" t="s">
        <v>41</v>
      </c>
      <c r="B58" s="131"/>
      <c r="C58" s="126"/>
      <c r="D58" s="36">
        <v>12240</v>
      </c>
      <c r="E58" s="37"/>
      <c r="F58" s="37"/>
      <c r="G58" s="37"/>
      <c r="H58" s="38"/>
    </row>
    <row r="59" spans="1:8" ht="37.5" customHeight="1" outlineLevel="1" x14ac:dyDescent="0.2">
      <c r="A59" s="130" t="s">
        <v>42</v>
      </c>
      <c r="B59" s="131"/>
      <c r="C59" s="126"/>
      <c r="D59" s="36">
        <v>13464</v>
      </c>
      <c r="E59" s="37"/>
      <c r="F59" s="37"/>
      <c r="G59" s="37"/>
      <c r="H59" s="38"/>
    </row>
    <row r="60" spans="1:8" ht="37.5" customHeight="1" outlineLevel="1" x14ac:dyDescent="0.2">
      <c r="A60" s="130" t="s">
        <v>43</v>
      </c>
      <c r="B60" s="131"/>
      <c r="C60" s="126"/>
      <c r="D60" s="36">
        <v>14688</v>
      </c>
      <c r="E60" s="37"/>
      <c r="F60" s="37"/>
      <c r="G60" s="37"/>
      <c r="H60" s="38"/>
    </row>
    <row r="61" spans="1:8" ht="37.5" customHeight="1" outlineLevel="1" x14ac:dyDescent="0.2">
      <c r="A61" s="130" t="s">
        <v>44</v>
      </c>
      <c r="B61" s="131"/>
      <c r="C61" s="126"/>
      <c r="D61" s="36">
        <v>15912</v>
      </c>
      <c r="E61" s="37"/>
      <c r="F61" s="37"/>
      <c r="G61" s="37"/>
      <c r="H61" s="38"/>
    </row>
    <row r="62" spans="1:8" ht="37.5" customHeight="1" outlineLevel="1" x14ac:dyDescent="0.2">
      <c r="A62" s="130" t="s">
        <v>45</v>
      </c>
      <c r="B62" s="131"/>
      <c r="C62" s="126"/>
      <c r="D62" s="36">
        <v>17136</v>
      </c>
      <c r="E62" s="37"/>
      <c r="F62" s="37"/>
      <c r="G62" s="37"/>
      <c r="H62" s="38"/>
    </row>
    <row r="63" spans="1:8" ht="37.5" customHeight="1" outlineLevel="1" x14ac:dyDescent="0.2">
      <c r="A63" s="130" t="s">
        <v>46</v>
      </c>
      <c r="B63" s="131"/>
      <c r="C63" s="126"/>
      <c r="D63" s="36">
        <v>18360</v>
      </c>
      <c r="E63" s="37"/>
      <c r="F63" s="37"/>
      <c r="G63" s="37"/>
      <c r="H63" s="38"/>
    </row>
    <row r="64" spans="1:8" ht="37.5" customHeight="1" outlineLevel="1" x14ac:dyDescent="0.2">
      <c r="A64" s="130" t="s">
        <v>47</v>
      </c>
      <c r="B64" s="131"/>
      <c r="C64" s="126"/>
      <c r="D64" s="36">
        <v>19584</v>
      </c>
      <c r="E64" s="37"/>
      <c r="F64" s="37"/>
      <c r="G64" s="37"/>
      <c r="H64" s="38"/>
    </row>
    <row r="65" spans="1:8" ht="37.5" customHeight="1" outlineLevel="1" x14ac:dyDescent="0.2">
      <c r="A65" s="130" t="s">
        <v>48</v>
      </c>
      <c r="B65" s="131"/>
      <c r="C65" s="126"/>
      <c r="D65" s="36">
        <v>20808</v>
      </c>
      <c r="E65" s="37"/>
      <c r="F65" s="37"/>
      <c r="G65" s="37"/>
      <c r="H65" s="38"/>
    </row>
    <row r="66" spans="1:8" ht="37.5" customHeight="1" outlineLevel="1" x14ac:dyDescent="0.2">
      <c r="A66" s="130" t="s">
        <v>49</v>
      </c>
      <c r="B66" s="131"/>
      <c r="C66" s="126"/>
      <c r="D66" s="36">
        <v>22032</v>
      </c>
      <c r="E66" s="37"/>
      <c r="F66" s="37"/>
      <c r="G66" s="37"/>
      <c r="H66" s="38"/>
    </row>
    <row r="67" spans="1:8" ht="37.5" customHeight="1" outlineLevel="1" x14ac:dyDescent="0.2">
      <c r="A67" s="130" t="s">
        <v>50</v>
      </c>
      <c r="B67" s="131"/>
      <c r="C67" s="126"/>
      <c r="D67" s="36">
        <v>23256</v>
      </c>
      <c r="E67" s="37"/>
      <c r="F67" s="37"/>
      <c r="G67" s="37"/>
      <c r="H67" s="38"/>
    </row>
    <row r="68" spans="1:8" ht="37.5" customHeight="1" outlineLevel="1" thickBot="1" x14ac:dyDescent="0.25">
      <c r="A68" s="130" t="s">
        <v>51</v>
      </c>
      <c r="B68" s="131"/>
      <c r="C68" s="126"/>
      <c r="D68" s="36">
        <v>24480</v>
      </c>
      <c r="E68" s="37"/>
      <c r="F68" s="37"/>
      <c r="G68" s="37"/>
      <c r="H68" s="38"/>
    </row>
    <row r="69" spans="1:8" ht="50.1" customHeight="1" thickBot="1" x14ac:dyDescent="0.25">
      <c r="A69" s="119" t="s">
        <v>52</v>
      </c>
      <c r="B69" s="120"/>
      <c r="C69" s="120"/>
      <c r="D69" s="121" t="str">
        <f>"от "&amp;MIN(D70:D79)&amp;" до "&amp;MAX(D70:D79)</f>
        <v>от 240 до 5604</v>
      </c>
      <c r="E69" s="122"/>
      <c r="F69" s="122"/>
      <c r="G69" s="122"/>
      <c r="H69" s="123"/>
    </row>
    <row r="70" spans="1:8" ht="151.5" x14ac:dyDescent="0.2">
      <c r="A70" s="422" t="s">
        <v>271</v>
      </c>
      <c r="B70" s="133" t="s">
        <v>272</v>
      </c>
      <c r="C70" s="5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70" s="135">
        <v>708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71" s="140">
        <v>354</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11916</v>
      </c>
      <c r="E81" s="156"/>
      <c r="F81" s="156"/>
      <c r="G81" s="156"/>
      <c r="H81" s="157"/>
    </row>
    <row r="82" spans="1:8" ht="21.75" thickBot="1" x14ac:dyDescent="0.25">
      <c r="A82" s="158"/>
      <c r="B82" s="159"/>
      <c r="C82" s="118"/>
      <c r="D82" s="160"/>
      <c r="E82" s="160"/>
      <c r="F82" s="160"/>
      <c r="G82" s="160"/>
      <c r="H82" s="161"/>
    </row>
    <row r="83" spans="1:8" ht="75.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83" s="165">
        <v>3684</v>
      </c>
      <c r="E83" s="165"/>
      <c r="F83" s="165"/>
      <c r="G83" s="165"/>
      <c r="H83" s="166"/>
    </row>
    <row r="84" spans="1:8" ht="75.75" customHeight="1" thickBot="1" x14ac:dyDescent="0.25">
      <c r="A84" s="167" t="s">
        <v>67</v>
      </c>
      <c r="B84" s="168"/>
      <c r="C84" s="169"/>
      <c r="D84" s="170" t="s">
        <v>68</v>
      </c>
      <c r="E84" s="171"/>
      <c r="F84" s="171"/>
      <c r="G84" s="171"/>
      <c r="H84" s="172"/>
    </row>
    <row r="85" spans="1:8" ht="75.75" customHeight="1" x14ac:dyDescent="0.2">
      <c r="A85" s="173" t="s">
        <v>69</v>
      </c>
      <c r="B85" s="174"/>
      <c r="C85" s="169"/>
      <c r="D85" s="140">
        <f>D83/4</f>
        <v>921</v>
      </c>
      <c r="E85" s="140"/>
      <c r="F85" s="140"/>
      <c r="G85" s="140"/>
      <c r="H85" s="141"/>
    </row>
    <row r="86" spans="1:8" ht="75.75" customHeight="1" x14ac:dyDescent="0.2">
      <c r="A86" s="173" t="s">
        <v>70</v>
      </c>
      <c r="B86" s="174"/>
      <c r="C86" s="169"/>
      <c r="D86" s="140">
        <f>D83/5</f>
        <v>736.8</v>
      </c>
      <c r="E86" s="140"/>
      <c r="F86" s="140"/>
      <c r="G86" s="140"/>
      <c r="H86" s="141"/>
    </row>
    <row r="87" spans="1:8" ht="75.75" customHeight="1" x14ac:dyDescent="0.2">
      <c r="A87" s="173" t="s">
        <v>71</v>
      </c>
      <c r="B87" s="174"/>
      <c r="C87" s="169"/>
      <c r="D87" s="140">
        <f>D83/6</f>
        <v>614</v>
      </c>
      <c r="E87" s="140"/>
      <c r="F87" s="140"/>
      <c r="G87" s="140"/>
      <c r="H87" s="141"/>
    </row>
    <row r="88" spans="1:8" ht="75.75" customHeight="1" x14ac:dyDescent="0.2">
      <c r="A88" s="173" t="s">
        <v>72</v>
      </c>
      <c r="B88" s="174"/>
      <c r="C88" s="169"/>
      <c r="D88" s="140">
        <f>D83/7</f>
        <v>526.28571428571433</v>
      </c>
      <c r="E88" s="140"/>
      <c r="F88" s="140"/>
      <c r="G88" s="140"/>
      <c r="H88" s="141"/>
    </row>
    <row r="89" spans="1:8" ht="75.75" customHeight="1" x14ac:dyDescent="0.2">
      <c r="A89" s="173" t="s">
        <v>73</v>
      </c>
      <c r="B89" s="174"/>
      <c r="C89" s="169"/>
      <c r="D89" s="140">
        <f>D83/8</f>
        <v>460.5</v>
      </c>
      <c r="E89" s="140"/>
      <c r="F89" s="140"/>
      <c r="G89" s="140"/>
      <c r="H89" s="141"/>
    </row>
    <row r="90" spans="1:8" ht="75.75" customHeight="1" x14ac:dyDescent="0.2">
      <c r="A90" s="173" t="s">
        <v>74</v>
      </c>
      <c r="B90" s="174"/>
      <c r="C90" s="169"/>
      <c r="D90" s="140">
        <f>D83/9</f>
        <v>409.33333333333331</v>
      </c>
      <c r="E90" s="140"/>
      <c r="F90" s="140"/>
      <c r="G90" s="140"/>
      <c r="H90" s="141"/>
    </row>
    <row r="91" spans="1:8" ht="75.75" customHeight="1" x14ac:dyDescent="0.2">
      <c r="A91" s="173" t="s">
        <v>75</v>
      </c>
      <c r="B91" s="174"/>
      <c r="C91" s="169"/>
      <c r="D91" s="140">
        <f>D83/10</f>
        <v>368.4</v>
      </c>
      <c r="E91" s="140"/>
      <c r="F91" s="140"/>
      <c r="G91" s="140"/>
      <c r="H91" s="141"/>
    </row>
    <row r="92" spans="1:8" ht="75.75" customHeight="1" thickBot="1" x14ac:dyDescent="0.25">
      <c r="A92" s="162" t="s">
        <v>76</v>
      </c>
      <c r="B92" s="163"/>
      <c r="C92" s="169"/>
      <c r="D92" s="165">
        <v>5520</v>
      </c>
      <c r="E92" s="165"/>
      <c r="F92" s="165"/>
      <c r="G92" s="165"/>
      <c r="H92" s="166"/>
    </row>
    <row r="93" spans="1:8" ht="75.75" customHeight="1" thickBot="1" x14ac:dyDescent="0.25">
      <c r="A93" s="167" t="s">
        <v>67</v>
      </c>
      <c r="B93" s="168"/>
      <c r="C93" s="169"/>
      <c r="D93" s="170" t="s">
        <v>68</v>
      </c>
      <c r="E93" s="171"/>
      <c r="F93" s="171"/>
      <c r="G93" s="171"/>
      <c r="H93" s="172"/>
    </row>
    <row r="94" spans="1:8" ht="75.75" customHeight="1" x14ac:dyDescent="0.2">
      <c r="A94" s="173" t="s">
        <v>69</v>
      </c>
      <c r="B94" s="174"/>
      <c r="C94" s="169"/>
      <c r="D94" s="140">
        <v>1380</v>
      </c>
      <c r="E94" s="140"/>
      <c r="F94" s="140"/>
      <c r="G94" s="140"/>
      <c r="H94" s="141"/>
    </row>
    <row r="95" spans="1:8" ht="75.75" customHeight="1" x14ac:dyDescent="0.2">
      <c r="A95" s="173" t="s">
        <v>70</v>
      </c>
      <c r="B95" s="174"/>
      <c r="C95" s="169"/>
      <c r="D95" s="140">
        <v>1104</v>
      </c>
      <c r="E95" s="140"/>
      <c r="F95" s="140"/>
      <c r="G95" s="140"/>
      <c r="H95" s="141"/>
    </row>
    <row r="96" spans="1:8" ht="75.75" customHeight="1" x14ac:dyDescent="0.2">
      <c r="A96" s="173" t="s">
        <v>71</v>
      </c>
      <c r="B96" s="174"/>
      <c r="C96" s="169"/>
      <c r="D96" s="140">
        <v>919.99999999999989</v>
      </c>
      <c r="E96" s="140"/>
      <c r="F96" s="140"/>
      <c r="G96" s="140"/>
      <c r="H96" s="141"/>
    </row>
    <row r="97" spans="1:8" ht="75.75" customHeight="1" x14ac:dyDescent="0.2">
      <c r="A97" s="173" t="s">
        <v>72</v>
      </c>
      <c r="B97" s="174"/>
      <c r="C97" s="169"/>
      <c r="D97" s="140">
        <v>788.57142857142856</v>
      </c>
      <c r="E97" s="140"/>
      <c r="F97" s="140"/>
      <c r="G97" s="140"/>
      <c r="H97" s="141"/>
    </row>
    <row r="98" spans="1:8" ht="75.75" customHeight="1" x14ac:dyDescent="0.2">
      <c r="A98" s="173" t="s">
        <v>73</v>
      </c>
      <c r="B98" s="174"/>
      <c r="C98" s="169"/>
      <c r="D98" s="140">
        <v>690</v>
      </c>
      <c r="E98" s="140"/>
      <c r="F98" s="140"/>
      <c r="G98" s="140"/>
      <c r="H98" s="141"/>
    </row>
    <row r="99" spans="1:8" ht="75.75" customHeight="1" x14ac:dyDescent="0.2">
      <c r="A99" s="173" t="s">
        <v>74</v>
      </c>
      <c r="B99" s="174"/>
      <c r="C99" s="169"/>
      <c r="D99" s="140">
        <v>613.33333333333326</v>
      </c>
      <c r="E99" s="140"/>
      <c r="F99" s="140"/>
      <c r="G99" s="140"/>
      <c r="H99" s="141"/>
    </row>
    <row r="100" spans="1:8" ht="75.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"2ГИС.КОМСОМОЛЬСК-НА-АМУРЕ"</v>
      </c>
      <c r="D103" s="31">
        <v>1770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4" s="187">
        <v>3780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5" s="36">
        <v>9912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6" s="36">
        <v>3660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07" s="36">
        <v>4392</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8" s="36">
        <v>5250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9" s="36">
        <v>7020</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0" s="36">
        <v>11916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"2ГИС.КОМСОМОЛЬСК-НА-АМУРЕ"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77.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3" s="36">
        <v>2478</v>
      </c>
      <c r="E113" s="37"/>
      <c r="F113" s="37"/>
      <c r="G113" s="37"/>
      <c r="H113" s="38"/>
    </row>
    <row r="114" spans="1:8" ht="77.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4" s="36">
        <v>1980</v>
      </c>
      <c r="E114" s="37"/>
      <c r="F114" s="37"/>
      <c r="G114" s="37"/>
      <c r="H114" s="38"/>
    </row>
    <row r="115" spans="1:8" ht="77.25" customHeight="1" x14ac:dyDescent="0.2">
      <c r="A115" s="143" t="s">
        <v>91</v>
      </c>
      <c r="B115" s="144"/>
      <c r="C115"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5" s="36">
        <v>2010</v>
      </c>
      <c r="E115" s="37"/>
      <c r="F115" s="37"/>
      <c r="G115" s="37"/>
      <c r="H115" s="38"/>
    </row>
    <row r="116" spans="1:8" ht="77.25" customHeight="1" x14ac:dyDescent="0.2">
      <c r="A116" s="143" t="s">
        <v>92</v>
      </c>
      <c r="B116" s="144"/>
      <c r="C116" s="186"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6" s="36">
        <v>990</v>
      </c>
      <c r="E116" s="37"/>
      <c r="F116" s="37"/>
      <c r="G116" s="37"/>
      <c r="H116" s="38"/>
    </row>
    <row r="117" spans="1:8" ht="77.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7" s="36">
        <v>11916</v>
      </c>
      <c r="E117" s="37"/>
      <c r="F117" s="37"/>
      <c r="G117" s="37"/>
      <c r="H117" s="38"/>
    </row>
    <row r="118" spans="1:8" ht="77.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9" s="36">
        <v>5250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20" s="36">
        <v>708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1" s="36">
        <v>4515</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23" s="36">
        <v>7104</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4" s="36">
        <v>2520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5400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"2ГИС.КОМСОМОЛЬСК-НА-АМУРЕ" (версия для ПК)</v>
      </c>
      <c r="D126" s="36">
        <v>13920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7" s="36">
        <v>5160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28" s="36">
        <v>6192</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"2ГИС.КОМСОМОЛЬСК-НА-АМУРЕ" (версия для ПК)</v>
      </c>
      <c r="D129" s="36">
        <v>7440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"2ГИС.КОМСОМОЛЬСК-НА-АМУРЕ" (версия для ПК)</v>
      </c>
      <c r="D130" s="36">
        <v>9840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"2ГИС.КОМСОМОЛЬСК-НА-АМУРЕ" (версия для ПК)</v>
      </c>
      <c r="D131" s="36">
        <v>16800</v>
      </c>
      <c r="E131" s="37"/>
      <c r="F131" s="37"/>
      <c r="G131" s="37"/>
      <c r="H131" s="38"/>
    </row>
    <row r="132" spans="1:8" ht="50.1" customHeight="1" x14ac:dyDescent="0.2">
      <c r="A132" s="143" t="s">
        <v>107</v>
      </c>
      <c r="B132" s="144"/>
      <c r="C132" s="186" t="s">
        <v>88</v>
      </c>
      <c r="D132" s="36">
        <v>720</v>
      </c>
      <c r="E132" s="37"/>
      <c r="F132" s="37"/>
      <c r="G132" s="37"/>
      <c r="H132" s="38"/>
    </row>
    <row r="133" spans="1:8" ht="77.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6">
        <v>16800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"2ГИС.КОМСОМОЛЬСК-НА-АМУРЕ" (версия для ПК)</v>
      </c>
      <c r="D134" s="44">
        <v>7440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36" s="36">
        <v>4008</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2" s="200">
        <f>F142*1.2</f>
        <v>3686.3999999999996</v>
      </c>
      <c r="E142" s="201">
        <f>F142*1.1</f>
        <v>3379.2000000000003</v>
      </c>
      <c r="F142" s="201">
        <v>3072</v>
      </c>
      <c r="G142" s="201">
        <f>F142*0.75</f>
        <v>2304</v>
      </c>
      <c r="H142" s="202">
        <f>F142*0.5</f>
        <v>1536</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3" s="36">
        <v>3450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4" s="36">
        <v>3780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5" s="200">
        <f>F145*1.2</f>
        <v>5184</v>
      </c>
      <c r="E145" s="201">
        <f>F145*1.1</f>
        <v>4752</v>
      </c>
      <c r="F145" s="201">
        <v>4320</v>
      </c>
      <c r="G145" s="201">
        <f>F145*0.75</f>
        <v>3240</v>
      </c>
      <c r="H145" s="202">
        <f>F145*0.5</f>
        <v>2160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"2ГИС.КОМСОМОЛЬСК-НА-АМУРЕ"</v>
      </c>
      <c r="D146" s="36">
        <v>4920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7" s="36">
        <v>5400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"2ГИС.КОМСОМОЛЬСК-НА-АМУРЕ"</v>
      </c>
      <c r="D148" s="36">
        <v>1890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1" s="31">
        <v>8250</v>
      </c>
      <c r="E151" s="32"/>
      <c r="F151" s="32"/>
      <c r="G151" s="32"/>
      <c r="H151" s="33"/>
    </row>
    <row r="152" spans="1:8" s="16" customFormat="1" ht="83.25" customHeight="1" thickBot="1" x14ac:dyDescent="0.25">
      <c r="A152" s="143" t="s">
        <v>186</v>
      </c>
      <c r="B152" s="144"/>
      <c r="C152" s="196"/>
      <c r="D152" s="36">
        <v>8250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513</v>
      </c>
      <c r="D155" s="210"/>
      <c r="E155" s="211"/>
      <c r="F155" s="211"/>
      <c r="G155" s="211"/>
      <c r="H155" s="211"/>
    </row>
    <row r="156" spans="1:8" ht="21" x14ac:dyDescent="0.2">
      <c r="A156" s="208"/>
      <c r="B156" s="211"/>
      <c r="C156" s="212" t="s">
        <v>514</v>
      </c>
      <c r="D156" s="212"/>
      <c r="E156" s="211"/>
      <c r="F156" s="211"/>
      <c r="G156" s="211"/>
      <c r="H156" s="211"/>
    </row>
    <row r="157" spans="1:8" ht="21" x14ac:dyDescent="0.2">
      <c r="A157" s="208"/>
      <c r="B157" s="211"/>
      <c r="C157" s="212" t="s">
        <v>515</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8.5" customHeight="1" thickBot="1" x14ac:dyDescent="0.25">
      <c r="A172" s="305" t="s">
        <v>140</v>
      </c>
      <c r="B172" s="306"/>
      <c r="C172" s="238" t="s">
        <v>141</v>
      </c>
      <c r="D172" s="330" t="s">
        <v>142</v>
      </c>
      <c r="E172" s="331"/>
      <c r="F172" s="240"/>
      <c r="G172" s="240"/>
      <c r="H172" s="240"/>
    </row>
    <row r="173" spans="1:8" ht="111.75" customHeight="1" x14ac:dyDescent="0.2">
      <c r="A173" s="241" t="s">
        <v>143</v>
      </c>
      <c r="B173" s="242"/>
      <c r="C173" s="243" t="s">
        <v>144</v>
      </c>
      <c r="D173" s="244" t="s">
        <v>145</v>
      </c>
      <c r="E173" s="245"/>
      <c r="F173" s="240"/>
      <c r="G173" s="240"/>
      <c r="H173" s="240"/>
    </row>
    <row r="174" spans="1:8" ht="88.5" customHeight="1" x14ac:dyDescent="0.2">
      <c r="A174" s="246" t="s">
        <v>146</v>
      </c>
      <c r="B174" s="247"/>
      <c r="C174" s="248" t="s">
        <v>147</v>
      </c>
      <c r="D174" s="249" t="s">
        <v>148</v>
      </c>
      <c r="E174" s="250"/>
      <c r="F174" s="240"/>
      <c r="G174" s="240"/>
      <c r="H174" s="240"/>
    </row>
    <row r="175" spans="1:8" ht="141"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8" s="226" customFormat="1" ht="222.75" customHeight="1" thickBot="1" x14ac:dyDescent="0.25">
      <c r="A177" s="339" t="s">
        <v>154</v>
      </c>
      <c r="B177" s="340"/>
      <c r="C177" s="334" t="s">
        <v>155</v>
      </c>
      <c r="D177" s="341" t="s">
        <v>148</v>
      </c>
      <c r="E177" s="342"/>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92"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0.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3">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89"/>
  <sheetViews>
    <sheetView view="pageBreakPreview" zoomScale="40" zoomScaleNormal="60" zoomScaleSheetLayoutView="40" workbookViewId="0">
      <pane ySplit="4" topLeftCell="A13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4">
        <v>138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660 до 13200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49" s="127">
        <v>660</v>
      </c>
      <c r="E49" s="128"/>
      <c r="F49" s="128"/>
      <c r="G49" s="128"/>
      <c r="H49" s="129"/>
    </row>
    <row r="50" spans="1:8" ht="37.5" customHeight="1" outlineLevel="1" x14ac:dyDescent="0.2">
      <c r="A50" s="130" t="s">
        <v>33</v>
      </c>
      <c r="B50" s="131"/>
      <c r="C50" s="126"/>
      <c r="D50" s="36">
        <v>1320</v>
      </c>
      <c r="E50" s="37"/>
      <c r="F50" s="37"/>
      <c r="G50" s="37"/>
      <c r="H50" s="38"/>
    </row>
    <row r="51" spans="1:8" ht="37.5" customHeight="1" outlineLevel="1" x14ac:dyDescent="0.2">
      <c r="A51" s="130" t="s">
        <v>34</v>
      </c>
      <c r="B51" s="131"/>
      <c r="C51" s="126"/>
      <c r="D51" s="36">
        <v>1980</v>
      </c>
      <c r="E51" s="37"/>
      <c r="F51" s="37"/>
      <c r="G51" s="37"/>
      <c r="H51" s="38"/>
    </row>
    <row r="52" spans="1:8" ht="37.5" customHeight="1" outlineLevel="1" x14ac:dyDescent="0.2">
      <c r="A52" s="130" t="s">
        <v>35</v>
      </c>
      <c r="B52" s="131"/>
      <c r="C52" s="126"/>
      <c r="D52" s="36">
        <v>2640</v>
      </c>
      <c r="E52" s="37"/>
      <c r="F52" s="37"/>
      <c r="G52" s="37"/>
      <c r="H52" s="38"/>
    </row>
    <row r="53" spans="1:8" ht="37.5" customHeight="1" outlineLevel="1" x14ac:dyDescent="0.2">
      <c r="A53" s="130" t="s">
        <v>36</v>
      </c>
      <c r="B53" s="131"/>
      <c r="C53" s="126"/>
      <c r="D53" s="36">
        <v>3300</v>
      </c>
      <c r="E53" s="37"/>
      <c r="F53" s="37"/>
      <c r="G53" s="37"/>
      <c r="H53" s="38"/>
    </row>
    <row r="54" spans="1:8" ht="37.5" customHeight="1" outlineLevel="1" x14ac:dyDescent="0.2">
      <c r="A54" s="130" t="s">
        <v>37</v>
      </c>
      <c r="B54" s="131"/>
      <c r="C54" s="126"/>
      <c r="D54" s="36">
        <v>3960</v>
      </c>
      <c r="E54" s="37"/>
      <c r="F54" s="37"/>
      <c r="G54" s="37"/>
      <c r="H54" s="38"/>
    </row>
    <row r="55" spans="1:8" ht="37.5" customHeight="1" outlineLevel="1" x14ac:dyDescent="0.2">
      <c r="A55" s="130" t="s">
        <v>38</v>
      </c>
      <c r="B55" s="131"/>
      <c r="C55" s="126"/>
      <c r="D55" s="36">
        <v>4620</v>
      </c>
      <c r="E55" s="37"/>
      <c r="F55" s="37"/>
      <c r="G55" s="37"/>
      <c r="H55" s="38"/>
    </row>
    <row r="56" spans="1:8" ht="37.5" customHeight="1" outlineLevel="1" x14ac:dyDescent="0.2">
      <c r="A56" s="130" t="s">
        <v>39</v>
      </c>
      <c r="B56" s="131"/>
      <c r="C56" s="126"/>
      <c r="D56" s="36">
        <v>5280</v>
      </c>
      <c r="E56" s="37"/>
      <c r="F56" s="37"/>
      <c r="G56" s="37"/>
      <c r="H56" s="38"/>
    </row>
    <row r="57" spans="1:8" ht="37.5" customHeight="1" outlineLevel="1" x14ac:dyDescent="0.2">
      <c r="A57" s="130" t="s">
        <v>40</v>
      </c>
      <c r="B57" s="131"/>
      <c r="C57" s="126"/>
      <c r="D57" s="36">
        <v>5940</v>
      </c>
      <c r="E57" s="37"/>
      <c r="F57" s="37"/>
      <c r="G57" s="37"/>
      <c r="H57" s="38"/>
    </row>
    <row r="58" spans="1:8" ht="37.5" customHeight="1" outlineLevel="1" x14ac:dyDescent="0.2">
      <c r="A58" s="130" t="s">
        <v>41</v>
      </c>
      <c r="B58" s="131"/>
      <c r="C58" s="126"/>
      <c r="D58" s="36">
        <v>6600</v>
      </c>
      <c r="E58" s="37"/>
      <c r="F58" s="37"/>
      <c r="G58" s="37"/>
      <c r="H58" s="38"/>
    </row>
    <row r="59" spans="1:8" ht="37.5" customHeight="1" outlineLevel="1" x14ac:dyDescent="0.2">
      <c r="A59" s="130" t="s">
        <v>42</v>
      </c>
      <c r="B59" s="131"/>
      <c r="C59" s="126"/>
      <c r="D59" s="36">
        <v>7260</v>
      </c>
      <c r="E59" s="37"/>
      <c r="F59" s="37"/>
      <c r="G59" s="37"/>
      <c r="H59" s="38"/>
    </row>
    <row r="60" spans="1:8" ht="37.5" customHeight="1" outlineLevel="1" x14ac:dyDescent="0.2">
      <c r="A60" s="130" t="s">
        <v>43</v>
      </c>
      <c r="B60" s="131"/>
      <c r="C60" s="126"/>
      <c r="D60" s="36">
        <v>7920</v>
      </c>
      <c r="E60" s="37"/>
      <c r="F60" s="37"/>
      <c r="G60" s="37"/>
      <c r="H60" s="38"/>
    </row>
    <row r="61" spans="1:8" ht="37.5" customHeight="1" outlineLevel="1" x14ac:dyDescent="0.2">
      <c r="A61" s="130" t="s">
        <v>44</v>
      </c>
      <c r="B61" s="131"/>
      <c r="C61" s="126"/>
      <c r="D61" s="36">
        <v>8580</v>
      </c>
      <c r="E61" s="37"/>
      <c r="F61" s="37"/>
      <c r="G61" s="37"/>
      <c r="H61" s="38"/>
    </row>
    <row r="62" spans="1:8" ht="37.5" customHeight="1" outlineLevel="1" x14ac:dyDescent="0.2">
      <c r="A62" s="130" t="s">
        <v>45</v>
      </c>
      <c r="B62" s="131"/>
      <c r="C62" s="126"/>
      <c r="D62" s="36">
        <v>9240</v>
      </c>
      <c r="E62" s="37"/>
      <c r="F62" s="37"/>
      <c r="G62" s="37"/>
      <c r="H62" s="38"/>
    </row>
    <row r="63" spans="1:8" ht="37.5" customHeight="1" outlineLevel="1" x14ac:dyDescent="0.2">
      <c r="A63" s="130" t="s">
        <v>46</v>
      </c>
      <c r="B63" s="131"/>
      <c r="C63" s="126"/>
      <c r="D63" s="36">
        <v>9900</v>
      </c>
      <c r="E63" s="37"/>
      <c r="F63" s="37"/>
      <c r="G63" s="37"/>
      <c r="H63" s="38"/>
    </row>
    <row r="64" spans="1:8" ht="37.5" customHeight="1" outlineLevel="1" x14ac:dyDescent="0.2">
      <c r="A64" s="130" t="s">
        <v>47</v>
      </c>
      <c r="B64" s="131"/>
      <c r="C64" s="126"/>
      <c r="D64" s="36">
        <v>10560</v>
      </c>
      <c r="E64" s="37"/>
      <c r="F64" s="37"/>
      <c r="G64" s="37"/>
      <c r="H64" s="38"/>
    </row>
    <row r="65" spans="1:8" ht="37.5" customHeight="1" outlineLevel="1" x14ac:dyDescent="0.2">
      <c r="A65" s="130" t="s">
        <v>48</v>
      </c>
      <c r="B65" s="131"/>
      <c r="C65" s="126"/>
      <c r="D65" s="36">
        <v>11220</v>
      </c>
      <c r="E65" s="37"/>
      <c r="F65" s="37"/>
      <c r="G65" s="37"/>
      <c r="H65" s="38"/>
    </row>
    <row r="66" spans="1:8" ht="37.5" customHeight="1" outlineLevel="1" x14ac:dyDescent="0.2">
      <c r="A66" s="130" t="s">
        <v>49</v>
      </c>
      <c r="B66" s="131"/>
      <c r="C66" s="126"/>
      <c r="D66" s="36">
        <v>11880</v>
      </c>
      <c r="E66" s="37"/>
      <c r="F66" s="37"/>
      <c r="G66" s="37"/>
      <c r="H66" s="38"/>
    </row>
    <row r="67" spans="1:8" ht="37.5" customHeight="1" outlineLevel="1" x14ac:dyDescent="0.2">
      <c r="A67" s="130" t="s">
        <v>50</v>
      </c>
      <c r="B67" s="131"/>
      <c r="C67" s="126"/>
      <c r="D67" s="36">
        <v>12540</v>
      </c>
      <c r="E67" s="37"/>
      <c r="F67" s="37"/>
      <c r="G67" s="37"/>
      <c r="H67" s="38"/>
    </row>
    <row r="68" spans="1:8" ht="37.5" customHeight="1" outlineLevel="1" thickBot="1" x14ac:dyDescent="0.25">
      <c r="A68" s="130" t="s">
        <v>51</v>
      </c>
      <c r="B68" s="131"/>
      <c r="C68" s="126"/>
      <c r="D68" s="36">
        <v>13200</v>
      </c>
      <c r="E68" s="37"/>
      <c r="F68" s="37"/>
      <c r="G68" s="37"/>
      <c r="H68" s="38"/>
    </row>
    <row r="69" spans="1:8" ht="50.1" customHeight="1" thickBot="1" x14ac:dyDescent="0.25">
      <c r="A69" s="119" t="s">
        <v>52</v>
      </c>
      <c r="B69" s="120"/>
      <c r="C69" s="120"/>
      <c r="D69" s="121" t="str">
        <f>"от "&amp;MIN(D70:D79)&amp;" до "&amp;MAX(D70:D79)</f>
        <v>от 192 до 5604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70" s="135">
        <v>810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71" s="140">
        <v>192</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534 до 8848,8</v>
      </c>
      <c r="E81" s="156"/>
      <c r="F81" s="156"/>
      <c r="G81" s="156"/>
      <c r="H81" s="157"/>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83" s="165">
        <v>5040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1260</v>
      </c>
      <c r="E85" s="140"/>
      <c r="F85" s="140"/>
      <c r="G85" s="140"/>
      <c r="H85" s="141"/>
    </row>
    <row r="86" spans="1:8" ht="60" customHeight="1" x14ac:dyDescent="0.2">
      <c r="A86" s="173" t="s">
        <v>70</v>
      </c>
      <c r="B86" s="174"/>
      <c r="C86" s="169"/>
      <c r="D86" s="140">
        <f>D83/5</f>
        <v>1008</v>
      </c>
      <c r="E86" s="140"/>
      <c r="F86" s="140"/>
      <c r="G86" s="140"/>
      <c r="H86" s="141"/>
    </row>
    <row r="87" spans="1:8" ht="60" customHeight="1" x14ac:dyDescent="0.2">
      <c r="A87" s="173" t="s">
        <v>71</v>
      </c>
      <c r="B87" s="174"/>
      <c r="C87" s="169"/>
      <c r="D87" s="140">
        <f>D83/6</f>
        <v>840</v>
      </c>
      <c r="E87" s="140"/>
      <c r="F87" s="140"/>
      <c r="G87" s="140"/>
      <c r="H87" s="141"/>
    </row>
    <row r="88" spans="1:8" ht="60" customHeight="1" x14ac:dyDescent="0.2">
      <c r="A88" s="173" t="s">
        <v>72</v>
      </c>
      <c r="B88" s="174"/>
      <c r="C88" s="169"/>
      <c r="D88" s="140">
        <f>D83/7</f>
        <v>720</v>
      </c>
      <c r="E88" s="140"/>
      <c r="F88" s="140"/>
      <c r="G88" s="140"/>
      <c r="H88" s="141"/>
    </row>
    <row r="89" spans="1:8" ht="60" customHeight="1" x14ac:dyDescent="0.2">
      <c r="A89" s="173" t="s">
        <v>73</v>
      </c>
      <c r="B89" s="174"/>
      <c r="C89" s="169"/>
      <c r="D89" s="140">
        <f>D83/8</f>
        <v>630</v>
      </c>
      <c r="E89" s="140"/>
      <c r="F89" s="140"/>
      <c r="G89" s="140"/>
      <c r="H89" s="141"/>
    </row>
    <row r="90" spans="1:8" ht="60" customHeight="1" x14ac:dyDescent="0.2">
      <c r="A90" s="173" t="s">
        <v>74</v>
      </c>
      <c r="B90" s="174"/>
      <c r="C90" s="169"/>
      <c r="D90" s="140">
        <f>D83/9</f>
        <v>560</v>
      </c>
      <c r="E90" s="140"/>
      <c r="F90" s="140"/>
      <c r="G90" s="140"/>
      <c r="H90" s="141"/>
    </row>
    <row r="91" spans="1:8" ht="60" customHeight="1" x14ac:dyDescent="0.2">
      <c r="A91" s="173" t="s">
        <v>75</v>
      </c>
      <c r="B91" s="174"/>
      <c r="C91" s="169"/>
      <c r="D91" s="140">
        <f>D83/10</f>
        <v>504</v>
      </c>
      <c r="E91" s="140"/>
      <c r="F91" s="140"/>
      <c r="G91" s="140"/>
      <c r="H91" s="141"/>
    </row>
    <row r="92" spans="1:8" ht="60" customHeight="1" thickBot="1" x14ac:dyDescent="0.25">
      <c r="A92" s="162" t="s">
        <v>76</v>
      </c>
      <c r="B92" s="163"/>
      <c r="C92" s="169"/>
      <c r="D92" s="165">
        <v>7560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1890</v>
      </c>
      <c r="E94" s="140"/>
      <c r="F94" s="140"/>
      <c r="G94" s="140"/>
      <c r="H94" s="141"/>
    </row>
    <row r="95" spans="1:8" ht="60" customHeight="1" x14ac:dyDescent="0.2">
      <c r="A95" s="173" t="s">
        <v>70</v>
      </c>
      <c r="B95" s="174"/>
      <c r="C95" s="169"/>
      <c r="D95" s="140">
        <v>1512</v>
      </c>
      <c r="E95" s="140"/>
      <c r="F95" s="140"/>
      <c r="G95" s="140"/>
      <c r="H95" s="141"/>
    </row>
    <row r="96" spans="1:8" ht="60" customHeight="1" x14ac:dyDescent="0.2">
      <c r="A96" s="173" t="s">
        <v>71</v>
      </c>
      <c r="B96" s="174"/>
      <c r="C96" s="169"/>
      <c r="D96" s="140">
        <v>1260</v>
      </c>
      <c r="E96" s="140"/>
      <c r="F96" s="140"/>
      <c r="G96" s="140"/>
      <c r="H96" s="141"/>
    </row>
    <row r="97" spans="1:8" ht="60" customHeight="1" x14ac:dyDescent="0.2">
      <c r="A97" s="173" t="s">
        <v>72</v>
      </c>
      <c r="B97" s="174"/>
      <c r="C97" s="169"/>
      <c r="D97" s="140">
        <v>1080</v>
      </c>
      <c r="E97" s="140"/>
      <c r="F97" s="140"/>
      <c r="G97" s="140"/>
      <c r="H97" s="141"/>
    </row>
    <row r="98" spans="1:8" ht="60" customHeight="1" x14ac:dyDescent="0.2">
      <c r="A98" s="173" t="s">
        <v>73</v>
      </c>
      <c r="B98" s="174"/>
      <c r="C98" s="169"/>
      <c r="D98" s="140">
        <v>945</v>
      </c>
      <c r="E98" s="140"/>
      <c r="F98" s="140"/>
      <c r="G98" s="140"/>
      <c r="H98" s="141"/>
    </row>
    <row r="99" spans="1:8" ht="60" customHeight="1" x14ac:dyDescent="0.2">
      <c r="A99" s="173" t="s">
        <v>74</v>
      </c>
      <c r="B99" s="174"/>
      <c r="C99" s="169"/>
      <c r="D99" s="140">
        <v>840</v>
      </c>
      <c r="E99" s="140"/>
      <c r="F99" s="140"/>
      <c r="G99" s="140"/>
      <c r="H99" s="141"/>
    </row>
    <row r="100" spans="1:8" ht="60" customHeight="1" thickBot="1" x14ac:dyDescent="0.25">
      <c r="A100" s="173" t="s">
        <v>75</v>
      </c>
      <c r="B100" s="174"/>
      <c r="C100" s="177"/>
      <c r="D100" s="140">
        <v>756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1" s="44">
        <v>5400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"2ГИС.КОСТРОМА"</v>
      </c>
      <c r="D103" s="31">
        <v>4350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4" s="187">
        <v>3012</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5" s="36">
        <v>2478</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"2ГИС.КОСТРОМА"</v>
      </c>
      <c r="D106" s="36">
        <v>7374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"2ГИС.КОСТРОМА"</v>
      </c>
      <c r="D107" s="36">
        <v>8848.7999999999993</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8" s="36">
        <v>2604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9" s="36">
        <v>2478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0" s="36">
        <v>3480</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"2ГИС.КОСТРОМА" (версия для ПК)</v>
      </c>
      <c r="D111" s="36">
        <v>3408</v>
      </c>
      <c r="E111" s="37"/>
      <c r="F111" s="37"/>
      <c r="G111" s="37"/>
      <c r="H111" s="38"/>
    </row>
    <row r="112" spans="1:8" ht="50.1" customHeight="1" x14ac:dyDescent="0.2">
      <c r="A112" s="143" t="s">
        <v>87</v>
      </c>
      <c r="B112" s="144"/>
      <c r="C112" s="186" t="s">
        <v>88</v>
      </c>
      <c r="D112" s="36">
        <v>534</v>
      </c>
      <c r="E112" s="37"/>
      <c r="F112" s="37"/>
      <c r="G112" s="37"/>
      <c r="H112" s="38"/>
    </row>
    <row r="113" spans="1:8" ht="66"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3" s="36">
        <v>1860</v>
      </c>
      <c r="E113" s="37"/>
      <c r="F113" s="37"/>
      <c r="G113" s="37"/>
      <c r="H113" s="38"/>
    </row>
    <row r="114" spans="1:8" ht="66"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4" s="36">
        <v>1488</v>
      </c>
      <c r="E114" s="37"/>
      <c r="F114" s="37"/>
      <c r="G114" s="37"/>
      <c r="H114" s="38"/>
    </row>
    <row r="115" spans="1:8" ht="66" customHeight="1" x14ac:dyDescent="0.2">
      <c r="A115" s="143" t="s">
        <v>91</v>
      </c>
      <c r="B115" s="144"/>
      <c r="C115"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5" s="36">
        <v>1242</v>
      </c>
      <c r="E115" s="37"/>
      <c r="F115" s="37"/>
      <c r="G115" s="37"/>
      <c r="H115" s="38"/>
    </row>
    <row r="116" spans="1:8" ht="66" customHeight="1" x14ac:dyDescent="0.2">
      <c r="A116" s="143" t="s">
        <v>92</v>
      </c>
      <c r="B116" s="144"/>
      <c r="C116" s="186"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6" s="36">
        <v>744</v>
      </c>
      <c r="E116" s="37"/>
      <c r="F116" s="37"/>
      <c r="G116" s="37"/>
      <c r="H116" s="38"/>
    </row>
    <row r="117" spans="1:8" ht="66"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7" s="36">
        <v>6822</v>
      </c>
      <c r="E117" s="37"/>
      <c r="F117" s="37"/>
      <c r="G117" s="37"/>
      <c r="H117" s="38"/>
    </row>
    <row r="118" spans="1:8" ht="66"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18" s="36">
        <v>2166</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9" s="36">
        <v>1476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20" s="36">
        <v>810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1" s="36">
        <v>3990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2" s="36">
        <v>3150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23" s="36">
        <v>3240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"2ГИС.КОСТРОМА"</v>
      </c>
      <c r="D124" s="36">
        <v>6120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4320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"2ГИС.КОСТРОМА"</v>
      </c>
      <c r="D127" s="36">
        <v>10440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"2ГИС.КОСТРОМА"</v>
      </c>
      <c r="D128" s="36">
        <v>12528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"2ГИС.КОСТРОМА" (версия для ПК)</v>
      </c>
      <c r="D129" s="36">
        <v>3720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"2ГИС.КОСТРОМА" (версия для ПК)</v>
      </c>
      <c r="D130" s="36">
        <v>3480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"2ГИС.КОСТРОМА" (версия для ПК)</v>
      </c>
      <c r="D131" s="36">
        <v>4920</v>
      </c>
      <c r="E131" s="37"/>
      <c r="F131" s="37"/>
      <c r="G131" s="37"/>
      <c r="H131" s="38"/>
    </row>
    <row r="132" spans="1:8" ht="50.1" customHeight="1" x14ac:dyDescent="0.2">
      <c r="A132" s="143" t="s">
        <v>107</v>
      </c>
      <c r="B132" s="144"/>
      <c r="C132" s="186" t="s">
        <v>88</v>
      </c>
      <c r="D132" s="36">
        <v>840</v>
      </c>
      <c r="E132" s="37"/>
      <c r="F132" s="37"/>
      <c r="G132" s="37"/>
      <c r="H132" s="38"/>
    </row>
    <row r="133" spans="1:8" ht="66"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6">
        <v>9600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"2ГИС.КОСТРОМА" (версия для ПК)</v>
      </c>
      <c r="D134" s="44">
        <v>2160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36" s="36">
        <v>1620</v>
      </c>
      <c r="E136" s="37"/>
      <c r="F136" s="37"/>
      <c r="G136" s="37"/>
      <c r="H136" s="38"/>
    </row>
    <row r="137" spans="1:8" s="16" customFormat="1" ht="50.1" customHeight="1" x14ac:dyDescent="0.2">
      <c r="A137" s="143" t="s">
        <v>112</v>
      </c>
      <c r="B137" s="144"/>
      <c r="C137" s="196"/>
      <c r="D137" s="36">
        <v>1620</v>
      </c>
      <c r="E137" s="37"/>
      <c r="F137" s="37"/>
      <c r="G137" s="37"/>
      <c r="H137" s="38"/>
    </row>
    <row r="138" spans="1:8" s="16" customFormat="1" ht="50.1" customHeight="1" x14ac:dyDescent="0.2">
      <c r="A138" s="194" t="s">
        <v>113</v>
      </c>
      <c r="B138" s="195"/>
      <c r="C138" s="196"/>
      <c r="D138" s="329">
        <v>3000</v>
      </c>
      <c r="E138" s="140"/>
      <c r="F138" s="140"/>
      <c r="G138" s="140"/>
      <c r="H138" s="140"/>
    </row>
    <row r="139" spans="1:8" s="16" customFormat="1" ht="50.1" customHeight="1" x14ac:dyDescent="0.2">
      <c r="A139" s="194" t="s">
        <v>114</v>
      </c>
      <c r="B139" s="195"/>
      <c r="C139" s="196"/>
      <c r="D139" s="329">
        <v>300</v>
      </c>
      <c r="E139" s="140"/>
      <c r="F139" s="140"/>
      <c r="G139" s="140"/>
      <c r="H139" s="140"/>
    </row>
    <row r="140" spans="1:8" s="16" customFormat="1" ht="50.1" customHeight="1" thickBot="1" x14ac:dyDescent="0.25">
      <c r="A140" s="194" t="s">
        <v>115</v>
      </c>
      <c r="B140" s="195"/>
      <c r="C140" s="198"/>
      <c r="D140" s="78">
        <v>1050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2" s="200">
        <f>F142*1.2</f>
        <v>2412</v>
      </c>
      <c r="E142" s="201">
        <f>F142*1.1</f>
        <v>2211</v>
      </c>
      <c r="F142" s="201">
        <v>2010</v>
      </c>
      <c r="G142" s="201">
        <f>F142*0.75</f>
        <v>1507.5</v>
      </c>
      <c r="H142" s="202">
        <f>F142*0.5</f>
        <v>1005</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"2ГИС.КОСТРОМА"</v>
      </c>
      <c r="D143" s="36">
        <v>2358</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4" s="36">
        <v>3012</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5" s="200">
        <f>F145*1.2</f>
        <v>3456</v>
      </c>
      <c r="E145" s="201">
        <f>F145*1.1</f>
        <v>3168.0000000000005</v>
      </c>
      <c r="F145" s="201">
        <v>2880</v>
      </c>
      <c r="G145" s="201">
        <f>F145*0.75</f>
        <v>2160</v>
      </c>
      <c r="H145" s="202">
        <f>F145*0.5</f>
        <v>1440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"2ГИС.КОСТРОМА"</v>
      </c>
      <c r="D146" s="36">
        <v>3360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7" s="36">
        <v>4320</v>
      </c>
      <c r="E147" s="37"/>
      <c r="F147" s="37"/>
      <c r="G147" s="37"/>
      <c r="H147" s="38"/>
    </row>
    <row r="148" spans="1:8" s="16" customFormat="1" ht="126" customHeight="1" x14ac:dyDescent="0.2">
      <c r="A148" s="143" t="s">
        <v>123</v>
      </c>
      <c r="B148" s="144"/>
      <c r="C148" s="203" t="str">
        <f>C143</f>
        <v>Интернет-площадка 2gis.ru на основе Cправочника организаций "2ГИС.КОСТРОМА"</v>
      </c>
      <c r="D148" s="200">
        <f>F148*1.2</f>
        <v>2412</v>
      </c>
      <c r="E148" s="201">
        <f>F148*1.1</f>
        <v>2211</v>
      </c>
      <c r="F148" s="201">
        <v>2010</v>
      </c>
      <c r="G148" s="201">
        <f>F148*0.75</f>
        <v>1507.5</v>
      </c>
      <c r="H148" s="202">
        <f>F148*0.5</f>
        <v>1005</v>
      </c>
    </row>
    <row r="149" spans="1:8"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49" s="36">
        <v>2562</v>
      </c>
      <c r="E149" s="37"/>
      <c r="F149" s="37"/>
      <c r="G149" s="37"/>
      <c r="H149" s="38"/>
    </row>
    <row r="150" spans="1:8" ht="50.1" customHeight="1" thickBot="1" x14ac:dyDescent="0.25">
      <c r="A150" s="301"/>
      <c r="B150" s="302"/>
      <c r="C150" s="182"/>
      <c r="D150" s="325"/>
      <c r="E150" s="325"/>
      <c r="F150" s="325"/>
      <c r="G150" s="325"/>
      <c r="H150" s="326"/>
    </row>
    <row r="151" spans="1:8" s="23" customFormat="1" ht="26.25" x14ac:dyDescent="0.2">
      <c r="A151" s="204"/>
      <c r="B151" s="205"/>
      <c r="C151" s="206"/>
      <c r="D151" s="205"/>
      <c r="E151" s="205"/>
      <c r="F151" s="205"/>
      <c r="G151" s="205"/>
      <c r="H151" s="207"/>
    </row>
    <row r="152" spans="1:8" s="16" customFormat="1" ht="21" x14ac:dyDescent="0.2">
      <c r="A152" s="208"/>
      <c r="B152" s="209" t="s">
        <v>125</v>
      </c>
      <c r="C152" s="210" t="s">
        <v>180</v>
      </c>
      <c r="D152" s="210"/>
      <c r="E152" s="211"/>
      <c r="F152" s="211"/>
      <c r="G152" s="211"/>
      <c r="H152" s="211"/>
    </row>
    <row r="153" spans="1:8" s="16" customFormat="1" ht="21" x14ac:dyDescent="0.2">
      <c r="A153" s="208"/>
      <c r="B153" s="211"/>
      <c r="C153" s="212" t="s">
        <v>181</v>
      </c>
      <c r="D153" s="212"/>
      <c r="E153" s="211"/>
      <c r="F153" s="211"/>
      <c r="G153" s="211"/>
      <c r="H153" s="211"/>
    </row>
    <row r="154" spans="1:8" s="16" customFormat="1" ht="21" x14ac:dyDescent="0.2">
      <c r="A154" s="208"/>
      <c r="B154" s="211"/>
      <c r="C154" s="210" t="s">
        <v>182</v>
      </c>
      <c r="D154" s="212"/>
      <c r="E154" s="211"/>
      <c r="F154" s="211"/>
      <c r="G154" s="211"/>
      <c r="H154" s="211"/>
    </row>
    <row r="155" spans="1:8" s="16" customFormat="1" ht="21" x14ac:dyDescent="0.2">
      <c r="A155" s="204"/>
      <c r="B155" s="205"/>
      <c r="C155" s="212"/>
      <c r="D155" s="212"/>
      <c r="E155" s="211"/>
      <c r="F155" s="211"/>
      <c r="G155" s="211"/>
      <c r="H155" s="205"/>
    </row>
    <row r="156" spans="1:8" s="16" customFormat="1" ht="26.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0,4294 гривен</v>
      </c>
      <c r="B156" s="215"/>
      <c r="C156" s="215"/>
      <c r="D156" s="216"/>
      <c r="E156" s="216"/>
      <c r="F156" s="217"/>
      <c r="G156" s="218"/>
      <c r="H156" s="218"/>
    </row>
    <row r="157" spans="1:8" ht="26.25" x14ac:dyDescent="0.2">
      <c r="A157" s="215" t="str">
        <f>Абакан_юр!A158</f>
        <v>По соглашению сторон в качестве валюты платежа могут выступать дирхамы ОАЭ, в этом случае курс следующий: 1 руб. = 0,0422 дирхам</v>
      </c>
      <c r="B157" s="215"/>
      <c r="C157" s="215"/>
      <c r="D157" s="216"/>
      <c r="E157" s="216"/>
      <c r="F157" s="217"/>
      <c r="G157" s="220"/>
      <c r="H157" s="220"/>
    </row>
    <row r="158" spans="1:8" ht="26.25" x14ac:dyDescent="0.2">
      <c r="A158" s="215" t="str">
        <f>Абакан_юр!A159</f>
        <v>По соглашению сторон в качестве валюты платежа могут выступать доллары США, в этом случае курс следующий: 1 руб. = 0,0115 доллара</v>
      </c>
      <c r="B158" s="215"/>
      <c r="C158" s="215"/>
      <c r="D158" s="216"/>
      <c r="E158" s="216"/>
      <c r="F158" s="217"/>
      <c r="G158" s="220"/>
      <c r="H158" s="220"/>
    </row>
    <row r="159" spans="1:8" ht="26.25" x14ac:dyDescent="0.2">
      <c r="A159" s="215" t="str">
        <f>Абакан_юр!A160</f>
        <v>По соглашению сторон в качестве валюты платежа могут выступать евро, в этом случае курс следующий: 1 руб. = 0,0106 евро</v>
      </c>
      <c r="B159" s="215"/>
      <c r="C159" s="215"/>
      <c r="D159" s="216"/>
      <c r="E159" s="217"/>
      <c r="F159" s="217"/>
      <c r="G159" s="220"/>
      <c r="H159" s="220"/>
    </row>
    <row r="160" spans="1:8" ht="26.25" x14ac:dyDescent="0.2">
      <c r="A160" s="215" t="str">
        <f>Абакан_юр!A161</f>
        <v>По соглашению сторон в качестве валюты платежа могут выступать чешские кроны, в этом случае курс следующий: 1 руб. = 0,2596 крона</v>
      </c>
      <c r="B160" s="215"/>
      <c r="C160" s="215"/>
      <c r="D160" s="216"/>
      <c r="E160" s="217"/>
      <c r="F160" s="217"/>
      <c r="G160" s="220"/>
      <c r="H160" s="220"/>
    </row>
    <row r="161" spans="1:8" ht="26.25" x14ac:dyDescent="0.2">
      <c r="A161" s="215" t="str">
        <f>Абакан_юр!A162</f>
        <v>По соглашению сторон в качестве валюты платежа могут выступать киргизские сомы, в этом случае курс следующий: 1 руб. = 1,0276 сом</v>
      </c>
      <c r="B161" s="215"/>
      <c r="C161" s="215"/>
      <c r="D161" s="216"/>
      <c r="E161" s="216"/>
      <c r="F161" s="217"/>
      <c r="G161" s="220"/>
      <c r="H161" s="220"/>
    </row>
    <row r="162" spans="1:8" ht="26.25"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2" s="215"/>
      <c r="C162" s="215"/>
      <c r="D162" s="216"/>
      <c r="E162" s="216"/>
      <c r="F162" s="217"/>
      <c r="G162" s="220"/>
      <c r="H162" s="220"/>
    </row>
    <row r="163" spans="1:8" ht="26.25" customHeight="1" x14ac:dyDescent="0.2">
      <c r="A163" s="221"/>
      <c r="B163" s="221"/>
      <c r="C163" s="222"/>
      <c r="D163" s="223"/>
      <c r="E163" s="223"/>
      <c r="F163" s="224"/>
      <c r="G163" s="225"/>
      <c r="H163" s="225"/>
    </row>
    <row r="164" spans="1:8" ht="26.25" customHeight="1" x14ac:dyDescent="0.2">
      <c r="A164" s="227" t="s">
        <v>136</v>
      </c>
      <c r="B164" s="227"/>
      <c r="C164" s="227"/>
      <c r="D164" s="227"/>
      <c r="E164" s="227"/>
      <c r="F164" s="227"/>
      <c r="G164" s="227"/>
      <c r="H164" s="227"/>
    </row>
    <row r="165" spans="1:8" ht="26.25" customHeight="1" x14ac:dyDescent="0.2">
      <c r="A165" s="227" t="s">
        <v>137</v>
      </c>
      <c r="B165" s="227"/>
      <c r="C165" s="227"/>
      <c r="D165" s="227"/>
      <c r="E165" s="227"/>
      <c r="F165" s="227"/>
      <c r="G165" s="227"/>
      <c r="H165" s="227"/>
    </row>
    <row r="166" spans="1:8" ht="26.25" customHeight="1" x14ac:dyDescent="0.2">
      <c r="A166" s="221"/>
      <c r="B166" s="221"/>
      <c r="C166" s="222"/>
      <c r="D166" s="223"/>
      <c r="E166" s="223"/>
      <c r="F166" s="224"/>
      <c r="G166" s="225"/>
      <c r="H166" s="225"/>
    </row>
    <row r="167" spans="1:8" ht="26.25" customHeight="1" thickBot="1" x14ac:dyDescent="0.25">
      <c r="A167" s="228" t="s">
        <v>138</v>
      </c>
      <c r="B167" s="228"/>
      <c r="C167" s="228"/>
      <c r="D167" s="228"/>
      <c r="E167" s="228"/>
      <c r="F167" s="229"/>
      <c r="G167" s="219"/>
      <c r="H167" s="230"/>
    </row>
    <row r="168" spans="1:8" ht="26.25" customHeight="1" thickBot="1" x14ac:dyDescent="0.25">
      <c r="A168" s="231" t="s">
        <v>139</v>
      </c>
      <c r="B168" s="232"/>
      <c r="C168" s="232"/>
      <c r="D168" s="232"/>
      <c r="E168" s="233"/>
      <c r="F168" s="234"/>
      <c r="H168" s="235"/>
    </row>
    <row r="169" spans="1:8" ht="26.25" customHeight="1" thickBot="1" x14ac:dyDescent="0.25">
      <c r="A169" s="305" t="s">
        <v>140</v>
      </c>
      <c r="B169" s="306"/>
      <c r="C169" s="238" t="s">
        <v>141</v>
      </c>
      <c r="D169" s="330" t="s">
        <v>142</v>
      </c>
      <c r="E169" s="331"/>
      <c r="F169" s="240"/>
      <c r="G169" s="240"/>
      <c r="H169" s="240"/>
    </row>
    <row r="170" spans="1:8" ht="84" x14ac:dyDescent="0.2">
      <c r="A170" s="241" t="s">
        <v>143</v>
      </c>
      <c r="B170" s="242"/>
      <c r="C170" s="243" t="s">
        <v>144</v>
      </c>
      <c r="D170" s="244" t="s">
        <v>145</v>
      </c>
      <c r="E170" s="245"/>
      <c r="F170" s="240"/>
      <c r="G170" s="240"/>
      <c r="H170" s="240"/>
    </row>
    <row r="171" spans="1:8" ht="21" x14ac:dyDescent="0.2">
      <c r="A171" s="246" t="s">
        <v>146</v>
      </c>
      <c r="B171" s="247"/>
      <c r="C171" s="248" t="s">
        <v>147</v>
      </c>
      <c r="D171" s="249" t="s">
        <v>148</v>
      </c>
      <c r="E171" s="250"/>
      <c r="F171" s="240"/>
      <c r="G171" s="240"/>
      <c r="H171" s="240"/>
    </row>
    <row r="172" spans="1:8" ht="63.75" thickBot="1" x14ac:dyDescent="0.25">
      <c r="A172" s="332" t="s">
        <v>149</v>
      </c>
      <c r="B172" s="333"/>
      <c r="C172" s="334" t="s">
        <v>150</v>
      </c>
      <c r="D172" s="335" t="s">
        <v>148</v>
      </c>
      <c r="E172" s="336"/>
      <c r="F172" s="240"/>
      <c r="G172" s="240"/>
      <c r="H172" s="240"/>
    </row>
    <row r="173" spans="1:8" ht="42" x14ac:dyDescent="0.2">
      <c r="A173" s="246" t="s">
        <v>152</v>
      </c>
      <c r="B173" s="247"/>
      <c r="C173" s="337" t="s">
        <v>153</v>
      </c>
      <c r="D173" s="247" t="s">
        <v>148</v>
      </c>
      <c r="E173" s="338"/>
      <c r="F173" s="234"/>
      <c r="G173" s="234"/>
      <c r="H173" s="234"/>
    </row>
    <row r="174" spans="1:8" ht="50.1" customHeight="1" thickBot="1" x14ac:dyDescent="0.25">
      <c r="A174" s="339" t="s">
        <v>154</v>
      </c>
      <c r="B174" s="340"/>
      <c r="C174" s="334" t="s">
        <v>155</v>
      </c>
      <c r="D174" s="341" t="s">
        <v>148</v>
      </c>
      <c r="E174" s="342"/>
      <c r="F174" s="224"/>
      <c r="G174" s="225"/>
      <c r="H174" s="225"/>
    </row>
    <row r="175" spans="1:8" ht="50.1" customHeight="1" x14ac:dyDescent="0.2">
      <c r="A175" s="252" t="s">
        <v>156</v>
      </c>
      <c r="B175" s="252"/>
      <c r="C175" s="252"/>
      <c r="D175" s="252"/>
      <c r="E175" s="252"/>
      <c r="F175" s="252"/>
      <c r="G175" s="252"/>
      <c r="H175" s="252"/>
    </row>
    <row r="176" spans="1:8" ht="91.5" customHeight="1" x14ac:dyDescent="0.2">
      <c r="A176" s="252" t="s">
        <v>157</v>
      </c>
      <c r="B176" s="252"/>
      <c r="C176" s="252"/>
      <c r="D176" s="252"/>
      <c r="E176" s="252"/>
      <c r="F176" s="252"/>
      <c r="G176" s="252"/>
      <c r="H176" s="252"/>
    </row>
    <row r="177" spans="1:8" ht="171.75" customHeight="1" x14ac:dyDescent="0.2">
      <c r="A17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7" s="227"/>
      <c r="C177" s="227"/>
      <c r="D177" s="227"/>
      <c r="E177" s="227"/>
      <c r="F177" s="227"/>
      <c r="G177" s="227"/>
      <c r="H177" s="227"/>
    </row>
    <row r="178" spans="1:8" ht="89.25" customHeight="1" x14ac:dyDescent="0.2">
      <c r="A178" s="227" t="s">
        <v>159</v>
      </c>
      <c r="B178" s="227"/>
      <c r="C178" s="227"/>
      <c r="D178" s="227"/>
      <c r="E178" s="227"/>
      <c r="F178" s="227"/>
      <c r="G178" s="227"/>
      <c r="H178" s="227"/>
    </row>
    <row r="179" spans="1:8" ht="66.75" customHeight="1" x14ac:dyDescent="0.2">
      <c r="A179" s="252" t="s">
        <v>160</v>
      </c>
      <c r="B179" s="252"/>
      <c r="C179" s="252"/>
      <c r="D179" s="252"/>
      <c r="E179" s="252"/>
      <c r="F179" s="252"/>
      <c r="G179" s="252"/>
      <c r="H179" s="252"/>
    </row>
    <row r="180" spans="1:8" s="205" customFormat="1" ht="15.75" customHeight="1" x14ac:dyDescent="0.2">
      <c r="A180" s="204"/>
      <c r="C180" s="206"/>
      <c r="H180" s="207"/>
    </row>
    <row r="181" spans="1:8" s="226" customFormat="1" ht="7.5" customHeight="1" x14ac:dyDescent="0.2">
      <c r="A181" s="204"/>
      <c r="B181" s="205"/>
      <c r="C181" s="206"/>
      <c r="D181" s="205"/>
      <c r="E181" s="205"/>
      <c r="F181" s="205"/>
      <c r="G181" s="205"/>
      <c r="H181" s="207"/>
    </row>
    <row r="182" spans="1:8" ht="109.5" customHeight="1" x14ac:dyDescent="0.2">
      <c r="A182" s="227" t="s">
        <v>161</v>
      </c>
      <c r="B182" s="227"/>
      <c r="C182" s="227"/>
      <c r="D182" s="227"/>
      <c r="E182" s="227"/>
      <c r="F182" s="227"/>
      <c r="G182" s="227"/>
      <c r="H182" s="227"/>
    </row>
    <row r="183" spans="1:8" ht="24.95" customHeight="1" x14ac:dyDescent="0.2"/>
    <row r="184" spans="1:8" ht="183" customHeight="1" x14ac:dyDescent="0.2"/>
    <row r="185" spans="1:8" ht="76.5" customHeight="1" x14ac:dyDescent="0.2"/>
    <row r="189" spans="1:8" s="254" customFormat="1" ht="114.75" customHeight="1" x14ac:dyDescent="0.2">
      <c r="A189" s="204"/>
      <c r="B189" s="205"/>
      <c r="C189" s="206"/>
      <c r="D189" s="205"/>
      <c r="E189" s="205"/>
      <c r="F189" s="205"/>
      <c r="G189" s="205"/>
      <c r="H189" s="207"/>
    </row>
  </sheetData>
  <sheetProtection selectLockedCells="1" selectUnlockedCells="1"/>
  <mergeCells count="295">
    <mergeCell ref="A175:H175"/>
    <mergeCell ref="A176:H176"/>
    <mergeCell ref="A177:H177"/>
    <mergeCell ref="A178:H178"/>
    <mergeCell ref="A179:H179"/>
    <mergeCell ref="A182:E182"/>
    <mergeCell ref="F182:H182"/>
    <mergeCell ref="A172:B172"/>
    <mergeCell ref="D172:E172"/>
    <mergeCell ref="A173:B173"/>
    <mergeCell ref="D173:E173"/>
    <mergeCell ref="A174:B174"/>
    <mergeCell ref="D174:E174"/>
    <mergeCell ref="A169:B169"/>
    <mergeCell ref="D169:E169"/>
    <mergeCell ref="A170:B170"/>
    <mergeCell ref="D170:E170"/>
    <mergeCell ref="A171:B171"/>
    <mergeCell ref="D171:E171"/>
    <mergeCell ref="A161:C161"/>
    <mergeCell ref="A162:C162"/>
    <mergeCell ref="A164:H164"/>
    <mergeCell ref="A165:H165"/>
    <mergeCell ref="A167:E167"/>
    <mergeCell ref="A168:E168"/>
    <mergeCell ref="A156:C156"/>
    <mergeCell ref="G156:H156"/>
    <mergeCell ref="A157:C157"/>
    <mergeCell ref="A158:C158"/>
    <mergeCell ref="A159:C159"/>
    <mergeCell ref="A160:C160"/>
    <mergeCell ref="A150:B150"/>
    <mergeCell ref="D150:H150"/>
    <mergeCell ref="C152:D152"/>
    <mergeCell ref="C153:D153"/>
    <mergeCell ref="C154:D154"/>
    <mergeCell ref="C155:D155"/>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3"/>
  <sheetViews>
    <sheetView view="pageBreakPreview" zoomScale="40" zoomScaleNormal="60" zoomScaleSheetLayoutView="40" workbookViewId="0">
      <pane ySplit="4" topLeftCell="A17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361">
        <f>F48*1.2</f>
        <v>360</v>
      </c>
      <c r="E48" s="361">
        <f>F48*1.1</f>
        <v>330</v>
      </c>
      <c r="F48" s="361">
        <v>300</v>
      </c>
      <c r="G48" s="361">
        <f>F48*0.75</f>
        <v>225</v>
      </c>
      <c r="H48" s="361">
        <f>F48*0.5</f>
        <v>150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"&amp;MIN(D56:D105)&amp;" до "&amp;MAX(D56:D105)</f>
        <v>от 1200 до 60000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56" s="127">
        <v>1200</v>
      </c>
      <c r="E56" s="128"/>
      <c r="F56" s="128"/>
      <c r="G56" s="128"/>
      <c r="H56" s="129"/>
    </row>
    <row r="57" spans="1:8" s="16" customFormat="1" ht="37.5" customHeight="1" outlineLevel="1" x14ac:dyDescent="0.2">
      <c r="A57" s="130" t="s">
        <v>33</v>
      </c>
      <c r="B57" s="131"/>
      <c r="C57" s="126"/>
      <c r="D57" s="36">
        <v>2400</v>
      </c>
      <c r="E57" s="37"/>
      <c r="F57" s="37"/>
      <c r="G57" s="37"/>
      <c r="H57" s="38"/>
    </row>
    <row r="58" spans="1:8" s="16" customFormat="1" ht="37.5" customHeight="1" outlineLevel="1" x14ac:dyDescent="0.2">
      <c r="A58" s="130" t="s">
        <v>34</v>
      </c>
      <c r="B58" s="131"/>
      <c r="C58" s="126"/>
      <c r="D58" s="36">
        <v>3600</v>
      </c>
      <c r="E58" s="37"/>
      <c r="F58" s="37"/>
      <c r="G58" s="37"/>
      <c r="H58" s="38"/>
    </row>
    <row r="59" spans="1:8" s="16" customFormat="1" ht="37.5" customHeight="1" outlineLevel="1" x14ac:dyDescent="0.2">
      <c r="A59" s="130" t="s">
        <v>35</v>
      </c>
      <c r="B59" s="131"/>
      <c r="C59" s="126"/>
      <c r="D59" s="36">
        <v>4800</v>
      </c>
      <c r="E59" s="37"/>
      <c r="F59" s="37"/>
      <c r="G59" s="37"/>
      <c r="H59" s="38"/>
    </row>
    <row r="60" spans="1:8" s="16" customFormat="1" ht="37.5" customHeight="1" outlineLevel="1" x14ac:dyDescent="0.2">
      <c r="A60" s="130" t="s">
        <v>36</v>
      </c>
      <c r="B60" s="131"/>
      <c r="C60" s="126"/>
      <c r="D60" s="36">
        <v>6000</v>
      </c>
      <c r="E60" s="37"/>
      <c r="F60" s="37"/>
      <c r="G60" s="37"/>
      <c r="H60" s="38"/>
    </row>
    <row r="61" spans="1:8" s="16" customFormat="1" ht="37.5" customHeight="1" outlineLevel="1" x14ac:dyDescent="0.2">
      <c r="A61" s="130" t="s">
        <v>37</v>
      </c>
      <c r="B61" s="131"/>
      <c r="C61" s="126"/>
      <c r="D61" s="36">
        <v>7200</v>
      </c>
      <c r="E61" s="37"/>
      <c r="F61" s="37"/>
      <c r="G61" s="37"/>
      <c r="H61" s="38"/>
    </row>
    <row r="62" spans="1:8" s="16" customFormat="1" ht="37.5" customHeight="1" outlineLevel="1" x14ac:dyDescent="0.2">
      <c r="A62" s="130" t="s">
        <v>38</v>
      </c>
      <c r="B62" s="131"/>
      <c r="C62" s="126"/>
      <c r="D62" s="36">
        <v>8400</v>
      </c>
      <c r="E62" s="37"/>
      <c r="F62" s="37"/>
      <c r="G62" s="37"/>
      <c r="H62" s="38"/>
    </row>
    <row r="63" spans="1:8" s="16" customFormat="1" ht="37.5" customHeight="1" outlineLevel="1" x14ac:dyDescent="0.2">
      <c r="A63" s="130" t="s">
        <v>39</v>
      </c>
      <c r="B63" s="131"/>
      <c r="C63" s="126"/>
      <c r="D63" s="36">
        <v>9600</v>
      </c>
      <c r="E63" s="37"/>
      <c r="F63" s="37"/>
      <c r="G63" s="37"/>
      <c r="H63" s="38"/>
    </row>
    <row r="64" spans="1:8" s="16" customFormat="1" ht="37.5" customHeight="1" outlineLevel="1" x14ac:dyDescent="0.2">
      <c r="A64" s="130" t="s">
        <v>40</v>
      </c>
      <c r="B64" s="131"/>
      <c r="C64" s="126"/>
      <c r="D64" s="36">
        <v>10800</v>
      </c>
      <c r="E64" s="37"/>
      <c r="F64" s="37"/>
      <c r="G64" s="37"/>
      <c r="H64" s="38"/>
    </row>
    <row r="65" spans="1:8" s="16" customFormat="1" ht="37.5" customHeight="1" outlineLevel="1" x14ac:dyDescent="0.2">
      <c r="A65" s="130" t="s">
        <v>41</v>
      </c>
      <c r="B65" s="131"/>
      <c r="C65" s="126"/>
      <c r="D65" s="36">
        <v>12000</v>
      </c>
      <c r="E65" s="37"/>
      <c r="F65" s="37"/>
      <c r="G65" s="37"/>
      <c r="H65" s="38"/>
    </row>
    <row r="66" spans="1:8" s="16" customFormat="1" ht="37.5" customHeight="1" outlineLevel="1" x14ac:dyDescent="0.2">
      <c r="A66" s="130" t="s">
        <v>42</v>
      </c>
      <c r="B66" s="131"/>
      <c r="C66" s="126"/>
      <c r="D66" s="36">
        <v>13200</v>
      </c>
      <c r="E66" s="37"/>
      <c r="F66" s="37"/>
      <c r="G66" s="37"/>
      <c r="H66" s="38"/>
    </row>
    <row r="67" spans="1:8" s="16" customFormat="1" ht="37.5" customHeight="1" outlineLevel="1" x14ac:dyDescent="0.2">
      <c r="A67" s="130" t="s">
        <v>43</v>
      </c>
      <c r="B67" s="131"/>
      <c r="C67" s="126"/>
      <c r="D67" s="36">
        <v>14400</v>
      </c>
      <c r="E67" s="37"/>
      <c r="F67" s="37"/>
      <c r="G67" s="37"/>
      <c r="H67" s="38"/>
    </row>
    <row r="68" spans="1:8" s="16" customFormat="1" ht="37.5" customHeight="1" outlineLevel="1" x14ac:dyDescent="0.2">
      <c r="A68" s="130" t="s">
        <v>44</v>
      </c>
      <c r="B68" s="131"/>
      <c r="C68" s="126"/>
      <c r="D68" s="36">
        <v>15600</v>
      </c>
      <c r="E68" s="37"/>
      <c r="F68" s="37"/>
      <c r="G68" s="37"/>
      <c r="H68" s="38"/>
    </row>
    <row r="69" spans="1:8" s="16" customFormat="1" ht="37.5" customHeight="1" outlineLevel="1" x14ac:dyDescent="0.2">
      <c r="A69" s="130" t="s">
        <v>45</v>
      </c>
      <c r="B69" s="131"/>
      <c r="C69" s="126"/>
      <c r="D69" s="36">
        <v>16800</v>
      </c>
      <c r="E69" s="37"/>
      <c r="F69" s="37"/>
      <c r="G69" s="37"/>
      <c r="H69" s="38"/>
    </row>
    <row r="70" spans="1:8" s="16" customFormat="1" ht="37.5" customHeight="1" outlineLevel="1" x14ac:dyDescent="0.2">
      <c r="A70" s="130" t="s">
        <v>46</v>
      </c>
      <c r="B70" s="131"/>
      <c r="C70" s="126"/>
      <c r="D70" s="36">
        <v>18000</v>
      </c>
      <c r="E70" s="37"/>
      <c r="F70" s="37"/>
      <c r="G70" s="37"/>
      <c r="H70" s="38"/>
    </row>
    <row r="71" spans="1:8" s="16" customFormat="1" ht="37.5" customHeight="1" outlineLevel="1" x14ac:dyDescent="0.2">
      <c r="A71" s="130" t="s">
        <v>47</v>
      </c>
      <c r="B71" s="131"/>
      <c r="C71" s="126"/>
      <c r="D71" s="36">
        <v>19200</v>
      </c>
      <c r="E71" s="37"/>
      <c r="F71" s="37"/>
      <c r="G71" s="37"/>
      <c r="H71" s="38"/>
    </row>
    <row r="72" spans="1:8" s="16" customFormat="1" ht="37.5" customHeight="1" outlineLevel="1" x14ac:dyDescent="0.2">
      <c r="A72" s="130" t="s">
        <v>48</v>
      </c>
      <c r="B72" s="131"/>
      <c r="C72" s="126"/>
      <c r="D72" s="36">
        <v>20400</v>
      </c>
      <c r="E72" s="37"/>
      <c r="F72" s="37"/>
      <c r="G72" s="37"/>
      <c r="H72" s="38"/>
    </row>
    <row r="73" spans="1:8" s="16" customFormat="1" ht="37.5" customHeight="1" outlineLevel="1" x14ac:dyDescent="0.2">
      <c r="A73" s="130" t="s">
        <v>49</v>
      </c>
      <c r="B73" s="131"/>
      <c r="C73" s="126"/>
      <c r="D73" s="36">
        <v>21600</v>
      </c>
      <c r="E73" s="37"/>
      <c r="F73" s="37"/>
      <c r="G73" s="37"/>
      <c r="H73" s="38"/>
    </row>
    <row r="74" spans="1:8" s="16" customFormat="1" ht="37.5" customHeight="1" outlineLevel="1" x14ac:dyDescent="0.2">
      <c r="A74" s="130" t="s">
        <v>50</v>
      </c>
      <c r="B74" s="131"/>
      <c r="C74" s="126"/>
      <c r="D74" s="36">
        <v>22800</v>
      </c>
      <c r="E74" s="37"/>
      <c r="F74" s="37"/>
      <c r="G74" s="37"/>
      <c r="H74" s="38"/>
    </row>
    <row r="75" spans="1:8" s="16" customFormat="1" ht="37.5" customHeight="1" outlineLevel="1" x14ac:dyDescent="0.2">
      <c r="A75" s="130" t="s">
        <v>51</v>
      </c>
      <c r="B75" s="131"/>
      <c r="C75" s="126"/>
      <c r="D75" s="36">
        <v>24000</v>
      </c>
      <c r="E75" s="37"/>
      <c r="F75" s="37"/>
      <c r="G75" s="37"/>
      <c r="H75" s="38"/>
    </row>
    <row r="76" spans="1:8" s="16" customFormat="1" ht="37.5" customHeight="1" outlineLevel="1" x14ac:dyDescent="0.2">
      <c r="A76" s="130" t="s">
        <v>196</v>
      </c>
      <c r="B76" s="131"/>
      <c r="C76" s="126"/>
      <c r="D76" s="36">
        <v>25200</v>
      </c>
      <c r="E76" s="37"/>
      <c r="F76" s="37"/>
      <c r="G76" s="37"/>
      <c r="H76" s="38"/>
    </row>
    <row r="77" spans="1:8" s="16" customFormat="1" ht="37.5" customHeight="1" outlineLevel="1" x14ac:dyDescent="0.2">
      <c r="A77" s="130" t="s">
        <v>197</v>
      </c>
      <c r="B77" s="131"/>
      <c r="C77" s="126"/>
      <c r="D77" s="36">
        <v>26400</v>
      </c>
      <c r="E77" s="37"/>
      <c r="F77" s="37"/>
      <c r="G77" s="37"/>
      <c r="H77" s="38"/>
    </row>
    <row r="78" spans="1:8" s="16" customFormat="1" ht="37.5" customHeight="1" outlineLevel="1" x14ac:dyDescent="0.2">
      <c r="A78" s="130" t="s">
        <v>198</v>
      </c>
      <c r="B78" s="131"/>
      <c r="C78" s="126"/>
      <c r="D78" s="36">
        <v>27600</v>
      </c>
      <c r="E78" s="37"/>
      <c r="F78" s="37"/>
      <c r="G78" s="37"/>
      <c r="H78" s="38"/>
    </row>
    <row r="79" spans="1:8" s="16" customFormat="1" ht="37.5" customHeight="1" outlineLevel="1" x14ac:dyDescent="0.2">
      <c r="A79" s="130" t="s">
        <v>199</v>
      </c>
      <c r="B79" s="131"/>
      <c r="C79" s="126"/>
      <c r="D79" s="36">
        <v>28800</v>
      </c>
      <c r="E79" s="37"/>
      <c r="F79" s="37"/>
      <c r="G79" s="37"/>
      <c r="H79" s="38"/>
    </row>
    <row r="80" spans="1:8" s="16" customFormat="1" ht="37.5" customHeight="1" outlineLevel="1" x14ac:dyDescent="0.2">
      <c r="A80" s="130" t="s">
        <v>200</v>
      </c>
      <c r="B80" s="131"/>
      <c r="C80" s="126"/>
      <c r="D80" s="36">
        <v>30000</v>
      </c>
      <c r="E80" s="37"/>
      <c r="F80" s="37"/>
      <c r="G80" s="37"/>
      <c r="H80" s="38"/>
    </row>
    <row r="81" spans="1:8" s="16" customFormat="1" ht="37.5" customHeight="1" outlineLevel="1" x14ac:dyDescent="0.2">
      <c r="A81" s="130" t="s">
        <v>201</v>
      </c>
      <c r="B81" s="131"/>
      <c r="C81" s="126"/>
      <c r="D81" s="36">
        <v>31200</v>
      </c>
      <c r="E81" s="37"/>
      <c r="F81" s="37"/>
      <c r="G81" s="37"/>
      <c r="H81" s="38"/>
    </row>
    <row r="82" spans="1:8" s="16" customFormat="1" ht="37.5" customHeight="1" outlineLevel="1" x14ac:dyDescent="0.2">
      <c r="A82" s="130" t="s">
        <v>202</v>
      </c>
      <c r="B82" s="131"/>
      <c r="C82" s="126"/>
      <c r="D82" s="36">
        <v>32400</v>
      </c>
      <c r="E82" s="37"/>
      <c r="F82" s="37"/>
      <c r="G82" s="37"/>
      <c r="H82" s="38"/>
    </row>
    <row r="83" spans="1:8" s="16" customFormat="1" ht="37.5" customHeight="1" outlineLevel="1" x14ac:dyDescent="0.2">
      <c r="A83" s="130" t="s">
        <v>203</v>
      </c>
      <c r="B83" s="131"/>
      <c r="C83" s="126"/>
      <c r="D83" s="36">
        <v>33600</v>
      </c>
      <c r="E83" s="37"/>
      <c r="F83" s="37"/>
      <c r="G83" s="37"/>
      <c r="H83" s="38"/>
    </row>
    <row r="84" spans="1:8" s="16" customFormat="1" ht="37.5" customHeight="1" outlineLevel="1" x14ac:dyDescent="0.2">
      <c r="A84" s="130" t="s">
        <v>204</v>
      </c>
      <c r="B84" s="131"/>
      <c r="C84" s="126"/>
      <c r="D84" s="36">
        <v>34800</v>
      </c>
      <c r="E84" s="37"/>
      <c r="F84" s="37"/>
      <c r="G84" s="37"/>
      <c r="H84" s="38"/>
    </row>
    <row r="85" spans="1:8" s="16" customFormat="1" ht="37.5" customHeight="1" outlineLevel="1" x14ac:dyDescent="0.2">
      <c r="A85" s="130" t="s">
        <v>205</v>
      </c>
      <c r="B85" s="131"/>
      <c r="C85" s="126"/>
      <c r="D85" s="36">
        <v>36000</v>
      </c>
      <c r="E85" s="37"/>
      <c r="F85" s="37"/>
      <c r="G85" s="37"/>
      <c r="H85" s="38"/>
    </row>
    <row r="86" spans="1:8" s="16" customFormat="1" ht="37.5" customHeight="1" outlineLevel="1" x14ac:dyDescent="0.2">
      <c r="A86" s="130" t="s">
        <v>215</v>
      </c>
      <c r="B86" s="131"/>
      <c r="C86" s="126"/>
      <c r="D86" s="36">
        <v>37200</v>
      </c>
      <c r="E86" s="37"/>
      <c r="F86" s="37"/>
      <c r="G86" s="37"/>
      <c r="H86" s="38"/>
    </row>
    <row r="87" spans="1:8" s="16" customFormat="1" ht="37.5" customHeight="1" outlineLevel="1" x14ac:dyDescent="0.2">
      <c r="A87" s="130" t="s">
        <v>216</v>
      </c>
      <c r="B87" s="131"/>
      <c r="C87" s="126"/>
      <c r="D87" s="36">
        <v>38400</v>
      </c>
      <c r="E87" s="37"/>
      <c r="F87" s="37"/>
      <c r="G87" s="37"/>
      <c r="H87" s="38"/>
    </row>
    <row r="88" spans="1:8" s="16" customFormat="1" ht="37.5" customHeight="1" outlineLevel="1" x14ac:dyDescent="0.2">
      <c r="A88" s="130" t="s">
        <v>217</v>
      </c>
      <c r="B88" s="131"/>
      <c r="C88" s="126"/>
      <c r="D88" s="36">
        <v>39600</v>
      </c>
      <c r="E88" s="37"/>
      <c r="F88" s="37"/>
      <c r="G88" s="37"/>
      <c r="H88" s="38"/>
    </row>
    <row r="89" spans="1:8" s="16" customFormat="1" ht="37.5" customHeight="1" outlineLevel="1" x14ac:dyDescent="0.2">
      <c r="A89" s="130" t="s">
        <v>218</v>
      </c>
      <c r="B89" s="131"/>
      <c r="C89" s="126"/>
      <c r="D89" s="36">
        <v>40800</v>
      </c>
      <c r="E89" s="37"/>
      <c r="F89" s="37"/>
      <c r="G89" s="37"/>
      <c r="H89" s="38"/>
    </row>
    <row r="90" spans="1:8" s="16" customFormat="1" ht="37.5" customHeight="1" outlineLevel="1" x14ac:dyDescent="0.2">
      <c r="A90" s="130" t="s">
        <v>219</v>
      </c>
      <c r="B90" s="131"/>
      <c r="C90" s="126"/>
      <c r="D90" s="36">
        <v>42000</v>
      </c>
      <c r="E90" s="37"/>
      <c r="F90" s="37"/>
      <c r="G90" s="37"/>
      <c r="H90" s="38"/>
    </row>
    <row r="91" spans="1:8" s="16" customFormat="1" ht="37.5" customHeight="1" outlineLevel="1" x14ac:dyDescent="0.2">
      <c r="A91" s="130" t="s">
        <v>220</v>
      </c>
      <c r="B91" s="131"/>
      <c r="C91" s="126"/>
      <c r="D91" s="36">
        <v>43200</v>
      </c>
      <c r="E91" s="37"/>
      <c r="F91" s="37"/>
      <c r="G91" s="37"/>
      <c r="H91" s="38"/>
    </row>
    <row r="92" spans="1:8" s="16" customFormat="1" ht="37.5" customHeight="1" outlineLevel="1" x14ac:dyDescent="0.2">
      <c r="A92" s="130" t="s">
        <v>221</v>
      </c>
      <c r="B92" s="131"/>
      <c r="C92" s="126"/>
      <c r="D92" s="36">
        <v>44400</v>
      </c>
      <c r="E92" s="37"/>
      <c r="F92" s="37"/>
      <c r="G92" s="37"/>
      <c r="H92" s="38"/>
    </row>
    <row r="93" spans="1:8" s="16" customFormat="1" ht="37.5" customHeight="1" outlineLevel="1" x14ac:dyDescent="0.2">
      <c r="A93" s="130" t="s">
        <v>222</v>
      </c>
      <c r="B93" s="131"/>
      <c r="C93" s="126"/>
      <c r="D93" s="36">
        <v>45600</v>
      </c>
      <c r="E93" s="37"/>
      <c r="F93" s="37"/>
      <c r="G93" s="37"/>
      <c r="H93" s="38"/>
    </row>
    <row r="94" spans="1:8" s="16" customFormat="1" ht="37.5" customHeight="1" outlineLevel="1" x14ac:dyDescent="0.2">
      <c r="A94" s="130" t="s">
        <v>223</v>
      </c>
      <c r="B94" s="131"/>
      <c r="C94" s="126"/>
      <c r="D94" s="36">
        <v>46800</v>
      </c>
      <c r="E94" s="37"/>
      <c r="F94" s="37"/>
      <c r="G94" s="37"/>
      <c r="H94" s="38"/>
    </row>
    <row r="95" spans="1:8" s="16" customFormat="1" ht="37.5" customHeight="1" outlineLevel="1" x14ac:dyDescent="0.2">
      <c r="A95" s="130" t="s">
        <v>224</v>
      </c>
      <c r="B95" s="131"/>
      <c r="C95" s="126"/>
      <c r="D95" s="36">
        <v>48000</v>
      </c>
      <c r="E95" s="37"/>
      <c r="F95" s="37"/>
      <c r="G95" s="37"/>
      <c r="H95" s="38"/>
    </row>
    <row r="96" spans="1:8" s="16" customFormat="1" ht="37.5" customHeight="1" outlineLevel="1" x14ac:dyDescent="0.2">
      <c r="A96" s="130" t="s">
        <v>291</v>
      </c>
      <c r="B96" s="131"/>
      <c r="C96" s="126"/>
      <c r="D96" s="36">
        <v>49200</v>
      </c>
      <c r="E96" s="37"/>
      <c r="F96" s="37"/>
      <c r="G96" s="37"/>
      <c r="H96" s="38"/>
    </row>
    <row r="97" spans="1:8" s="16" customFormat="1" ht="37.5" customHeight="1" outlineLevel="1" x14ac:dyDescent="0.2">
      <c r="A97" s="130" t="s">
        <v>292</v>
      </c>
      <c r="B97" s="131"/>
      <c r="C97" s="126"/>
      <c r="D97" s="36">
        <v>50400</v>
      </c>
      <c r="E97" s="37"/>
      <c r="F97" s="37"/>
      <c r="G97" s="37"/>
      <c r="H97" s="38"/>
    </row>
    <row r="98" spans="1:8" s="16" customFormat="1" ht="37.5" customHeight="1" outlineLevel="1" x14ac:dyDescent="0.2">
      <c r="A98" s="130" t="s">
        <v>293</v>
      </c>
      <c r="B98" s="131"/>
      <c r="C98" s="126"/>
      <c r="D98" s="36">
        <v>51600</v>
      </c>
      <c r="E98" s="37"/>
      <c r="F98" s="37"/>
      <c r="G98" s="37"/>
      <c r="H98" s="38"/>
    </row>
    <row r="99" spans="1:8" s="16" customFormat="1" ht="37.5" customHeight="1" outlineLevel="1" x14ac:dyDescent="0.2">
      <c r="A99" s="130" t="s">
        <v>294</v>
      </c>
      <c r="B99" s="131"/>
      <c r="C99" s="126"/>
      <c r="D99" s="36">
        <v>52800</v>
      </c>
      <c r="E99" s="37"/>
      <c r="F99" s="37"/>
      <c r="G99" s="37"/>
      <c r="H99" s="38"/>
    </row>
    <row r="100" spans="1:8" s="16" customFormat="1" ht="37.5" customHeight="1" outlineLevel="1" x14ac:dyDescent="0.2">
      <c r="A100" s="130" t="s">
        <v>295</v>
      </c>
      <c r="B100" s="131"/>
      <c r="C100" s="126"/>
      <c r="D100" s="36">
        <v>54000</v>
      </c>
      <c r="E100" s="37"/>
      <c r="F100" s="37"/>
      <c r="G100" s="37"/>
      <c r="H100" s="38"/>
    </row>
    <row r="101" spans="1:8" s="16" customFormat="1" ht="37.5" customHeight="1" outlineLevel="1" x14ac:dyDescent="0.2">
      <c r="A101" s="130" t="s">
        <v>296</v>
      </c>
      <c r="B101" s="131"/>
      <c r="C101" s="126"/>
      <c r="D101" s="36">
        <v>55200</v>
      </c>
      <c r="E101" s="37"/>
      <c r="F101" s="37"/>
      <c r="G101" s="37"/>
      <c r="H101" s="38"/>
    </row>
    <row r="102" spans="1:8" s="16" customFormat="1" ht="37.5" customHeight="1" outlineLevel="1" x14ac:dyDescent="0.2">
      <c r="A102" s="130" t="s">
        <v>297</v>
      </c>
      <c r="B102" s="131"/>
      <c r="C102" s="126"/>
      <c r="D102" s="36">
        <v>56400</v>
      </c>
      <c r="E102" s="37"/>
      <c r="F102" s="37"/>
      <c r="G102" s="37"/>
      <c r="H102" s="38"/>
    </row>
    <row r="103" spans="1:8" s="16" customFormat="1" ht="37.5" customHeight="1" outlineLevel="1" x14ac:dyDescent="0.2">
      <c r="A103" s="130" t="s">
        <v>298</v>
      </c>
      <c r="B103" s="131"/>
      <c r="C103" s="126"/>
      <c r="D103" s="36">
        <v>57600</v>
      </c>
      <c r="E103" s="37"/>
      <c r="F103" s="37"/>
      <c r="G103" s="37"/>
      <c r="H103" s="38"/>
    </row>
    <row r="104" spans="1:8" s="16" customFormat="1" ht="37.5" customHeight="1" outlineLevel="1" x14ac:dyDescent="0.2">
      <c r="A104" s="130" t="s">
        <v>299</v>
      </c>
      <c r="B104" s="131"/>
      <c r="C104" s="126"/>
      <c r="D104" s="36">
        <v>58800</v>
      </c>
      <c r="E104" s="37"/>
      <c r="F104" s="37"/>
      <c r="G104" s="37"/>
      <c r="H104" s="38"/>
    </row>
    <row r="105" spans="1:8" s="16" customFormat="1" ht="37.5" customHeight="1" outlineLevel="1" thickBot="1" x14ac:dyDescent="0.25">
      <c r="A105" s="130" t="s">
        <v>300</v>
      </c>
      <c r="B105" s="131"/>
      <c r="C105" s="126"/>
      <c r="D105" s="36">
        <v>60000</v>
      </c>
      <c r="E105" s="37"/>
      <c r="F105" s="37"/>
      <c r="G105" s="37"/>
      <c r="H105" s="38"/>
    </row>
    <row r="106" spans="1:8" s="16" customFormat="1" ht="50.1" customHeight="1" thickBot="1" x14ac:dyDescent="0.25">
      <c r="A106" s="119" t="s">
        <v>52</v>
      </c>
      <c r="B106" s="120"/>
      <c r="C106" s="120"/>
      <c r="D106" s="121" t="str">
        <f>"от "&amp;MIN(D107:D116)&amp;" до "&amp;MAX(D107:D116)</f>
        <v>от 90 до 7920</v>
      </c>
      <c r="E106" s="122"/>
      <c r="F106" s="122"/>
      <c r="G106" s="122"/>
      <c r="H106" s="123"/>
    </row>
    <row r="107" spans="1:8" s="16" customFormat="1" ht="149.25" customHeight="1" x14ac:dyDescent="0.2">
      <c r="A107" s="132" t="s">
        <v>53</v>
      </c>
      <c r="B107" s="133" t="s">
        <v>13</v>
      </c>
      <c r="C107" s="321"/>
      <c r="D107" s="127">
        <v>780</v>
      </c>
      <c r="E107" s="128"/>
      <c r="F107" s="128"/>
      <c r="G107" s="128"/>
      <c r="H107" s="129"/>
    </row>
    <row r="108" spans="1:8" s="16" customFormat="1" ht="37.5" customHeight="1" x14ac:dyDescent="0.2">
      <c r="A108" s="143" t="s">
        <v>54</v>
      </c>
      <c r="B108" s="458"/>
      <c r="C108" s="14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08" s="36">
        <v>180</v>
      </c>
      <c r="E108" s="37"/>
      <c r="F108" s="37"/>
      <c r="G108" s="37"/>
      <c r="H108" s="38"/>
    </row>
    <row r="109" spans="1:8" s="16" customFormat="1" ht="37.5" customHeight="1" x14ac:dyDescent="0.2">
      <c r="A109" s="143" t="s">
        <v>55</v>
      </c>
      <c r="B109" s="458"/>
      <c r="C109" s="142"/>
      <c r="D109" s="36">
        <v>7920</v>
      </c>
      <c r="E109" s="37"/>
      <c r="F109" s="37"/>
      <c r="G109" s="37"/>
      <c r="H109" s="38"/>
    </row>
    <row r="110" spans="1:8" s="16" customFormat="1" ht="37.5" customHeight="1" thickBot="1" x14ac:dyDescent="0.25">
      <c r="A110" s="143" t="s">
        <v>56</v>
      </c>
      <c r="B110" s="458"/>
      <c r="C110" s="142"/>
      <c r="D110" s="36">
        <v>1560</v>
      </c>
      <c r="E110" s="37"/>
      <c r="F110" s="37"/>
      <c r="G110" s="37"/>
      <c r="H110" s="38"/>
    </row>
    <row r="111" spans="1:8" ht="62.25" customHeight="1" thickBot="1" x14ac:dyDescent="0.25">
      <c r="A111" s="550" t="s">
        <v>57</v>
      </c>
      <c r="B111" s="551"/>
      <c r="C111" s="142"/>
      <c r="D111" s="552"/>
      <c r="E111" s="553"/>
      <c r="F111" s="553"/>
      <c r="G111" s="553"/>
      <c r="H111" s="554"/>
    </row>
    <row r="112" spans="1:8" ht="62.45" customHeight="1" thickBot="1" x14ac:dyDescent="0.25">
      <c r="A112" s="555" t="s">
        <v>518</v>
      </c>
      <c r="B112" s="556"/>
      <c r="C112" s="142"/>
      <c r="D112" s="557">
        <v>90</v>
      </c>
      <c r="E112" s="558"/>
      <c r="F112" s="558"/>
      <c r="G112" s="558"/>
      <c r="H112" s="559"/>
    </row>
    <row r="113" spans="1:8" s="16" customFormat="1" ht="37.5" customHeight="1" x14ac:dyDescent="0.2">
      <c r="A113" s="143" t="s">
        <v>59</v>
      </c>
      <c r="B113" s="458"/>
      <c r="C113" s="142"/>
      <c r="D113" s="36">
        <v>300</v>
      </c>
      <c r="E113" s="37"/>
      <c r="F113" s="37"/>
      <c r="G113" s="37"/>
      <c r="H113" s="38"/>
    </row>
    <row r="114" spans="1:8" s="16" customFormat="1" ht="37.5" customHeight="1" x14ac:dyDescent="0.2">
      <c r="A114" s="143" t="s">
        <v>60</v>
      </c>
      <c r="B114" s="458"/>
      <c r="C114" s="142"/>
      <c r="D114" s="36">
        <v>600</v>
      </c>
      <c r="E114" s="37"/>
      <c r="F114" s="37"/>
      <c r="G114" s="37"/>
      <c r="H114" s="38"/>
    </row>
    <row r="115" spans="1:8" s="16" customFormat="1" ht="37.5" customHeight="1" x14ac:dyDescent="0.2">
      <c r="A115" s="143" t="s">
        <v>61</v>
      </c>
      <c r="B115" s="458"/>
      <c r="C115" s="142"/>
      <c r="D115" s="36">
        <v>900</v>
      </c>
      <c r="E115" s="37"/>
      <c r="F115" s="37"/>
      <c r="G115" s="37"/>
      <c r="H115" s="38"/>
    </row>
    <row r="116" spans="1:8" s="16" customFormat="1" ht="37.5" customHeight="1" thickBot="1" x14ac:dyDescent="0.25">
      <c r="A116" s="194" t="s">
        <v>62</v>
      </c>
      <c r="B116" s="459"/>
      <c r="C116" s="147"/>
      <c r="D116" s="187">
        <v>4440</v>
      </c>
      <c r="E116" s="188"/>
      <c r="F116" s="188"/>
      <c r="G116" s="188"/>
      <c r="H116" s="189"/>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17" s="45">
        <v>180</v>
      </c>
      <c r="E117" s="45"/>
      <c r="F117" s="45"/>
      <c r="G117" s="45"/>
      <c r="H117" s="46"/>
    </row>
    <row r="118" spans="1:8" s="28" customFormat="1" ht="50.1" customHeight="1" thickBot="1" x14ac:dyDescent="0.25">
      <c r="A118" s="24" t="s">
        <v>65</v>
      </c>
      <c r="B118" s="25"/>
      <c r="C118" s="26"/>
      <c r="D118" s="156" t="str">
        <f>"от "&amp;MIN(D120,D140:H141,F179,D142:H156)&amp;" до "&amp;MAX(D120,D140:H141,F179,D142:H156)</f>
        <v>от 540 до 25800</v>
      </c>
      <c r="E118" s="156"/>
      <c r="F118" s="156"/>
      <c r="G118" s="156"/>
      <c r="H118" s="157"/>
    </row>
    <row r="119" spans="1:8" s="16" customFormat="1" ht="24.95" customHeight="1" thickBot="1" x14ac:dyDescent="0.25">
      <c r="A119" s="301"/>
      <c r="B119" s="302"/>
      <c r="C119" s="118"/>
      <c r="D119" s="325"/>
      <c r="E119" s="325"/>
      <c r="F119" s="325"/>
      <c r="G119" s="325"/>
      <c r="H119" s="326"/>
    </row>
    <row r="120" spans="1:8" s="16" customFormat="1" ht="74.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20" s="165">
        <v>7920</v>
      </c>
      <c r="E120" s="165"/>
      <c r="F120" s="165"/>
      <c r="G120" s="165"/>
      <c r="H120" s="166"/>
    </row>
    <row r="121" spans="1:8" s="16" customFormat="1" ht="74.25" customHeight="1" thickBot="1" x14ac:dyDescent="0.25">
      <c r="A121" s="167" t="s">
        <v>67</v>
      </c>
      <c r="B121" s="168"/>
      <c r="C121" s="169"/>
      <c r="D121" s="170" t="s">
        <v>68</v>
      </c>
      <c r="E121" s="171"/>
      <c r="F121" s="171"/>
      <c r="G121" s="171"/>
      <c r="H121" s="172"/>
    </row>
    <row r="122" spans="1:8" s="16" customFormat="1" ht="74.25" customHeight="1" x14ac:dyDescent="0.2">
      <c r="A122" s="173" t="s">
        <v>69</v>
      </c>
      <c r="B122" s="174"/>
      <c r="C122" s="169"/>
      <c r="D122" s="140">
        <f>D120/4</f>
        <v>1980</v>
      </c>
      <c r="E122" s="140"/>
      <c r="F122" s="140"/>
      <c r="G122" s="140"/>
      <c r="H122" s="141"/>
    </row>
    <row r="123" spans="1:8" s="16" customFormat="1" ht="74.25" customHeight="1" x14ac:dyDescent="0.2">
      <c r="A123" s="173" t="s">
        <v>70</v>
      </c>
      <c r="B123" s="174"/>
      <c r="C123" s="169"/>
      <c r="D123" s="140">
        <f>D120/5</f>
        <v>1584</v>
      </c>
      <c r="E123" s="140"/>
      <c r="F123" s="140"/>
      <c r="G123" s="140"/>
      <c r="H123" s="141"/>
    </row>
    <row r="124" spans="1:8" s="16" customFormat="1" ht="74.25" customHeight="1" x14ac:dyDescent="0.2">
      <c r="A124" s="173" t="s">
        <v>71</v>
      </c>
      <c r="B124" s="174"/>
      <c r="C124" s="169"/>
      <c r="D124" s="140">
        <f>D120/6</f>
        <v>1320</v>
      </c>
      <c r="E124" s="140"/>
      <c r="F124" s="140"/>
      <c r="G124" s="140"/>
      <c r="H124" s="141"/>
    </row>
    <row r="125" spans="1:8" s="16" customFormat="1" ht="74.25" customHeight="1" x14ac:dyDescent="0.2">
      <c r="A125" s="173" t="s">
        <v>72</v>
      </c>
      <c r="B125" s="174"/>
      <c r="C125" s="169"/>
      <c r="D125" s="140">
        <f>D120/7</f>
        <v>1131.4285714285713</v>
      </c>
      <c r="E125" s="140"/>
      <c r="F125" s="140"/>
      <c r="G125" s="140"/>
      <c r="H125" s="141"/>
    </row>
    <row r="126" spans="1:8" s="16" customFormat="1" ht="74.25" customHeight="1" x14ac:dyDescent="0.2">
      <c r="A126" s="173" t="s">
        <v>73</v>
      </c>
      <c r="B126" s="174"/>
      <c r="C126" s="169"/>
      <c r="D126" s="140">
        <f>D120/8</f>
        <v>990</v>
      </c>
      <c r="E126" s="140"/>
      <c r="F126" s="140"/>
      <c r="G126" s="140"/>
      <c r="H126" s="141"/>
    </row>
    <row r="127" spans="1:8" s="16" customFormat="1" ht="74.25" customHeight="1" x14ac:dyDescent="0.2">
      <c r="A127" s="173" t="s">
        <v>74</v>
      </c>
      <c r="B127" s="174"/>
      <c r="C127" s="169"/>
      <c r="D127" s="140">
        <f>D120/9</f>
        <v>880</v>
      </c>
      <c r="E127" s="140"/>
      <c r="F127" s="140"/>
      <c r="G127" s="140"/>
      <c r="H127" s="141"/>
    </row>
    <row r="128" spans="1:8" s="16" customFormat="1" ht="74.25" customHeight="1" x14ac:dyDescent="0.2">
      <c r="A128" s="173" t="s">
        <v>75</v>
      </c>
      <c r="B128" s="174"/>
      <c r="C128" s="169"/>
      <c r="D128" s="140">
        <f>D120/10</f>
        <v>792</v>
      </c>
      <c r="E128" s="140"/>
      <c r="F128" s="140"/>
      <c r="G128" s="140"/>
      <c r="H128" s="141"/>
    </row>
    <row r="129" spans="1:8" s="16" customFormat="1" ht="74.25" customHeight="1" thickBot="1" x14ac:dyDescent="0.25">
      <c r="A129" s="162" t="s">
        <v>76</v>
      </c>
      <c r="B129" s="163"/>
      <c r="C129" s="169"/>
      <c r="D129" s="165">
        <v>11880</v>
      </c>
      <c r="E129" s="165"/>
      <c r="F129" s="165"/>
      <c r="G129" s="165"/>
      <c r="H129" s="166"/>
    </row>
    <row r="130" spans="1:8" s="16" customFormat="1" ht="74.25" customHeight="1" thickBot="1" x14ac:dyDescent="0.25">
      <c r="A130" s="167" t="s">
        <v>67</v>
      </c>
      <c r="B130" s="168"/>
      <c r="C130" s="169"/>
      <c r="D130" s="170" t="s">
        <v>68</v>
      </c>
      <c r="E130" s="171"/>
      <c r="F130" s="171"/>
      <c r="G130" s="171"/>
      <c r="H130" s="172"/>
    </row>
    <row r="131" spans="1:8" s="16" customFormat="1" ht="74.25" customHeight="1" x14ac:dyDescent="0.2">
      <c r="A131" s="173" t="s">
        <v>69</v>
      </c>
      <c r="B131" s="174"/>
      <c r="C131" s="169"/>
      <c r="D131" s="140">
        <v>2970</v>
      </c>
      <c r="E131" s="140"/>
      <c r="F131" s="140"/>
      <c r="G131" s="140"/>
      <c r="H131" s="141"/>
    </row>
    <row r="132" spans="1:8" s="16" customFormat="1" ht="74.25" customHeight="1" x14ac:dyDescent="0.2">
      <c r="A132" s="173" t="s">
        <v>70</v>
      </c>
      <c r="B132" s="174"/>
      <c r="C132" s="169"/>
      <c r="D132" s="140">
        <v>2376</v>
      </c>
      <c r="E132" s="140"/>
      <c r="F132" s="140"/>
      <c r="G132" s="140"/>
      <c r="H132" s="141"/>
    </row>
    <row r="133" spans="1:8" s="16" customFormat="1" ht="74.25" customHeight="1" x14ac:dyDescent="0.2">
      <c r="A133" s="173" t="s">
        <v>71</v>
      </c>
      <c r="B133" s="174"/>
      <c r="C133" s="169"/>
      <c r="D133" s="140">
        <v>1980</v>
      </c>
      <c r="E133" s="140"/>
      <c r="F133" s="140"/>
      <c r="G133" s="140"/>
      <c r="H133" s="141"/>
    </row>
    <row r="134" spans="1:8" s="16" customFormat="1" ht="74.25" customHeight="1" x14ac:dyDescent="0.2">
      <c r="A134" s="173" t="s">
        <v>72</v>
      </c>
      <c r="B134" s="174"/>
      <c r="C134" s="169"/>
      <c r="D134" s="140">
        <v>1697.1428571428571</v>
      </c>
      <c r="E134" s="140"/>
      <c r="F134" s="140"/>
      <c r="G134" s="140"/>
      <c r="H134" s="141"/>
    </row>
    <row r="135" spans="1:8" s="16" customFormat="1" ht="74.25" customHeight="1" x14ac:dyDescent="0.2">
      <c r="A135" s="173" t="s">
        <v>73</v>
      </c>
      <c r="B135" s="174"/>
      <c r="C135" s="169"/>
      <c r="D135" s="140">
        <v>1485</v>
      </c>
      <c r="E135" s="140"/>
      <c r="F135" s="140"/>
      <c r="G135" s="140"/>
      <c r="H135" s="141"/>
    </row>
    <row r="136" spans="1:8" s="16" customFormat="1" ht="74.25" customHeight="1" x14ac:dyDescent="0.2">
      <c r="A136" s="173" t="s">
        <v>74</v>
      </c>
      <c r="B136" s="174"/>
      <c r="C136" s="169"/>
      <c r="D136" s="140">
        <v>1320</v>
      </c>
      <c r="E136" s="140"/>
      <c r="F136" s="140"/>
      <c r="G136" s="140"/>
      <c r="H136" s="141"/>
    </row>
    <row r="137" spans="1:8" s="16" customFormat="1" ht="74.25" customHeight="1" thickBot="1" x14ac:dyDescent="0.25">
      <c r="A137" s="173" t="s">
        <v>75</v>
      </c>
      <c r="B137" s="174"/>
      <c r="C137" s="177"/>
      <c r="D137" s="140">
        <v>1188</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38" s="44">
        <v>10008</v>
      </c>
      <c r="E138" s="45"/>
      <c r="F138" s="45"/>
      <c r="G138" s="45"/>
      <c r="H138" s="46"/>
    </row>
    <row r="139" spans="1:8" s="16" customFormat="1" ht="24.95" customHeight="1" thickBot="1" x14ac:dyDescent="0.25">
      <c r="A139" s="301"/>
      <c r="B139" s="302"/>
      <c r="C139" s="182"/>
      <c r="D139" s="325"/>
      <c r="E139" s="325"/>
      <c r="F139" s="325"/>
      <c r="G139" s="325"/>
      <c r="H139" s="326"/>
    </row>
    <row r="140" spans="1:8" s="16" customFormat="1"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"2ГИС.КРАСНОДАР"</v>
      </c>
      <c r="D140" s="56">
        <v>7920</v>
      </c>
      <c r="E140" s="37"/>
      <c r="F140" s="37"/>
      <c r="G140" s="37"/>
      <c r="H140" s="38"/>
    </row>
    <row r="141" spans="1:8" s="16" customFormat="1" ht="50.1" customHeight="1" x14ac:dyDescent="0.2">
      <c r="A141" s="143" t="s">
        <v>79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1" s="56">
        <v>11880</v>
      </c>
      <c r="E141" s="37"/>
      <c r="F141" s="37"/>
      <c r="G141" s="37"/>
      <c r="H141" s="38"/>
    </row>
    <row r="142" spans="1:8" s="16" customFormat="1" ht="50.1" customHeight="1" x14ac:dyDescent="0.2">
      <c r="A142" s="143" t="s">
        <v>80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2" s="56">
        <v>15840</v>
      </c>
      <c r="E142" s="37"/>
      <c r="F142" s="37"/>
      <c r="G142" s="37"/>
      <c r="H142" s="38"/>
    </row>
    <row r="143" spans="1:8" s="16" customFormat="1"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"2ГИС.КРАСНОДАР"</v>
      </c>
      <c r="D143" s="56">
        <v>7920</v>
      </c>
      <c r="E143" s="37"/>
      <c r="F143" s="37"/>
      <c r="G143" s="37"/>
      <c r="H143" s="38"/>
    </row>
    <row r="144" spans="1:8" s="16" customFormat="1"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"2ГИС.КРАСНОДАР"</v>
      </c>
      <c r="D144" s="56">
        <v>9504</v>
      </c>
      <c r="E144" s="37"/>
      <c r="F144" s="37"/>
      <c r="G144" s="37"/>
      <c r="H144" s="38"/>
    </row>
    <row r="145" spans="1:8" s="16" customFormat="1" ht="50.1" customHeight="1" x14ac:dyDescent="0.2">
      <c r="A145" s="143" t="s">
        <v>83</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5" s="56">
        <v>3570</v>
      </c>
      <c r="E145" s="37"/>
      <c r="F145" s="37"/>
      <c r="G145" s="37"/>
      <c r="H145" s="38"/>
    </row>
    <row r="146" spans="1:8" s="16" customFormat="1" ht="50.1" customHeight="1" x14ac:dyDescent="0.2">
      <c r="A146" s="143" t="s">
        <v>84</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6" s="56">
        <v>5550</v>
      </c>
      <c r="E146" s="37"/>
      <c r="F146" s="37"/>
      <c r="G146" s="37"/>
      <c r="H146" s="38"/>
    </row>
    <row r="147" spans="1:8" s="16" customFormat="1" ht="50.1" customHeight="1" x14ac:dyDescent="0.2">
      <c r="A147" s="143" t="s">
        <v>85</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7" s="56">
        <v>7950</v>
      </c>
      <c r="E147" s="37"/>
      <c r="F147" s="37"/>
      <c r="G147" s="37"/>
      <c r="H147" s="38"/>
    </row>
    <row r="148" spans="1:8" s="16" customFormat="1" ht="50.1" customHeight="1" x14ac:dyDescent="0.2">
      <c r="A148" s="143" t="s">
        <v>86</v>
      </c>
      <c r="B148" s="144"/>
      <c r="C148" s="190" t="str">
        <f>C179</f>
        <v>электронный справочник на основе Справочника организаций "2ГИС.КРАСНОДАР" (мобильная версия 2ГИС 4.0 и выше)</v>
      </c>
      <c r="D148" s="56">
        <v>17280</v>
      </c>
      <c r="E148" s="37"/>
      <c r="F148" s="37"/>
      <c r="G148" s="37"/>
      <c r="H148" s="38"/>
    </row>
    <row r="149" spans="1:8" s="16" customFormat="1" ht="50.1" customHeight="1" x14ac:dyDescent="0.2">
      <c r="A149" s="143" t="s">
        <v>87</v>
      </c>
      <c r="B149" s="144"/>
      <c r="C149" s="190" t="s">
        <v>88</v>
      </c>
      <c r="D149" s="56">
        <v>540</v>
      </c>
      <c r="E149" s="37"/>
      <c r="F149" s="37"/>
      <c r="G149" s="37"/>
      <c r="H149" s="38"/>
    </row>
    <row r="150" spans="1:8" s="16" customFormat="1" ht="70.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0" s="56">
        <v>5280</v>
      </c>
      <c r="E150" s="37"/>
      <c r="F150" s="37"/>
      <c r="G150" s="37"/>
      <c r="H150" s="38"/>
    </row>
    <row r="151" spans="1:8" s="16" customFormat="1" ht="70.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1" s="56">
        <v>4224</v>
      </c>
      <c r="E151" s="37"/>
      <c r="F151" s="37"/>
      <c r="G151" s="37"/>
      <c r="H151" s="38"/>
    </row>
    <row r="152" spans="1:8" s="16" customFormat="1" ht="70.5" customHeight="1" x14ac:dyDescent="0.2">
      <c r="A152" s="143" t="s">
        <v>91</v>
      </c>
      <c r="B152" s="144"/>
      <c r="C152"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2" s="56">
        <v>4440</v>
      </c>
      <c r="E152" s="37"/>
      <c r="F152" s="37"/>
      <c r="G152" s="37"/>
      <c r="H152" s="38"/>
    </row>
    <row r="153" spans="1:8" s="16" customFormat="1" ht="70.5" customHeight="1" x14ac:dyDescent="0.2">
      <c r="A153" s="143" t="s">
        <v>92</v>
      </c>
      <c r="B153" s="144"/>
      <c r="C153" s="190"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3" s="56">
        <v>2112</v>
      </c>
      <c r="E153" s="37"/>
      <c r="F153" s="37"/>
      <c r="G153" s="37"/>
      <c r="H153" s="38"/>
    </row>
    <row r="154" spans="1:8" s="16" customFormat="1" ht="70.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4" s="56">
        <v>25800</v>
      </c>
      <c r="E154" s="37"/>
      <c r="F154" s="37"/>
      <c r="G154" s="37"/>
      <c r="H154" s="38"/>
    </row>
    <row r="155" spans="1:8" s="16" customFormat="1" ht="70.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55" s="56">
        <v>10008</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6" s="56">
        <v>8760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7" s="56">
        <v>510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8" s="56">
        <v>12000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9" s="56">
        <v>10005</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60" s="56">
        <v>11004</v>
      </c>
      <c r="E160" s="37"/>
      <c r="F160" s="37"/>
      <c r="G160" s="37"/>
      <c r="H160" s="38"/>
    </row>
    <row r="161" spans="1:8" s="16" customFormat="1"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"2ГИС.КРАСНОДАР"</v>
      </c>
      <c r="D161" s="56">
        <v>14280</v>
      </c>
      <c r="E161" s="37"/>
      <c r="F161" s="37"/>
      <c r="G161" s="37"/>
      <c r="H161" s="38"/>
    </row>
    <row r="162" spans="1:8" s="16" customFormat="1" ht="50.1" customHeight="1" x14ac:dyDescent="0.2">
      <c r="A162" s="143" t="s">
        <v>100</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21480</v>
      </c>
      <c r="E162" s="37"/>
      <c r="F162" s="37"/>
      <c r="G162" s="37"/>
      <c r="H162" s="38"/>
    </row>
    <row r="163" spans="1:8" s="16" customFormat="1" ht="50.1" customHeight="1" x14ac:dyDescent="0.2">
      <c r="A163" s="143" t="s">
        <v>101</v>
      </c>
      <c r="B163" s="144"/>
      <c r="C163"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28560</v>
      </c>
      <c r="E163" s="37"/>
      <c r="F163" s="37"/>
      <c r="G163" s="37"/>
      <c r="H163" s="38"/>
    </row>
    <row r="164" spans="1:8" s="16" customFormat="1"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"2ГИС.КРАСНОДАР"</v>
      </c>
      <c r="D164" s="56">
        <v>14280</v>
      </c>
      <c r="E164" s="37"/>
      <c r="F164" s="37"/>
      <c r="G164" s="37"/>
      <c r="H164" s="38"/>
    </row>
    <row r="165" spans="1:8" s="16" customFormat="1"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"2ГИС.КРАСНОДАР"</v>
      </c>
      <c r="D165" s="56">
        <v>17136</v>
      </c>
      <c r="E165" s="37"/>
      <c r="F165" s="37"/>
      <c r="G165" s="37"/>
      <c r="H165" s="38"/>
    </row>
    <row r="166" spans="1:8" s="16" customFormat="1" ht="50.1" customHeight="1" x14ac:dyDescent="0.2">
      <c r="A166" s="143" t="s">
        <v>104</v>
      </c>
      <c r="B166" s="144"/>
      <c r="C166"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6" s="56">
        <v>6480</v>
      </c>
      <c r="E166" s="37"/>
      <c r="F166" s="37"/>
      <c r="G166" s="37"/>
      <c r="H166" s="38"/>
    </row>
    <row r="167" spans="1:8" s="16" customFormat="1" ht="50.1" customHeight="1" x14ac:dyDescent="0.2">
      <c r="A167" s="143" t="s">
        <v>105</v>
      </c>
      <c r="B167" s="144"/>
      <c r="C167"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7" s="56">
        <v>10080</v>
      </c>
      <c r="E167" s="37"/>
      <c r="F167" s="37"/>
      <c r="G167" s="37"/>
      <c r="H167" s="38"/>
    </row>
    <row r="168" spans="1:8" s="16" customFormat="1"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8" s="56">
        <v>14400</v>
      </c>
      <c r="E168" s="37"/>
      <c r="F168" s="37"/>
      <c r="G168" s="37"/>
      <c r="H168" s="38"/>
    </row>
    <row r="169" spans="1:8" s="16" customFormat="1" ht="50.1" customHeight="1" x14ac:dyDescent="0.2">
      <c r="A169" s="143" t="s">
        <v>107</v>
      </c>
      <c r="B169" s="144"/>
      <c r="C169" s="190" t="s">
        <v>88</v>
      </c>
      <c r="D169" s="56">
        <v>1080</v>
      </c>
      <c r="E169" s="37"/>
      <c r="F169" s="37"/>
      <c r="G169" s="37"/>
      <c r="H169" s="38"/>
    </row>
    <row r="170" spans="1:8" s="16" customFormat="1" ht="7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56">
        <v>46440</v>
      </c>
      <c r="E170" s="37"/>
      <c r="F170" s="37"/>
      <c r="G170" s="37"/>
      <c r="H170" s="38"/>
    </row>
    <row r="171" spans="1:8" s="16" customFormat="1" ht="50.1" customHeight="1" thickBot="1" x14ac:dyDescent="0.25">
      <c r="A171" s="143" t="s">
        <v>109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1" s="56">
        <v>15840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73" s="36">
        <v>10008</v>
      </c>
      <c r="E173" s="37"/>
      <c r="F173" s="37"/>
      <c r="G173" s="37"/>
      <c r="H173" s="38"/>
    </row>
    <row r="174" spans="1:8" s="16" customFormat="1" ht="50.1" customHeight="1" x14ac:dyDescent="0.2">
      <c r="A174" s="143" t="s">
        <v>112</v>
      </c>
      <c r="B174" s="144"/>
      <c r="C174" s="196"/>
      <c r="D174" s="36">
        <v>10008</v>
      </c>
      <c r="E174" s="37"/>
      <c r="F174" s="37"/>
      <c r="G174" s="37"/>
      <c r="H174" s="38"/>
    </row>
    <row r="175" spans="1:8" s="16" customFormat="1" ht="50.1" customHeight="1" x14ac:dyDescent="0.2">
      <c r="A175" s="194" t="s">
        <v>113</v>
      </c>
      <c r="B175" s="195"/>
      <c r="C175" s="196"/>
      <c r="D175" s="329">
        <v>3000</v>
      </c>
      <c r="E175" s="140"/>
      <c r="F175" s="140"/>
      <c r="G175" s="140"/>
      <c r="H175" s="140"/>
    </row>
    <row r="176" spans="1:8" s="16" customFormat="1" ht="50.1" customHeight="1" x14ac:dyDescent="0.2">
      <c r="A176" s="194" t="s">
        <v>114</v>
      </c>
      <c r="B176" s="195"/>
      <c r="C176" s="196"/>
      <c r="D176" s="329">
        <v>300</v>
      </c>
      <c r="E176" s="140"/>
      <c r="F176" s="140"/>
      <c r="G176" s="140"/>
      <c r="H176" s="140"/>
    </row>
    <row r="177" spans="1:8" s="16" customFormat="1" ht="50.1" customHeight="1" thickBot="1" x14ac:dyDescent="0.25">
      <c r="A177" s="194" t="s">
        <v>115</v>
      </c>
      <c r="B177" s="195"/>
      <c r="C177" s="198"/>
      <c r="D177" s="78">
        <v>1050</v>
      </c>
      <c r="E177" s="79"/>
      <c r="F177" s="79"/>
      <c r="G177" s="79"/>
      <c r="H177" s="79"/>
    </row>
    <row r="178" spans="1:8" s="16" customFormat="1" ht="50.1" customHeight="1" thickBot="1" x14ac:dyDescent="0.25">
      <c r="A178" s="24" t="s">
        <v>116</v>
      </c>
      <c r="B178" s="25"/>
      <c r="C178" s="26"/>
      <c r="D178" s="156"/>
      <c r="E178" s="156"/>
      <c r="F178" s="156"/>
      <c r="G178" s="156"/>
      <c r="H178" s="157"/>
    </row>
    <row r="179" spans="1:8" s="16" customFormat="1"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9" s="200">
        <f>F179*1.2</f>
        <v>3600</v>
      </c>
      <c r="E179" s="201">
        <f>F179*1.1</f>
        <v>3300.0000000000005</v>
      </c>
      <c r="F179" s="201">
        <v>3000</v>
      </c>
      <c r="G179" s="201">
        <f>F179*0.75</f>
        <v>2250</v>
      </c>
      <c r="H179" s="202">
        <f>F179*0.5</f>
        <v>1500</v>
      </c>
    </row>
    <row r="180" spans="1:8" s="16" customFormat="1"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"2ГИС.КРАСНОДАР"</v>
      </c>
      <c r="D180" s="36">
        <v>2550</v>
      </c>
      <c r="E180" s="37"/>
      <c r="F180" s="37"/>
      <c r="G180" s="37"/>
      <c r="H180" s="38"/>
    </row>
    <row r="181" spans="1:8" s="16" customFormat="1" ht="50.1" customHeight="1" x14ac:dyDescent="0.2">
      <c r="A181" s="143" t="s">
        <v>119</v>
      </c>
      <c r="B181" s="144"/>
      <c r="C181"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1" s="56">
        <v>2550</v>
      </c>
      <c r="E181" s="37"/>
      <c r="F181" s="37"/>
      <c r="G181" s="37"/>
      <c r="H181" s="38"/>
    </row>
    <row r="182" spans="1:8" s="16" customFormat="1" ht="50.1" customHeight="1" x14ac:dyDescent="0.2">
      <c r="A182" s="143" t="s">
        <v>286</v>
      </c>
      <c r="B182" s="144"/>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82" s="200">
        <f>F182*1.2</f>
        <v>6480</v>
      </c>
      <c r="E182" s="201">
        <f>F182*1.1</f>
        <v>5940.0000000000009</v>
      </c>
      <c r="F182" s="201">
        <v>5400</v>
      </c>
      <c r="G182" s="201">
        <f>F182*0.75</f>
        <v>4050</v>
      </c>
      <c r="H182" s="202">
        <f>F182*0.5</f>
        <v>2700</v>
      </c>
    </row>
    <row r="183" spans="1:8" s="16" customFormat="1"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"2ГИС.КРАСНОДАР"</v>
      </c>
      <c r="D183" s="36">
        <v>4680</v>
      </c>
      <c r="E183" s="37"/>
      <c r="F183" s="37"/>
      <c r="G183" s="37"/>
      <c r="H183" s="38"/>
    </row>
    <row r="184" spans="1:8" s="16" customFormat="1" ht="50.1" customHeight="1" x14ac:dyDescent="0.2">
      <c r="A184" s="143" t="s">
        <v>122</v>
      </c>
      <c r="B184" s="144"/>
      <c r="C184" s="190"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6">
        <v>4680</v>
      </c>
      <c r="E184" s="37"/>
      <c r="F184" s="37"/>
      <c r="G184" s="37"/>
      <c r="H184" s="38"/>
    </row>
    <row r="185" spans="1:8" s="16" customFormat="1" ht="126" customHeight="1" x14ac:dyDescent="0.2">
      <c r="A185" s="143" t="s">
        <v>123</v>
      </c>
      <c r="B185" s="144"/>
      <c r="C185" s="300" t="str">
        <f>C180</f>
        <v>Интернет-площадка 2gis.ru на основе Cправочника организаций "2ГИС.КРАСНОДАР"</v>
      </c>
      <c r="D185" s="56">
        <v>3000</v>
      </c>
      <c r="E185" s="37"/>
      <c r="F185" s="37"/>
      <c r="G185" s="37"/>
      <c r="H185" s="38"/>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86" s="56">
        <v>5004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8"/>
      <c r="D188" s="357"/>
      <c r="E188" s="357"/>
      <c r="F188" s="357"/>
      <c r="G188" s="357"/>
      <c r="H188" s="359"/>
    </row>
    <row r="189" spans="1:8" s="16" customFormat="1" ht="83.25" customHeight="1" x14ac:dyDescent="0.2">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89" s="36">
        <v>13500</v>
      </c>
      <c r="E189" s="37"/>
      <c r="F189" s="37"/>
      <c r="G189" s="37"/>
      <c r="H189" s="38"/>
    </row>
    <row r="190" spans="1:8" s="16" customFormat="1" ht="83.25" customHeight="1" thickBot="1" x14ac:dyDescent="0.25">
      <c r="A190" s="143" t="s">
        <v>186</v>
      </c>
      <c r="B190" s="144"/>
      <c r="C190" s="196"/>
      <c r="D190" s="36">
        <v>13500</v>
      </c>
      <c r="E190" s="37"/>
      <c r="F190" s="37"/>
      <c r="G190" s="37"/>
      <c r="H190" s="38"/>
    </row>
    <row r="191" spans="1:8" s="28" customFormat="1" ht="50.1" customHeight="1" thickBot="1" x14ac:dyDescent="0.25">
      <c r="A191" s="301"/>
      <c r="B191" s="302"/>
      <c r="C191" s="182"/>
      <c r="D191" s="325"/>
      <c r="E191" s="325"/>
      <c r="F191" s="325"/>
      <c r="G191" s="325"/>
      <c r="H191" s="326"/>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207</v>
      </c>
      <c r="D193" s="210"/>
      <c r="E193" s="211"/>
      <c r="F193" s="211"/>
      <c r="G193" s="211"/>
      <c r="H193" s="211"/>
    </row>
    <row r="194" spans="1:8" s="16" customFormat="1" ht="21" x14ac:dyDescent="0.2">
      <c r="A194" s="208"/>
      <c r="B194" s="211"/>
      <c r="C194" s="212" t="s">
        <v>208</v>
      </c>
      <c r="D194" s="212"/>
      <c r="E194" s="211"/>
      <c r="F194" s="211"/>
      <c r="G194" s="211"/>
      <c r="H194" s="211"/>
    </row>
    <row r="195" spans="1:8" s="16" customFormat="1" ht="21" x14ac:dyDescent="0.2">
      <c r="A195" s="208"/>
      <c r="B195" s="211"/>
      <c r="C195" s="212" t="s">
        <v>209</v>
      </c>
      <c r="D195" s="212"/>
      <c r="E195" s="211"/>
      <c r="F195" s="211"/>
      <c r="G195" s="211"/>
      <c r="H195" s="211"/>
    </row>
    <row r="196" spans="1:8" s="16" customFormat="1" ht="21" x14ac:dyDescent="0.2">
      <c r="A196" s="208"/>
      <c r="B196" s="211"/>
      <c r="C196" s="392"/>
      <c r="D196" s="392"/>
      <c r="E196" s="211"/>
      <c r="F196" s="211"/>
      <c r="G196" s="211"/>
      <c r="H196" s="211"/>
    </row>
    <row r="197" spans="1:8" s="16" customFormat="1" ht="21" x14ac:dyDescent="0.2">
      <c r="A197" s="213" t="s">
        <v>519</v>
      </c>
      <c r="B197" s="213"/>
      <c r="C197" s="213"/>
      <c r="D197" s="213"/>
      <c r="E197" s="213"/>
      <c r="F197" s="213"/>
      <c r="G197" s="213"/>
      <c r="H197" s="213"/>
    </row>
    <row r="198" spans="1:8" s="16" customFormat="1" ht="26.25" x14ac:dyDescent="0.2">
      <c r="A198" s="215" t="str">
        <f>Абакан_юр!A157</f>
        <v>По соглашению сторон в качестве валюты платежа могут выступать украинские гривны, в этом случае курс следующий: 1 руб. = 0,4294 гривен</v>
      </c>
      <c r="B198" s="215"/>
      <c r="C198" s="215"/>
      <c r="D198" s="216"/>
      <c r="E198" s="216"/>
      <c r="F198" s="217"/>
      <c r="G198" s="218"/>
      <c r="H198" s="218"/>
    </row>
    <row r="199" spans="1:8" ht="12.6" customHeight="1" x14ac:dyDescent="0.2">
      <c r="A199" s="215" t="str">
        <f>Абакан_юр!A158</f>
        <v>По соглашению сторон в качестве валюты платежа могут выступать дирхамы ОАЭ, в этом случае курс следующий: 1 руб. = 0,0422 дирхам</v>
      </c>
      <c r="B199" s="215"/>
      <c r="C199" s="215"/>
      <c r="D199" s="216"/>
      <c r="E199" s="216"/>
      <c r="F199" s="217"/>
      <c r="G199" s="220"/>
      <c r="H199" s="220"/>
    </row>
    <row r="200" spans="1:8" s="211" customFormat="1" ht="24.95" customHeight="1" x14ac:dyDescent="0.2">
      <c r="A200" s="215" t="str">
        <f>Абакан_юр!A159</f>
        <v>По соглашению сторон в качестве валюты платежа могут выступать доллары США, в этом случае курс следующий: 1 руб. = 0,0115 доллара</v>
      </c>
      <c r="B200" s="215"/>
      <c r="C200" s="215"/>
      <c r="D200" s="216"/>
      <c r="E200" s="216"/>
      <c r="F200" s="217"/>
      <c r="G200" s="220"/>
      <c r="H200" s="220"/>
    </row>
    <row r="201" spans="1:8" s="211" customFormat="1" ht="24.95" customHeight="1" x14ac:dyDescent="0.2">
      <c r="A201" s="215" t="str">
        <f>Абакан_юр!A160</f>
        <v>По соглашению сторон в качестве валюты платежа могут выступать евро, в этом случае курс следующий: 1 руб. = 0,0106 евро</v>
      </c>
      <c r="B201" s="215"/>
      <c r="C201" s="215"/>
      <c r="D201" s="216"/>
      <c r="E201" s="217"/>
      <c r="F201" s="217"/>
      <c r="G201" s="220"/>
      <c r="H201" s="220"/>
    </row>
    <row r="202" spans="1:8" s="211" customFormat="1" ht="24.95" customHeight="1" x14ac:dyDescent="0.2">
      <c r="A202" s="215" t="str">
        <f>Абакан_юр!A161</f>
        <v>По соглашению сторон в качестве валюты платежа могут выступать чешские кроны, в этом случае курс следующий: 1 руб. = 0,2596 крона</v>
      </c>
      <c r="B202" s="215"/>
      <c r="C202" s="215"/>
      <c r="D202" s="216"/>
      <c r="E202" s="217"/>
      <c r="F202" s="217"/>
      <c r="G202" s="220"/>
      <c r="H202" s="220"/>
    </row>
    <row r="203" spans="1:8" s="211" customFormat="1" ht="24.95" customHeight="1" x14ac:dyDescent="0.2">
      <c r="A203" s="215" t="str">
        <f>Абакан_юр!A162</f>
        <v>По соглашению сторон в качестве валюты платежа могут выступать киргизские сомы, в этом случае курс следующий: 1 руб. = 1,0276 сом</v>
      </c>
      <c r="B203" s="215"/>
      <c r="C203" s="215"/>
      <c r="D203" s="216"/>
      <c r="E203" s="216"/>
      <c r="F203" s="217"/>
      <c r="G203" s="220"/>
      <c r="H203" s="220"/>
    </row>
    <row r="204" spans="1:8" s="214" customFormat="1" ht="94.5" customHeight="1" x14ac:dyDescent="0.2">
      <c r="A204"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4" s="215"/>
      <c r="C204" s="215"/>
      <c r="D204" s="216"/>
      <c r="E204" s="216"/>
      <c r="F204" s="217"/>
      <c r="G204" s="220"/>
      <c r="H204" s="220"/>
    </row>
    <row r="205" spans="1:8" s="219" customFormat="1" ht="24.95" customHeight="1" x14ac:dyDescent="0.2">
      <c r="A205" s="221"/>
      <c r="B205" s="221"/>
      <c r="C205" s="222"/>
      <c r="D205" s="223"/>
      <c r="E205" s="223"/>
      <c r="F205" s="224"/>
      <c r="G205" s="225"/>
      <c r="H205" s="225"/>
    </row>
    <row r="206" spans="1:8" s="219" customFormat="1" ht="24.95" customHeight="1" x14ac:dyDescent="0.2">
      <c r="A206" s="227" t="s">
        <v>136</v>
      </c>
      <c r="B206" s="227"/>
      <c r="C206" s="227"/>
      <c r="D206" s="227"/>
      <c r="E206" s="227"/>
      <c r="F206" s="227"/>
      <c r="G206" s="227"/>
      <c r="H206" s="227"/>
    </row>
    <row r="207" spans="1:8" s="219" customFormat="1" ht="24.95" customHeight="1" x14ac:dyDescent="0.2">
      <c r="A207" s="227" t="s">
        <v>137</v>
      </c>
      <c r="B207" s="227"/>
      <c r="C207" s="227"/>
      <c r="D207" s="227"/>
      <c r="E207" s="227"/>
      <c r="F207" s="227"/>
      <c r="G207" s="227"/>
      <c r="H207" s="227"/>
    </row>
    <row r="208" spans="1:8" s="219" customFormat="1" ht="24.95" customHeight="1" x14ac:dyDescent="0.2">
      <c r="A208" s="221"/>
      <c r="B208" s="221"/>
      <c r="C208" s="222"/>
      <c r="D208" s="223"/>
      <c r="E208" s="223"/>
      <c r="F208" s="224"/>
      <c r="G208" s="225"/>
      <c r="H208" s="225"/>
    </row>
    <row r="209" spans="1:8" s="219" customFormat="1" ht="24.95" customHeight="1" thickBot="1" x14ac:dyDescent="0.25">
      <c r="A209" s="228" t="s">
        <v>138</v>
      </c>
      <c r="B209" s="228"/>
      <c r="C209" s="228"/>
      <c r="D209" s="228"/>
      <c r="E209" s="228"/>
      <c r="F209" s="229"/>
      <c r="H209" s="230"/>
    </row>
    <row r="210" spans="1:8" s="219" customFormat="1" ht="24.95" customHeight="1" thickBot="1" x14ac:dyDescent="0.25">
      <c r="A210" s="231" t="s">
        <v>139</v>
      </c>
      <c r="B210" s="232"/>
      <c r="C210" s="232"/>
      <c r="D210" s="232"/>
      <c r="E210" s="233"/>
      <c r="F210" s="234"/>
      <c r="G210" s="205"/>
      <c r="H210" s="235"/>
    </row>
    <row r="211" spans="1:8" s="219" customFormat="1" ht="24.95" customHeight="1" thickBot="1" x14ac:dyDescent="0.25">
      <c r="A211" s="305" t="s">
        <v>140</v>
      </c>
      <c r="B211" s="306"/>
      <c r="C211" s="238" t="s">
        <v>141</v>
      </c>
      <c r="D211" s="330" t="s">
        <v>142</v>
      </c>
      <c r="E211" s="331"/>
      <c r="F211" s="240"/>
      <c r="G211" s="240"/>
      <c r="H211" s="240"/>
    </row>
    <row r="212" spans="1:8" s="226" customFormat="1" ht="12" customHeight="1" x14ac:dyDescent="0.2">
      <c r="A212" s="241" t="s">
        <v>169</v>
      </c>
      <c r="B212" s="242"/>
      <c r="C212" s="244" t="s">
        <v>170</v>
      </c>
      <c r="D212" s="370">
        <v>2190</v>
      </c>
      <c r="E212" s="245"/>
      <c r="F212" s="240"/>
      <c r="G212" s="240"/>
      <c r="H212" s="240"/>
    </row>
    <row r="213" spans="1:8" ht="24.95" customHeight="1" x14ac:dyDescent="0.2">
      <c r="A213" s="246" t="s">
        <v>171</v>
      </c>
      <c r="B213" s="247"/>
      <c r="C213" s="249"/>
      <c r="D213" s="371">
        <v>1590</v>
      </c>
      <c r="E213" s="250"/>
      <c r="F213" s="240"/>
      <c r="G213" s="240"/>
      <c r="H213" s="240"/>
    </row>
    <row r="214" spans="1:8" ht="24.95" customHeight="1" x14ac:dyDescent="0.2">
      <c r="A214" s="246" t="s">
        <v>172</v>
      </c>
      <c r="B214" s="247"/>
      <c r="C214" s="249"/>
      <c r="D214" s="371">
        <v>1440</v>
      </c>
      <c r="E214" s="250"/>
      <c r="F214" s="240"/>
      <c r="G214" s="240"/>
      <c r="H214" s="240"/>
    </row>
    <row r="215" spans="1:8" s="226" customFormat="1" ht="12" customHeight="1" thickBot="1" x14ac:dyDescent="0.25">
      <c r="A215" s="246" t="s">
        <v>173</v>
      </c>
      <c r="B215" s="247"/>
      <c r="C215" s="249"/>
      <c r="D215" s="371">
        <v>1290</v>
      </c>
      <c r="E215" s="250"/>
      <c r="F215" s="240"/>
      <c r="G215" s="240"/>
      <c r="H215" s="240"/>
    </row>
    <row r="216" spans="1:8" s="230" customFormat="1" ht="50.1" customHeight="1" x14ac:dyDescent="0.2">
      <c r="A216" s="241" t="s">
        <v>143</v>
      </c>
      <c r="B216" s="242"/>
      <c r="C216" s="243" t="s">
        <v>144</v>
      </c>
      <c r="D216" s="244" t="s">
        <v>145</v>
      </c>
      <c r="E216" s="245"/>
      <c r="F216" s="240"/>
      <c r="G216" s="240"/>
      <c r="H216" s="240"/>
    </row>
    <row r="217" spans="1:8" s="235" customFormat="1" ht="50.1" customHeight="1" x14ac:dyDescent="0.2">
      <c r="A217" s="246" t="s">
        <v>146</v>
      </c>
      <c r="B217" s="247"/>
      <c r="C217" s="248" t="s">
        <v>147</v>
      </c>
      <c r="D217" s="249" t="s">
        <v>148</v>
      </c>
      <c r="E217" s="250"/>
      <c r="F217" s="240"/>
      <c r="G217" s="240"/>
      <c r="H217" s="240"/>
    </row>
    <row r="218" spans="1:8" ht="100.5" customHeight="1" thickBot="1" x14ac:dyDescent="0.25">
      <c r="A218" s="332" t="s">
        <v>149</v>
      </c>
      <c r="B218" s="333"/>
      <c r="C218" s="334" t="s">
        <v>150</v>
      </c>
      <c r="D218" s="335" t="s">
        <v>148</v>
      </c>
      <c r="E218" s="336"/>
      <c r="F218" s="240"/>
      <c r="G218" s="240"/>
      <c r="H218" s="240"/>
    </row>
    <row r="219" spans="1:8" ht="50.1" customHeight="1" x14ac:dyDescent="0.2">
      <c r="A219" s="246" t="s">
        <v>152</v>
      </c>
      <c r="B219" s="247"/>
      <c r="C219" s="337" t="s">
        <v>153</v>
      </c>
      <c r="D219" s="247" t="s">
        <v>148</v>
      </c>
      <c r="E219" s="338"/>
      <c r="F219" s="234"/>
      <c r="G219" s="234"/>
      <c r="H219" s="234"/>
    </row>
    <row r="220" spans="1:8" ht="50.1" customHeight="1" thickBot="1" x14ac:dyDescent="0.25">
      <c r="A220" s="339" t="s">
        <v>154</v>
      </c>
      <c r="B220" s="340"/>
      <c r="C220" s="334" t="s">
        <v>155</v>
      </c>
      <c r="D220" s="341" t="s">
        <v>148</v>
      </c>
      <c r="E220" s="342"/>
      <c r="F220" s="224"/>
      <c r="G220" s="225"/>
      <c r="H220" s="225"/>
    </row>
    <row r="221" spans="1:8" ht="50.1" customHeight="1" x14ac:dyDescent="0.2">
      <c r="A221" s="252" t="s">
        <v>156</v>
      </c>
      <c r="B221" s="252"/>
      <c r="C221" s="252"/>
      <c r="D221" s="252"/>
      <c r="E221" s="252"/>
      <c r="F221" s="252"/>
      <c r="G221" s="252"/>
      <c r="H221" s="252"/>
    </row>
    <row r="222" spans="1:8" ht="50.1" customHeight="1" x14ac:dyDescent="0.2">
      <c r="A222" s="252" t="s">
        <v>157</v>
      </c>
      <c r="B222" s="252"/>
      <c r="C222" s="252"/>
      <c r="D222" s="252"/>
      <c r="E222" s="252"/>
      <c r="F222" s="252"/>
      <c r="G222" s="252"/>
      <c r="H222" s="252"/>
    </row>
    <row r="223" spans="1:8" ht="175.5" customHeight="1" x14ac:dyDescent="0.2">
      <c r="A22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11"/>
      <c r="C223" s="311"/>
      <c r="D223" s="311"/>
      <c r="E223" s="311"/>
      <c r="F223" s="311"/>
      <c r="G223" s="311"/>
      <c r="H223" s="311"/>
    </row>
    <row r="224" spans="1:8" ht="75" customHeight="1" x14ac:dyDescent="0.2">
      <c r="A224" s="227" t="s">
        <v>159</v>
      </c>
      <c r="B224" s="227"/>
      <c r="C224" s="227"/>
      <c r="D224" s="227"/>
      <c r="E224" s="227"/>
      <c r="F224" s="227"/>
      <c r="G224" s="227"/>
      <c r="H224" s="227"/>
    </row>
    <row r="225" spans="1:8" ht="174.75" customHeight="1" x14ac:dyDescent="0.2">
      <c r="A225" s="252" t="s">
        <v>160</v>
      </c>
      <c r="B225" s="252"/>
      <c r="C225" s="252"/>
      <c r="D225" s="252"/>
      <c r="E225" s="252"/>
      <c r="F225" s="252"/>
      <c r="G225" s="252"/>
      <c r="H225" s="252"/>
    </row>
    <row r="226" spans="1:8" s="205" customFormat="1" ht="125.25" customHeight="1" x14ac:dyDescent="0.2">
      <c r="A226" s="227" t="s">
        <v>161</v>
      </c>
      <c r="B226" s="227"/>
      <c r="C226" s="227"/>
      <c r="D226" s="227"/>
      <c r="E226" s="227"/>
      <c r="F226" s="227"/>
      <c r="G226" s="227"/>
      <c r="H226" s="227"/>
    </row>
    <row r="227" spans="1:8" s="226" customFormat="1" ht="222.75" customHeight="1" x14ac:dyDescent="0.2">
      <c r="A227" s="204"/>
      <c r="B227" s="205"/>
      <c r="C227" s="206"/>
      <c r="D227" s="205"/>
      <c r="E227" s="205"/>
      <c r="F227" s="205"/>
      <c r="G227" s="205"/>
      <c r="H227" s="207"/>
    </row>
    <row r="228" spans="1:8" ht="24.95" customHeight="1" x14ac:dyDescent="0.2"/>
    <row r="229" spans="1:8" ht="24.95" customHeight="1" x14ac:dyDescent="0.2"/>
    <row r="230" spans="1:8" ht="180.75" customHeight="1" x14ac:dyDescent="0.2"/>
    <row r="231" spans="1:8" s="16" customFormat="1" ht="67.5" customHeight="1" x14ac:dyDescent="0.2">
      <c r="A231" s="204"/>
      <c r="B231" s="205"/>
      <c r="C231" s="206"/>
      <c r="D231" s="205"/>
      <c r="E231" s="205"/>
      <c r="F231" s="205"/>
      <c r="G231" s="205"/>
      <c r="H231" s="207"/>
    </row>
    <row r="232" spans="1:8" ht="24.95" customHeight="1" x14ac:dyDescent="0.2"/>
    <row r="233" spans="1:8" s="254" customFormat="1" ht="114.75" customHeight="1" x14ac:dyDescent="0.2">
      <c r="A233" s="204"/>
      <c r="B233" s="205"/>
      <c r="C233" s="206"/>
      <c r="D233" s="205"/>
      <c r="E233" s="205"/>
      <c r="F233" s="205"/>
      <c r="G233" s="205"/>
      <c r="H233" s="207"/>
    </row>
  </sheetData>
  <sheetProtection selectLockedCells="1" selectUnlockedCells="1"/>
  <mergeCells count="384">
    <mergeCell ref="A223:H223"/>
    <mergeCell ref="A224:H224"/>
    <mergeCell ref="A225:H225"/>
    <mergeCell ref="A226:E226"/>
    <mergeCell ref="F226:H226"/>
    <mergeCell ref="A219:B219"/>
    <mergeCell ref="D219:E219"/>
    <mergeCell ref="A220:B220"/>
    <mergeCell ref="D220:E220"/>
    <mergeCell ref="A221:H221"/>
    <mergeCell ref="A222:H222"/>
    <mergeCell ref="D215:E215"/>
    <mergeCell ref="A216:B216"/>
    <mergeCell ref="D216:E216"/>
    <mergeCell ref="A217:B217"/>
    <mergeCell ref="D217:E217"/>
    <mergeCell ref="A218:B218"/>
    <mergeCell ref="D218:E218"/>
    <mergeCell ref="A211:B211"/>
    <mergeCell ref="D211:E211"/>
    <mergeCell ref="A212:B212"/>
    <mergeCell ref="C212:C215"/>
    <mergeCell ref="D212:E212"/>
    <mergeCell ref="A213:B213"/>
    <mergeCell ref="D213:E213"/>
    <mergeCell ref="A214:B214"/>
    <mergeCell ref="D214:E214"/>
    <mergeCell ref="A215:B215"/>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1:B191"/>
    <mergeCell ref="D191:H191"/>
    <mergeCell ref="C193:D193"/>
    <mergeCell ref="C194:D194"/>
    <mergeCell ref="C195:D195"/>
    <mergeCell ref="A197:H197"/>
    <mergeCell ref="A188:C188"/>
    <mergeCell ref="D188:H188"/>
    <mergeCell ref="A189:B189"/>
    <mergeCell ref="C189:C190"/>
    <mergeCell ref="D189:H189"/>
    <mergeCell ref="A190:B190"/>
    <mergeCell ref="D190:H190"/>
    <mergeCell ref="A185:B185"/>
    <mergeCell ref="D185:H185"/>
    <mergeCell ref="A186:B186"/>
    <mergeCell ref="D186:H186"/>
    <mergeCell ref="A187:B187"/>
    <mergeCell ref="D187:H187"/>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01"/>
  <sheetViews>
    <sheetView view="pageBreakPreview" zoomScale="40" zoomScaleNormal="60" zoomScaleSheetLayoutView="40" workbookViewId="0">
      <pane ySplit="3" topLeftCell="A11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520</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4">
        <v>219</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"&amp;MIN(D50:D94)&amp;" до "&amp;MAX(D50:D94)</f>
        <v>от 2076 до 93420</v>
      </c>
      <c r="E49" s="122"/>
      <c r="F49" s="122"/>
      <c r="G49" s="122"/>
      <c r="H49" s="123"/>
    </row>
    <row r="50" spans="1:8" s="16" customFormat="1" ht="37.5" customHeight="1" outlineLevel="1" x14ac:dyDescent="0.2">
      <c r="A50" s="124" t="s">
        <v>32</v>
      </c>
      <c r="B50" s="125"/>
      <c r="C50" s="455"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50" s="127">
        <v>2076</v>
      </c>
      <c r="E50" s="128"/>
      <c r="F50" s="128"/>
      <c r="G50" s="128"/>
      <c r="H50" s="129"/>
    </row>
    <row r="51" spans="1:8" s="16" customFormat="1" ht="37.5" customHeight="1" outlineLevel="1" x14ac:dyDescent="0.2">
      <c r="A51" s="130" t="s">
        <v>33</v>
      </c>
      <c r="B51" s="131"/>
      <c r="C51" s="456"/>
      <c r="D51" s="36">
        <v>4152</v>
      </c>
      <c r="E51" s="37"/>
      <c r="F51" s="37"/>
      <c r="G51" s="37"/>
      <c r="H51" s="38"/>
    </row>
    <row r="52" spans="1:8" s="16" customFormat="1" ht="37.5" customHeight="1" outlineLevel="1" x14ac:dyDescent="0.2">
      <c r="A52" s="130" t="s">
        <v>34</v>
      </c>
      <c r="B52" s="131"/>
      <c r="C52" s="456"/>
      <c r="D52" s="36">
        <v>6228</v>
      </c>
      <c r="E52" s="37"/>
      <c r="F52" s="37"/>
      <c r="G52" s="37"/>
      <c r="H52" s="38"/>
    </row>
    <row r="53" spans="1:8" s="16" customFormat="1" ht="37.5" customHeight="1" outlineLevel="1" x14ac:dyDescent="0.2">
      <c r="A53" s="130" t="s">
        <v>35</v>
      </c>
      <c r="B53" s="131"/>
      <c r="C53" s="456"/>
      <c r="D53" s="36">
        <v>8304</v>
      </c>
      <c r="E53" s="37"/>
      <c r="F53" s="37"/>
      <c r="G53" s="37"/>
      <c r="H53" s="38"/>
    </row>
    <row r="54" spans="1:8" s="16" customFormat="1" ht="37.5" customHeight="1" outlineLevel="1" x14ac:dyDescent="0.2">
      <c r="A54" s="130" t="s">
        <v>36</v>
      </c>
      <c r="B54" s="131"/>
      <c r="C54" s="456"/>
      <c r="D54" s="36">
        <v>10380</v>
      </c>
      <c r="E54" s="37"/>
      <c r="F54" s="37"/>
      <c r="G54" s="37"/>
      <c r="H54" s="38"/>
    </row>
    <row r="55" spans="1:8" s="16" customFormat="1" ht="37.5" customHeight="1" outlineLevel="1" x14ac:dyDescent="0.2">
      <c r="A55" s="130" t="s">
        <v>37</v>
      </c>
      <c r="B55" s="131"/>
      <c r="C55" s="456"/>
      <c r="D55" s="36">
        <v>12456</v>
      </c>
      <c r="E55" s="37"/>
      <c r="F55" s="37"/>
      <c r="G55" s="37"/>
      <c r="H55" s="38"/>
    </row>
    <row r="56" spans="1:8" s="16" customFormat="1" ht="37.5" customHeight="1" outlineLevel="1" x14ac:dyDescent="0.2">
      <c r="A56" s="130" t="s">
        <v>38</v>
      </c>
      <c r="B56" s="131"/>
      <c r="C56" s="456"/>
      <c r="D56" s="36">
        <v>14532</v>
      </c>
      <c r="E56" s="37"/>
      <c r="F56" s="37"/>
      <c r="G56" s="37"/>
      <c r="H56" s="38"/>
    </row>
    <row r="57" spans="1:8" s="16" customFormat="1" ht="37.5" customHeight="1" outlineLevel="1" x14ac:dyDescent="0.2">
      <c r="A57" s="130" t="s">
        <v>39</v>
      </c>
      <c r="B57" s="131"/>
      <c r="C57" s="456"/>
      <c r="D57" s="36">
        <v>16608</v>
      </c>
      <c r="E57" s="37"/>
      <c r="F57" s="37"/>
      <c r="G57" s="37"/>
      <c r="H57" s="38"/>
    </row>
    <row r="58" spans="1:8" s="16" customFormat="1" ht="37.5" customHeight="1" outlineLevel="1" x14ac:dyDescent="0.2">
      <c r="A58" s="130" t="s">
        <v>40</v>
      </c>
      <c r="B58" s="131"/>
      <c r="C58" s="456"/>
      <c r="D58" s="36">
        <v>18684</v>
      </c>
      <c r="E58" s="37"/>
      <c r="F58" s="37"/>
      <c r="G58" s="37"/>
      <c r="H58" s="38"/>
    </row>
    <row r="59" spans="1:8" s="16" customFormat="1" ht="37.5" customHeight="1" outlineLevel="1" x14ac:dyDescent="0.2">
      <c r="A59" s="130" t="s">
        <v>41</v>
      </c>
      <c r="B59" s="131"/>
      <c r="C59" s="456"/>
      <c r="D59" s="36">
        <v>20760</v>
      </c>
      <c r="E59" s="37"/>
      <c r="F59" s="37"/>
      <c r="G59" s="37"/>
      <c r="H59" s="38"/>
    </row>
    <row r="60" spans="1:8" s="16" customFormat="1" ht="37.5" customHeight="1" outlineLevel="1" x14ac:dyDescent="0.2">
      <c r="A60" s="130" t="s">
        <v>42</v>
      </c>
      <c r="B60" s="131"/>
      <c r="C60" s="456"/>
      <c r="D60" s="36">
        <v>22836</v>
      </c>
      <c r="E60" s="37"/>
      <c r="F60" s="37"/>
      <c r="G60" s="37"/>
      <c r="H60" s="38"/>
    </row>
    <row r="61" spans="1:8" s="16" customFormat="1" ht="37.5" customHeight="1" outlineLevel="1" x14ac:dyDescent="0.2">
      <c r="A61" s="130" t="s">
        <v>43</v>
      </c>
      <c r="B61" s="131"/>
      <c r="C61" s="456"/>
      <c r="D61" s="36">
        <v>24912</v>
      </c>
      <c r="E61" s="37"/>
      <c r="F61" s="37"/>
      <c r="G61" s="37"/>
      <c r="H61" s="38"/>
    </row>
    <row r="62" spans="1:8" s="16" customFormat="1" ht="37.5" customHeight="1" outlineLevel="1" x14ac:dyDescent="0.2">
      <c r="A62" s="130" t="s">
        <v>44</v>
      </c>
      <c r="B62" s="131"/>
      <c r="C62" s="456"/>
      <c r="D62" s="36">
        <v>26988</v>
      </c>
      <c r="E62" s="37"/>
      <c r="F62" s="37"/>
      <c r="G62" s="37"/>
      <c r="H62" s="38"/>
    </row>
    <row r="63" spans="1:8" s="16" customFormat="1" ht="37.5" customHeight="1" outlineLevel="1" x14ac:dyDescent="0.2">
      <c r="A63" s="130" t="s">
        <v>45</v>
      </c>
      <c r="B63" s="131"/>
      <c r="C63" s="456"/>
      <c r="D63" s="36">
        <v>29064</v>
      </c>
      <c r="E63" s="37"/>
      <c r="F63" s="37"/>
      <c r="G63" s="37"/>
      <c r="H63" s="38"/>
    </row>
    <row r="64" spans="1:8" s="16" customFormat="1" ht="37.5" customHeight="1" outlineLevel="1" x14ac:dyDescent="0.2">
      <c r="A64" s="130" t="s">
        <v>46</v>
      </c>
      <c r="B64" s="131"/>
      <c r="C64" s="456"/>
      <c r="D64" s="36">
        <v>31140</v>
      </c>
      <c r="E64" s="37"/>
      <c r="F64" s="37"/>
      <c r="G64" s="37"/>
      <c r="H64" s="38"/>
    </row>
    <row r="65" spans="1:8" s="16" customFormat="1" ht="37.5" customHeight="1" outlineLevel="1" x14ac:dyDescent="0.2">
      <c r="A65" s="130" t="s">
        <v>47</v>
      </c>
      <c r="B65" s="131"/>
      <c r="C65" s="456"/>
      <c r="D65" s="36">
        <v>33216</v>
      </c>
      <c r="E65" s="37"/>
      <c r="F65" s="37"/>
      <c r="G65" s="37"/>
      <c r="H65" s="38"/>
    </row>
    <row r="66" spans="1:8" s="16" customFormat="1" ht="37.5" customHeight="1" outlineLevel="1" x14ac:dyDescent="0.2">
      <c r="A66" s="130" t="s">
        <v>48</v>
      </c>
      <c r="B66" s="131"/>
      <c r="C66" s="456"/>
      <c r="D66" s="36">
        <v>35292</v>
      </c>
      <c r="E66" s="37"/>
      <c r="F66" s="37"/>
      <c r="G66" s="37"/>
      <c r="H66" s="38"/>
    </row>
    <row r="67" spans="1:8" s="16" customFormat="1" ht="37.5" customHeight="1" outlineLevel="1" x14ac:dyDescent="0.2">
      <c r="A67" s="130" t="s">
        <v>49</v>
      </c>
      <c r="B67" s="131"/>
      <c r="C67" s="456"/>
      <c r="D67" s="36">
        <v>37368</v>
      </c>
      <c r="E67" s="37"/>
      <c r="F67" s="37"/>
      <c r="G67" s="37"/>
      <c r="H67" s="38"/>
    </row>
    <row r="68" spans="1:8" s="16" customFormat="1" ht="37.5" customHeight="1" outlineLevel="1" x14ac:dyDescent="0.2">
      <c r="A68" s="130" t="s">
        <v>50</v>
      </c>
      <c r="B68" s="131"/>
      <c r="C68" s="456"/>
      <c r="D68" s="36">
        <v>39444</v>
      </c>
      <c r="E68" s="37"/>
      <c r="F68" s="37"/>
      <c r="G68" s="37"/>
      <c r="H68" s="38"/>
    </row>
    <row r="69" spans="1:8" s="16" customFormat="1" ht="37.5" customHeight="1" outlineLevel="1" x14ac:dyDescent="0.2">
      <c r="A69" s="130" t="s">
        <v>51</v>
      </c>
      <c r="B69" s="131"/>
      <c r="C69" s="456"/>
      <c r="D69" s="36">
        <v>41520</v>
      </c>
      <c r="E69" s="37"/>
      <c r="F69" s="37"/>
      <c r="G69" s="37"/>
      <c r="H69" s="38"/>
    </row>
    <row r="70" spans="1:8" s="16" customFormat="1" ht="37.5" customHeight="1" outlineLevel="1" x14ac:dyDescent="0.2">
      <c r="A70" s="130" t="s">
        <v>196</v>
      </c>
      <c r="B70" s="131"/>
      <c r="C70" s="456"/>
      <c r="D70" s="36">
        <v>43596</v>
      </c>
      <c r="E70" s="37"/>
      <c r="F70" s="37"/>
      <c r="G70" s="37"/>
      <c r="H70" s="38"/>
    </row>
    <row r="71" spans="1:8" s="16" customFormat="1" ht="37.5" customHeight="1" outlineLevel="1" x14ac:dyDescent="0.2">
      <c r="A71" s="130" t="s">
        <v>197</v>
      </c>
      <c r="B71" s="131"/>
      <c r="C71" s="456"/>
      <c r="D71" s="36">
        <v>45672</v>
      </c>
      <c r="E71" s="37"/>
      <c r="F71" s="37"/>
      <c r="G71" s="37"/>
      <c r="H71" s="38"/>
    </row>
    <row r="72" spans="1:8" s="16" customFormat="1" ht="37.5" customHeight="1" outlineLevel="1" x14ac:dyDescent="0.2">
      <c r="A72" s="130" t="s">
        <v>198</v>
      </c>
      <c r="B72" s="131"/>
      <c r="C72" s="456"/>
      <c r="D72" s="36">
        <v>47748</v>
      </c>
      <c r="E72" s="37"/>
      <c r="F72" s="37"/>
      <c r="G72" s="37"/>
      <c r="H72" s="38"/>
    </row>
    <row r="73" spans="1:8" s="16" customFormat="1" ht="37.5" customHeight="1" outlineLevel="1" x14ac:dyDescent="0.2">
      <c r="A73" s="130" t="s">
        <v>199</v>
      </c>
      <c r="B73" s="131"/>
      <c r="C73" s="456"/>
      <c r="D73" s="36">
        <v>49824</v>
      </c>
      <c r="E73" s="37"/>
      <c r="F73" s="37"/>
      <c r="G73" s="37"/>
      <c r="H73" s="38"/>
    </row>
    <row r="74" spans="1:8" s="16" customFormat="1" ht="37.5" customHeight="1" outlineLevel="1" x14ac:dyDescent="0.2">
      <c r="A74" s="130" t="s">
        <v>200</v>
      </c>
      <c r="B74" s="131"/>
      <c r="C74" s="456"/>
      <c r="D74" s="36">
        <v>51900</v>
      </c>
      <c r="E74" s="37"/>
      <c r="F74" s="37"/>
      <c r="G74" s="37"/>
      <c r="H74" s="38"/>
    </row>
    <row r="75" spans="1:8" s="16" customFormat="1" ht="37.5" customHeight="1" outlineLevel="1" x14ac:dyDescent="0.2">
      <c r="A75" s="130" t="s">
        <v>201</v>
      </c>
      <c r="B75" s="131"/>
      <c r="C75" s="456"/>
      <c r="D75" s="36">
        <v>53976</v>
      </c>
      <c r="E75" s="37"/>
      <c r="F75" s="37"/>
      <c r="G75" s="37"/>
      <c r="H75" s="38"/>
    </row>
    <row r="76" spans="1:8" s="16" customFormat="1" ht="37.5" customHeight="1" outlineLevel="1" x14ac:dyDescent="0.2">
      <c r="A76" s="130" t="s">
        <v>202</v>
      </c>
      <c r="B76" s="131"/>
      <c r="C76" s="456"/>
      <c r="D76" s="36">
        <v>56052</v>
      </c>
      <c r="E76" s="37"/>
      <c r="F76" s="37"/>
      <c r="G76" s="37"/>
      <c r="H76" s="38"/>
    </row>
    <row r="77" spans="1:8" s="16" customFormat="1" ht="37.5" customHeight="1" outlineLevel="1" x14ac:dyDescent="0.2">
      <c r="A77" s="130" t="s">
        <v>203</v>
      </c>
      <c r="B77" s="131"/>
      <c r="C77" s="456"/>
      <c r="D77" s="36">
        <v>58128</v>
      </c>
      <c r="E77" s="37"/>
      <c r="F77" s="37"/>
      <c r="G77" s="37"/>
      <c r="H77" s="38"/>
    </row>
    <row r="78" spans="1:8" s="16" customFormat="1" ht="37.5" customHeight="1" outlineLevel="1" x14ac:dyDescent="0.2">
      <c r="A78" s="130" t="s">
        <v>204</v>
      </c>
      <c r="B78" s="131"/>
      <c r="C78" s="456"/>
      <c r="D78" s="36">
        <v>60204</v>
      </c>
      <c r="E78" s="37"/>
      <c r="F78" s="37"/>
      <c r="G78" s="37"/>
      <c r="H78" s="38"/>
    </row>
    <row r="79" spans="1:8" s="16" customFormat="1" ht="37.5" customHeight="1" outlineLevel="1" x14ac:dyDescent="0.2">
      <c r="A79" s="130" t="s">
        <v>205</v>
      </c>
      <c r="B79" s="131"/>
      <c r="C79" s="456"/>
      <c r="D79" s="36">
        <v>62280</v>
      </c>
      <c r="E79" s="37"/>
      <c r="F79" s="37"/>
      <c r="G79" s="37"/>
      <c r="H79" s="38"/>
    </row>
    <row r="80" spans="1:8" s="16" customFormat="1" ht="37.5" customHeight="1" outlineLevel="1" x14ac:dyDescent="0.2">
      <c r="A80" s="130" t="s">
        <v>215</v>
      </c>
      <c r="B80" s="131"/>
      <c r="C80" s="456"/>
      <c r="D80" s="36">
        <v>64356</v>
      </c>
      <c r="E80" s="37"/>
      <c r="F80" s="37"/>
      <c r="G80" s="37"/>
      <c r="H80" s="38"/>
    </row>
    <row r="81" spans="1:8" s="16" customFormat="1" ht="37.5" customHeight="1" outlineLevel="1" x14ac:dyDescent="0.2">
      <c r="A81" s="130" t="s">
        <v>216</v>
      </c>
      <c r="B81" s="131"/>
      <c r="C81" s="456"/>
      <c r="D81" s="36">
        <v>66432</v>
      </c>
      <c r="E81" s="37"/>
      <c r="F81" s="37"/>
      <c r="G81" s="37"/>
      <c r="H81" s="38"/>
    </row>
    <row r="82" spans="1:8" s="16" customFormat="1" ht="37.5" customHeight="1" outlineLevel="1" x14ac:dyDescent="0.2">
      <c r="A82" s="130" t="s">
        <v>217</v>
      </c>
      <c r="B82" s="131"/>
      <c r="C82" s="456"/>
      <c r="D82" s="36">
        <v>68508</v>
      </c>
      <c r="E82" s="37"/>
      <c r="F82" s="37"/>
      <c r="G82" s="37"/>
      <c r="H82" s="38"/>
    </row>
    <row r="83" spans="1:8" s="16" customFormat="1" ht="37.5" customHeight="1" outlineLevel="1" x14ac:dyDescent="0.2">
      <c r="A83" s="130" t="s">
        <v>218</v>
      </c>
      <c r="B83" s="131"/>
      <c r="C83" s="456"/>
      <c r="D83" s="36">
        <v>70584</v>
      </c>
      <c r="E83" s="37"/>
      <c r="F83" s="37"/>
      <c r="G83" s="37"/>
      <c r="H83" s="38"/>
    </row>
    <row r="84" spans="1:8" s="16" customFormat="1" ht="37.5" customHeight="1" outlineLevel="1" x14ac:dyDescent="0.2">
      <c r="A84" s="130" t="s">
        <v>219</v>
      </c>
      <c r="B84" s="131"/>
      <c r="C84" s="456"/>
      <c r="D84" s="36">
        <v>72660</v>
      </c>
      <c r="E84" s="37"/>
      <c r="F84" s="37"/>
      <c r="G84" s="37"/>
      <c r="H84" s="38"/>
    </row>
    <row r="85" spans="1:8" s="16" customFormat="1" ht="37.5" customHeight="1" outlineLevel="1" x14ac:dyDescent="0.2">
      <c r="A85" s="130" t="s">
        <v>220</v>
      </c>
      <c r="B85" s="131"/>
      <c r="C85" s="456"/>
      <c r="D85" s="36">
        <v>74736</v>
      </c>
      <c r="E85" s="37"/>
      <c r="F85" s="37"/>
      <c r="G85" s="37"/>
      <c r="H85" s="38"/>
    </row>
    <row r="86" spans="1:8" s="16" customFormat="1" ht="37.5" customHeight="1" outlineLevel="1" x14ac:dyDescent="0.2">
      <c r="A86" s="130" t="s">
        <v>221</v>
      </c>
      <c r="B86" s="131"/>
      <c r="C86" s="456"/>
      <c r="D86" s="36">
        <v>76812</v>
      </c>
      <c r="E86" s="37"/>
      <c r="F86" s="37"/>
      <c r="G86" s="37"/>
      <c r="H86" s="38"/>
    </row>
    <row r="87" spans="1:8" s="16" customFormat="1" ht="37.5" customHeight="1" outlineLevel="1" x14ac:dyDescent="0.2">
      <c r="A87" s="130" t="s">
        <v>222</v>
      </c>
      <c r="B87" s="131"/>
      <c r="C87" s="456"/>
      <c r="D87" s="36">
        <v>78888</v>
      </c>
      <c r="E87" s="37"/>
      <c r="F87" s="37"/>
      <c r="G87" s="37"/>
      <c r="H87" s="38"/>
    </row>
    <row r="88" spans="1:8" s="16" customFormat="1" ht="37.5" customHeight="1" outlineLevel="1" x14ac:dyDescent="0.2">
      <c r="A88" s="130" t="s">
        <v>223</v>
      </c>
      <c r="B88" s="131"/>
      <c r="C88" s="456"/>
      <c r="D88" s="36">
        <v>80964</v>
      </c>
      <c r="E88" s="37"/>
      <c r="F88" s="37"/>
      <c r="G88" s="37"/>
      <c r="H88" s="38"/>
    </row>
    <row r="89" spans="1:8" s="16" customFormat="1" ht="37.5" customHeight="1" outlineLevel="1" x14ac:dyDescent="0.2">
      <c r="A89" s="130" t="s">
        <v>224</v>
      </c>
      <c r="B89" s="131"/>
      <c r="C89" s="456"/>
      <c r="D89" s="36">
        <v>83040</v>
      </c>
      <c r="E89" s="37"/>
      <c r="F89" s="37"/>
      <c r="G89" s="37"/>
      <c r="H89" s="38"/>
    </row>
    <row r="90" spans="1:8" s="16" customFormat="1" ht="37.5" customHeight="1" outlineLevel="1" x14ac:dyDescent="0.2">
      <c r="A90" s="130" t="s">
        <v>291</v>
      </c>
      <c r="B90" s="131"/>
      <c r="C90" s="456"/>
      <c r="D90" s="36">
        <v>85116</v>
      </c>
      <c r="E90" s="37"/>
      <c r="F90" s="37"/>
      <c r="G90" s="37"/>
      <c r="H90" s="38"/>
    </row>
    <row r="91" spans="1:8" s="16" customFormat="1" ht="37.5" customHeight="1" outlineLevel="1" x14ac:dyDescent="0.2">
      <c r="A91" s="130" t="s">
        <v>292</v>
      </c>
      <c r="B91" s="131"/>
      <c r="C91" s="456"/>
      <c r="D91" s="36">
        <v>87192</v>
      </c>
      <c r="E91" s="37"/>
      <c r="F91" s="37"/>
      <c r="G91" s="37"/>
      <c r="H91" s="38"/>
    </row>
    <row r="92" spans="1:8" s="16" customFormat="1" ht="37.5" customHeight="1" outlineLevel="1" x14ac:dyDescent="0.2">
      <c r="A92" s="130" t="s">
        <v>293</v>
      </c>
      <c r="B92" s="131"/>
      <c r="C92" s="456"/>
      <c r="D92" s="36">
        <v>89268</v>
      </c>
      <c r="E92" s="37"/>
      <c r="F92" s="37"/>
      <c r="G92" s="37"/>
      <c r="H92" s="38"/>
    </row>
    <row r="93" spans="1:8" s="16" customFormat="1" ht="37.5" customHeight="1" outlineLevel="1" x14ac:dyDescent="0.2">
      <c r="A93" s="130" t="s">
        <v>294</v>
      </c>
      <c r="B93" s="131"/>
      <c r="C93" s="456"/>
      <c r="D93" s="36">
        <v>91344</v>
      </c>
      <c r="E93" s="37"/>
      <c r="F93" s="37"/>
      <c r="G93" s="37"/>
      <c r="H93" s="38"/>
    </row>
    <row r="94" spans="1:8" s="16" customFormat="1" ht="37.5" customHeight="1" outlineLevel="1" x14ac:dyDescent="0.2">
      <c r="A94" s="130" t="s">
        <v>295</v>
      </c>
      <c r="B94" s="131"/>
      <c r="C94" s="456"/>
      <c r="D94" s="36">
        <v>93420</v>
      </c>
      <c r="E94" s="37"/>
      <c r="F94" s="37"/>
      <c r="G94" s="37"/>
      <c r="H94" s="38"/>
    </row>
    <row r="95" spans="1:8" s="16" customFormat="1" ht="37.5" customHeight="1" outlineLevel="1" x14ac:dyDescent="0.2">
      <c r="A95" s="130" t="s">
        <v>296</v>
      </c>
      <c r="B95" s="131"/>
      <c r="C95" s="456"/>
      <c r="D95" s="36">
        <v>95496</v>
      </c>
      <c r="E95" s="37"/>
      <c r="F95" s="37"/>
      <c r="G95" s="37"/>
      <c r="H95" s="38"/>
    </row>
    <row r="96" spans="1:8" s="16" customFormat="1" ht="37.5" customHeight="1" outlineLevel="1" x14ac:dyDescent="0.2">
      <c r="A96" s="130" t="s">
        <v>297</v>
      </c>
      <c r="B96" s="131"/>
      <c r="C96" s="456"/>
      <c r="D96" s="36">
        <v>97572</v>
      </c>
      <c r="E96" s="37"/>
      <c r="F96" s="37"/>
      <c r="G96" s="37"/>
      <c r="H96" s="38"/>
    </row>
    <row r="97" spans="1:8" s="16" customFormat="1" ht="37.5" customHeight="1" outlineLevel="1" x14ac:dyDescent="0.2">
      <c r="A97" s="130" t="s">
        <v>298</v>
      </c>
      <c r="B97" s="131"/>
      <c r="C97" s="456"/>
      <c r="D97" s="36">
        <v>99648</v>
      </c>
      <c r="E97" s="37"/>
      <c r="F97" s="37"/>
      <c r="G97" s="37"/>
      <c r="H97" s="38"/>
    </row>
    <row r="98" spans="1:8" s="16" customFormat="1" ht="37.5" customHeight="1" outlineLevel="1" x14ac:dyDescent="0.2">
      <c r="A98" s="130" t="s">
        <v>299</v>
      </c>
      <c r="B98" s="131"/>
      <c r="C98" s="456"/>
      <c r="D98" s="36">
        <v>101724</v>
      </c>
      <c r="E98" s="37"/>
      <c r="F98" s="37"/>
      <c r="G98" s="37"/>
      <c r="H98" s="38"/>
    </row>
    <row r="99" spans="1:8" s="16" customFormat="1" ht="37.5" customHeight="1" outlineLevel="1" x14ac:dyDescent="0.2">
      <c r="A99" s="130" t="s">
        <v>300</v>
      </c>
      <c r="B99" s="131"/>
      <c r="C99" s="456"/>
      <c r="D99" s="36">
        <v>103800</v>
      </c>
      <c r="E99" s="37"/>
      <c r="F99" s="37"/>
      <c r="G99" s="37"/>
      <c r="H99" s="38"/>
    </row>
    <row r="100" spans="1:8" s="16" customFormat="1" ht="37.5" customHeight="1" outlineLevel="1" x14ac:dyDescent="0.2">
      <c r="A100" s="130" t="s">
        <v>301</v>
      </c>
      <c r="B100" s="131"/>
      <c r="C100" s="456"/>
      <c r="D100" s="36">
        <v>105876</v>
      </c>
      <c r="E100" s="37"/>
      <c r="F100" s="37"/>
      <c r="G100" s="37"/>
      <c r="H100" s="38"/>
    </row>
    <row r="101" spans="1:8" s="16" customFormat="1" ht="37.5" customHeight="1" outlineLevel="1" x14ac:dyDescent="0.2">
      <c r="A101" s="130" t="s">
        <v>302</v>
      </c>
      <c r="B101" s="131"/>
      <c r="C101" s="456"/>
      <c r="D101" s="36">
        <v>107952</v>
      </c>
      <c r="E101" s="37"/>
      <c r="F101" s="37"/>
      <c r="G101" s="37"/>
      <c r="H101" s="38"/>
    </row>
    <row r="102" spans="1:8" s="16" customFormat="1" ht="37.5" customHeight="1" outlineLevel="1" x14ac:dyDescent="0.2">
      <c r="A102" s="130" t="s">
        <v>303</v>
      </c>
      <c r="B102" s="131"/>
      <c r="C102" s="456"/>
      <c r="D102" s="36">
        <v>110028</v>
      </c>
      <c r="E102" s="37"/>
      <c r="F102" s="37"/>
      <c r="G102" s="37"/>
      <c r="H102" s="38"/>
    </row>
    <row r="103" spans="1:8" s="16" customFormat="1" ht="37.5" customHeight="1" outlineLevel="1" x14ac:dyDescent="0.2">
      <c r="A103" s="130" t="s">
        <v>304</v>
      </c>
      <c r="B103" s="131"/>
      <c r="C103" s="456"/>
      <c r="D103" s="36">
        <v>112104</v>
      </c>
      <c r="E103" s="37"/>
      <c r="F103" s="37"/>
      <c r="G103" s="37"/>
      <c r="H103" s="38"/>
    </row>
    <row r="104" spans="1:8" s="16" customFormat="1" ht="37.5" customHeight="1" outlineLevel="1" x14ac:dyDescent="0.2">
      <c r="A104" s="130" t="s">
        <v>305</v>
      </c>
      <c r="B104" s="131"/>
      <c r="C104" s="456"/>
      <c r="D104" s="36">
        <v>114180</v>
      </c>
      <c r="E104" s="37"/>
      <c r="F104" s="37"/>
      <c r="G104" s="37"/>
      <c r="H104" s="38"/>
    </row>
    <row r="105" spans="1:8" s="16" customFormat="1" ht="37.5" customHeight="1" outlineLevel="1" x14ac:dyDescent="0.2">
      <c r="A105" s="130" t="s">
        <v>306</v>
      </c>
      <c r="B105" s="131"/>
      <c r="C105" s="456"/>
      <c r="D105" s="36">
        <v>116256</v>
      </c>
      <c r="E105" s="37"/>
      <c r="F105" s="37"/>
      <c r="G105" s="37"/>
      <c r="H105" s="38"/>
    </row>
    <row r="106" spans="1:8" s="16" customFormat="1" ht="37.5" customHeight="1" outlineLevel="1" x14ac:dyDescent="0.2">
      <c r="A106" s="130" t="s">
        <v>307</v>
      </c>
      <c r="B106" s="131"/>
      <c r="C106" s="456"/>
      <c r="D106" s="36">
        <v>118332</v>
      </c>
      <c r="E106" s="37"/>
      <c r="F106" s="37"/>
      <c r="G106" s="37"/>
      <c r="H106" s="38"/>
    </row>
    <row r="107" spans="1:8" s="16" customFormat="1" ht="37.5" customHeight="1" outlineLevel="1" x14ac:dyDescent="0.2">
      <c r="A107" s="130" t="s">
        <v>308</v>
      </c>
      <c r="B107" s="131"/>
      <c r="C107" s="456"/>
      <c r="D107" s="36">
        <v>120408</v>
      </c>
      <c r="E107" s="37"/>
      <c r="F107" s="37"/>
      <c r="G107" s="37"/>
      <c r="H107" s="38"/>
    </row>
    <row r="108" spans="1:8" s="16" customFormat="1" ht="37.5" customHeight="1" outlineLevel="1" x14ac:dyDescent="0.2">
      <c r="A108" s="130" t="s">
        <v>309</v>
      </c>
      <c r="B108" s="131"/>
      <c r="C108" s="456"/>
      <c r="D108" s="36">
        <v>122484</v>
      </c>
      <c r="E108" s="37"/>
      <c r="F108" s="37"/>
      <c r="G108" s="37"/>
      <c r="H108" s="38"/>
    </row>
    <row r="109" spans="1:8" s="16" customFormat="1" ht="37.5" customHeight="1" outlineLevel="1" x14ac:dyDescent="0.2">
      <c r="A109" s="130" t="s">
        <v>310</v>
      </c>
      <c r="B109" s="131"/>
      <c r="C109" s="456"/>
      <c r="D109" s="36">
        <v>124560</v>
      </c>
      <c r="E109" s="37"/>
      <c r="F109" s="37"/>
      <c r="G109" s="37"/>
      <c r="H109" s="38"/>
    </row>
    <row r="110" spans="1:8" s="16" customFormat="1" ht="37.5" customHeight="1" outlineLevel="1" x14ac:dyDescent="0.2">
      <c r="A110" s="130" t="s">
        <v>311</v>
      </c>
      <c r="B110" s="131"/>
      <c r="C110" s="456"/>
      <c r="D110" s="36">
        <v>126636</v>
      </c>
      <c r="E110" s="37"/>
      <c r="F110" s="37"/>
      <c r="G110" s="37"/>
      <c r="H110" s="38"/>
    </row>
    <row r="111" spans="1:8" s="16" customFormat="1" ht="37.5" customHeight="1" outlineLevel="1" x14ac:dyDescent="0.2">
      <c r="A111" s="130" t="s">
        <v>312</v>
      </c>
      <c r="B111" s="131"/>
      <c r="C111" s="456"/>
      <c r="D111" s="36">
        <v>128712</v>
      </c>
      <c r="E111" s="37"/>
      <c r="F111" s="37"/>
      <c r="G111" s="37"/>
      <c r="H111" s="38"/>
    </row>
    <row r="112" spans="1:8" s="16" customFormat="1" ht="37.5" customHeight="1" outlineLevel="1" x14ac:dyDescent="0.2">
      <c r="A112" s="130" t="s">
        <v>313</v>
      </c>
      <c r="B112" s="131"/>
      <c r="C112" s="456"/>
      <c r="D112" s="36">
        <v>130788</v>
      </c>
      <c r="E112" s="37"/>
      <c r="F112" s="37"/>
      <c r="G112" s="37"/>
      <c r="H112" s="38"/>
    </row>
    <row r="113" spans="1:8" s="16" customFormat="1" ht="37.5" customHeight="1" outlineLevel="1" x14ac:dyDescent="0.2">
      <c r="A113" s="130" t="s">
        <v>314</v>
      </c>
      <c r="B113" s="131"/>
      <c r="C113" s="456"/>
      <c r="D113" s="36">
        <v>132864</v>
      </c>
      <c r="E113" s="37"/>
      <c r="F113" s="37"/>
      <c r="G113" s="37"/>
      <c r="H113" s="38"/>
    </row>
    <row r="114" spans="1:8" s="16" customFormat="1" ht="37.5" customHeight="1" outlineLevel="1" x14ac:dyDescent="0.2">
      <c r="A114" s="130" t="s">
        <v>315</v>
      </c>
      <c r="B114" s="131"/>
      <c r="C114" s="456"/>
      <c r="D114" s="36">
        <v>134940</v>
      </c>
      <c r="E114" s="37"/>
      <c r="F114" s="37"/>
      <c r="G114" s="37"/>
      <c r="H114" s="38"/>
    </row>
    <row r="115" spans="1:8" s="16" customFormat="1" ht="37.5" customHeight="1" outlineLevel="1" x14ac:dyDescent="0.2">
      <c r="A115" s="130" t="s">
        <v>316</v>
      </c>
      <c r="B115" s="131"/>
      <c r="C115" s="456"/>
      <c r="D115" s="36">
        <v>137016</v>
      </c>
      <c r="E115" s="37"/>
      <c r="F115" s="37"/>
      <c r="G115" s="37"/>
      <c r="H115" s="38"/>
    </row>
    <row r="116" spans="1:8" s="16" customFormat="1" ht="37.5" customHeight="1" outlineLevel="1" x14ac:dyDescent="0.2">
      <c r="A116" s="130" t="s">
        <v>317</v>
      </c>
      <c r="B116" s="131"/>
      <c r="C116" s="456"/>
      <c r="D116" s="36">
        <v>139092</v>
      </c>
      <c r="E116" s="37"/>
      <c r="F116" s="37"/>
      <c r="G116" s="37"/>
      <c r="H116" s="38"/>
    </row>
    <row r="117" spans="1:8" s="16" customFormat="1" ht="37.5" customHeight="1" outlineLevel="1" x14ac:dyDescent="0.2">
      <c r="A117" s="130" t="s">
        <v>318</v>
      </c>
      <c r="B117" s="131"/>
      <c r="C117" s="456"/>
      <c r="D117" s="36">
        <v>141168</v>
      </c>
      <c r="E117" s="37"/>
      <c r="F117" s="37"/>
      <c r="G117" s="37"/>
      <c r="H117" s="38"/>
    </row>
    <row r="118" spans="1:8" s="16" customFormat="1" ht="37.5" customHeight="1" outlineLevel="1" x14ac:dyDescent="0.2">
      <c r="A118" s="130" t="s">
        <v>319</v>
      </c>
      <c r="B118" s="131"/>
      <c r="C118" s="456"/>
      <c r="D118" s="36">
        <v>143244</v>
      </c>
      <c r="E118" s="37"/>
      <c r="F118" s="37"/>
      <c r="G118" s="37"/>
      <c r="H118" s="38"/>
    </row>
    <row r="119" spans="1:8" s="16" customFormat="1" ht="37.5" customHeight="1" outlineLevel="1" x14ac:dyDescent="0.2">
      <c r="A119" s="130" t="s">
        <v>320</v>
      </c>
      <c r="B119" s="131"/>
      <c r="C119" s="456"/>
      <c r="D119" s="36">
        <v>145320</v>
      </c>
      <c r="E119" s="37"/>
      <c r="F119" s="37"/>
      <c r="G119" s="37"/>
      <c r="H119" s="38"/>
    </row>
    <row r="120" spans="1:8" s="16" customFormat="1" ht="37.5" customHeight="1" outlineLevel="1" x14ac:dyDescent="0.2">
      <c r="A120" s="130" t="s">
        <v>321</v>
      </c>
      <c r="B120" s="131"/>
      <c r="C120" s="456"/>
      <c r="D120" s="36">
        <v>147396</v>
      </c>
      <c r="E120" s="37"/>
      <c r="F120" s="37"/>
      <c r="G120" s="37"/>
      <c r="H120" s="38"/>
    </row>
    <row r="121" spans="1:8" s="16" customFormat="1" ht="37.5" customHeight="1" outlineLevel="1" x14ac:dyDescent="0.2">
      <c r="A121" s="130" t="s">
        <v>322</v>
      </c>
      <c r="B121" s="131"/>
      <c r="C121" s="456"/>
      <c r="D121" s="36">
        <v>149472</v>
      </c>
      <c r="E121" s="37"/>
      <c r="F121" s="37"/>
      <c r="G121" s="37"/>
      <c r="H121" s="38"/>
    </row>
    <row r="122" spans="1:8" s="16" customFormat="1" ht="37.5" customHeight="1" outlineLevel="1" x14ac:dyDescent="0.2">
      <c r="A122" s="130" t="s">
        <v>323</v>
      </c>
      <c r="B122" s="131"/>
      <c r="C122" s="456"/>
      <c r="D122" s="36">
        <v>151548</v>
      </c>
      <c r="E122" s="37"/>
      <c r="F122" s="37"/>
      <c r="G122" s="37"/>
      <c r="H122" s="38"/>
    </row>
    <row r="123" spans="1:8" s="16" customFormat="1" ht="37.5" customHeight="1" outlineLevel="1" x14ac:dyDescent="0.2">
      <c r="A123" s="130" t="s">
        <v>324</v>
      </c>
      <c r="B123" s="131"/>
      <c r="C123" s="456"/>
      <c r="D123" s="36">
        <v>153624</v>
      </c>
      <c r="E123" s="37"/>
      <c r="F123" s="37"/>
      <c r="G123" s="37"/>
      <c r="H123" s="38"/>
    </row>
    <row r="124" spans="1:8" s="16" customFormat="1" ht="37.5" customHeight="1" outlineLevel="1" x14ac:dyDescent="0.2">
      <c r="A124" s="130" t="s">
        <v>325</v>
      </c>
      <c r="B124" s="131"/>
      <c r="C124" s="456"/>
      <c r="D124" s="36">
        <v>155700</v>
      </c>
      <c r="E124" s="37"/>
      <c r="F124" s="37"/>
      <c r="G124" s="37"/>
      <c r="H124" s="38"/>
    </row>
    <row r="125" spans="1:8" s="16" customFormat="1" ht="37.5" customHeight="1" outlineLevel="1" x14ac:dyDescent="0.2">
      <c r="A125" s="130" t="s">
        <v>326</v>
      </c>
      <c r="B125" s="131"/>
      <c r="C125" s="456"/>
      <c r="D125" s="36">
        <v>157776</v>
      </c>
      <c r="E125" s="37"/>
      <c r="F125" s="37"/>
      <c r="G125" s="37"/>
      <c r="H125" s="38"/>
    </row>
    <row r="126" spans="1:8" s="16" customFormat="1" ht="37.5" customHeight="1" outlineLevel="1" x14ac:dyDescent="0.2">
      <c r="A126" s="130" t="s">
        <v>327</v>
      </c>
      <c r="B126" s="131"/>
      <c r="C126" s="456"/>
      <c r="D126" s="36">
        <v>159852</v>
      </c>
      <c r="E126" s="37"/>
      <c r="F126" s="37"/>
      <c r="G126" s="37"/>
      <c r="H126" s="38"/>
    </row>
    <row r="127" spans="1:8" s="16" customFormat="1" ht="37.5" customHeight="1" outlineLevel="1" x14ac:dyDescent="0.2">
      <c r="A127" s="130" t="s">
        <v>328</v>
      </c>
      <c r="B127" s="131"/>
      <c r="C127" s="456"/>
      <c r="D127" s="36">
        <v>161928</v>
      </c>
      <c r="E127" s="37"/>
      <c r="F127" s="37"/>
      <c r="G127" s="37"/>
      <c r="H127" s="38"/>
    </row>
    <row r="128" spans="1:8" s="16" customFormat="1" ht="37.5" customHeight="1" outlineLevel="1" x14ac:dyDescent="0.2">
      <c r="A128" s="130" t="s">
        <v>329</v>
      </c>
      <c r="B128" s="131"/>
      <c r="C128" s="456"/>
      <c r="D128" s="36">
        <v>164004</v>
      </c>
      <c r="E128" s="37"/>
      <c r="F128" s="37"/>
      <c r="G128" s="37"/>
      <c r="H128" s="38"/>
    </row>
    <row r="129" spans="1:8" s="16" customFormat="1" ht="37.5" customHeight="1" outlineLevel="1" x14ac:dyDescent="0.2">
      <c r="A129" s="130" t="s">
        <v>330</v>
      </c>
      <c r="B129" s="131"/>
      <c r="C129" s="456"/>
      <c r="D129" s="36">
        <v>166080</v>
      </c>
      <c r="E129" s="37"/>
      <c r="F129" s="37"/>
      <c r="G129" s="37"/>
      <c r="H129" s="38"/>
    </row>
    <row r="130" spans="1:8" s="16" customFormat="1" ht="37.5" customHeight="1" outlineLevel="1" x14ac:dyDescent="0.2">
      <c r="A130" s="130" t="s">
        <v>331</v>
      </c>
      <c r="B130" s="131"/>
      <c r="C130" s="456"/>
      <c r="D130" s="36">
        <v>168156</v>
      </c>
      <c r="E130" s="37"/>
      <c r="F130" s="37"/>
      <c r="G130" s="37"/>
      <c r="H130" s="38"/>
    </row>
    <row r="131" spans="1:8" s="16" customFormat="1" ht="37.5" customHeight="1" outlineLevel="1" x14ac:dyDescent="0.2">
      <c r="A131" s="130" t="s">
        <v>332</v>
      </c>
      <c r="B131" s="131"/>
      <c r="C131" s="456"/>
      <c r="D131" s="36">
        <v>170232</v>
      </c>
      <c r="E131" s="37"/>
      <c r="F131" s="37"/>
      <c r="G131" s="37"/>
      <c r="H131" s="38"/>
    </row>
    <row r="132" spans="1:8" s="16" customFormat="1" ht="37.5" customHeight="1" outlineLevel="1" x14ac:dyDescent="0.2">
      <c r="A132" s="130" t="s">
        <v>333</v>
      </c>
      <c r="B132" s="131"/>
      <c r="C132" s="456"/>
      <c r="D132" s="36">
        <v>172308</v>
      </c>
      <c r="E132" s="37"/>
      <c r="F132" s="37"/>
      <c r="G132" s="37"/>
      <c r="H132" s="38"/>
    </row>
    <row r="133" spans="1:8" s="16" customFormat="1" ht="37.5" customHeight="1" outlineLevel="1" x14ac:dyDescent="0.2">
      <c r="A133" s="130" t="s">
        <v>334</v>
      </c>
      <c r="B133" s="131"/>
      <c r="C133" s="456"/>
      <c r="D133" s="36">
        <v>174384</v>
      </c>
      <c r="E133" s="37"/>
      <c r="F133" s="37"/>
      <c r="G133" s="37"/>
      <c r="H133" s="38"/>
    </row>
    <row r="134" spans="1:8" s="16" customFormat="1" ht="37.5" customHeight="1" outlineLevel="1" x14ac:dyDescent="0.2">
      <c r="A134" s="130" t="s">
        <v>335</v>
      </c>
      <c r="B134" s="131"/>
      <c r="C134" s="456"/>
      <c r="D134" s="36">
        <v>176460</v>
      </c>
      <c r="E134" s="37"/>
      <c r="F134" s="37"/>
      <c r="G134" s="37"/>
      <c r="H134" s="38"/>
    </row>
    <row r="135" spans="1:8" s="16" customFormat="1" ht="37.5" customHeight="1" outlineLevel="1" x14ac:dyDescent="0.2">
      <c r="A135" s="130" t="s">
        <v>336</v>
      </c>
      <c r="B135" s="131"/>
      <c r="C135" s="456"/>
      <c r="D135" s="36">
        <v>178536</v>
      </c>
      <c r="E135" s="37"/>
      <c r="F135" s="37"/>
      <c r="G135" s="37"/>
      <c r="H135" s="38"/>
    </row>
    <row r="136" spans="1:8" s="16" customFormat="1" ht="37.5" customHeight="1" outlineLevel="1" x14ac:dyDescent="0.2">
      <c r="A136" s="130" t="s">
        <v>337</v>
      </c>
      <c r="B136" s="131"/>
      <c r="C136" s="456"/>
      <c r="D136" s="36">
        <v>180612</v>
      </c>
      <c r="E136" s="37"/>
      <c r="F136" s="37"/>
      <c r="G136" s="37"/>
      <c r="H136" s="38"/>
    </row>
    <row r="137" spans="1:8" s="16" customFormat="1" ht="37.5" customHeight="1" outlineLevel="1" x14ac:dyDescent="0.2">
      <c r="A137" s="130" t="s">
        <v>338</v>
      </c>
      <c r="B137" s="131"/>
      <c r="C137" s="456"/>
      <c r="D137" s="36">
        <v>182688</v>
      </c>
      <c r="E137" s="37"/>
      <c r="F137" s="37"/>
      <c r="G137" s="37"/>
      <c r="H137" s="38"/>
    </row>
    <row r="138" spans="1:8" s="16" customFormat="1" ht="37.5" customHeight="1" outlineLevel="1" x14ac:dyDescent="0.2">
      <c r="A138" s="130" t="s">
        <v>339</v>
      </c>
      <c r="B138" s="131"/>
      <c r="C138" s="456"/>
      <c r="D138" s="36">
        <v>184764</v>
      </c>
      <c r="E138" s="37"/>
      <c r="F138" s="37"/>
      <c r="G138" s="37"/>
      <c r="H138" s="38"/>
    </row>
    <row r="139" spans="1:8" s="16" customFormat="1" ht="37.5" customHeight="1" outlineLevel="1" x14ac:dyDescent="0.2">
      <c r="A139" s="130" t="s">
        <v>340</v>
      </c>
      <c r="B139" s="131"/>
      <c r="C139" s="456"/>
      <c r="D139" s="36">
        <v>186840</v>
      </c>
      <c r="E139" s="37"/>
      <c r="F139" s="37"/>
      <c r="G139" s="37"/>
      <c r="H139" s="38"/>
    </row>
    <row r="140" spans="1:8" s="16" customFormat="1" ht="37.5" customHeight="1" outlineLevel="1" x14ac:dyDescent="0.2">
      <c r="A140" s="130" t="s">
        <v>341</v>
      </c>
      <c r="B140" s="131"/>
      <c r="C140" s="456"/>
      <c r="D140" s="36">
        <v>188916</v>
      </c>
      <c r="E140" s="37"/>
      <c r="F140" s="37"/>
      <c r="G140" s="37"/>
      <c r="H140" s="38"/>
    </row>
    <row r="141" spans="1:8" s="16" customFormat="1" ht="37.5" customHeight="1" outlineLevel="1" x14ac:dyDescent="0.2">
      <c r="A141" s="130" t="s">
        <v>342</v>
      </c>
      <c r="B141" s="131"/>
      <c r="C141" s="456"/>
      <c r="D141" s="36">
        <v>190992</v>
      </c>
      <c r="E141" s="37"/>
      <c r="F141" s="37"/>
      <c r="G141" s="37"/>
      <c r="H141" s="38"/>
    </row>
    <row r="142" spans="1:8" s="16" customFormat="1" ht="37.5" customHeight="1" outlineLevel="1" x14ac:dyDescent="0.2">
      <c r="A142" s="130" t="s">
        <v>343</v>
      </c>
      <c r="B142" s="131"/>
      <c r="C142" s="456"/>
      <c r="D142" s="36">
        <v>193068</v>
      </c>
      <c r="E142" s="37"/>
      <c r="F142" s="37"/>
      <c r="G142" s="37"/>
      <c r="H142" s="38"/>
    </row>
    <row r="143" spans="1:8" s="16" customFormat="1" ht="37.5" customHeight="1" outlineLevel="1" x14ac:dyDescent="0.2">
      <c r="A143" s="130" t="s">
        <v>344</v>
      </c>
      <c r="B143" s="131"/>
      <c r="C143" s="456"/>
      <c r="D143" s="36">
        <v>195144</v>
      </c>
      <c r="E143" s="37"/>
      <c r="F143" s="37"/>
      <c r="G143" s="37"/>
      <c r="H143" s="38"/>
    </row>
    <row r="144" spans="1:8" s="16" customFormat="1" ht="37.5" customHeight="1" outlineLevel="1" x14ac:dyDescent="0.2">
      <c r="A144" s="130" t="s">
        <v>345</v>
      </c>
      <c r="B144" s="131"/>
      <c r="C144" s="456"/>
      <c r="D144" s="36">
        <v>197220</v>
      </c>
      <c r="E144" s="37"/>
      <c r="F144" s="37"/>
      <c r="G144" s="37"/>
      <c r="H144" s="38"/>
    </row>
    <row r="145" spans="1:8" s="16" customFormat="1" ht="37.5" customHeight="1" outlineLevel="1" x14ac:dyDescent="0.2">
      <c r="A145" s="130" t="s">
        <v>346</v>
      </c>
      <c r="B145" s="131"/>
      <c r="C145" s="456"/>
      <c r="D145" s="36">
        <v>199296</v>
      </c>
      <c r="E145" s="37"/>
      <c r="F145" s="37"/>
      <c r="G145" s="37"/>
      <c r="H145" s="38"/>
    </row>
    <row r="146" spans="1:8" s="16" customFormat="1" ht="37.5" customHeight="1" outlineLevel="1" x14ac:dyDescent="0.2">
      <c r="A146" s="130" t="s">
        <v>347</v>
      </c>
      <c r="B146" s="131"/>
      <c r="C146" s="456"/>
      <c r="D146" s="36">
        <v>201372</v>
      </c>
      <c r="E146" s="37"/>
      <c r="F146" s="37"/>
      <c r="G146" s="37"/>
      <c r="H146" s="38"/>
    </row>
    <row r="147" spans="1:8" s="16" customFormat="1" ht="37.5" customHeight="1" outlineLevel="1" x14ac:dyDescent="0.2">
      <c r="A147" s="130" t="s">
        <v>348</v>
      </c>
      <c r="B147" s="131"/>
      <c r="C147" s="456"/>
      <c r="D147" s="36">
        <v>203448</v>
      </c>
      <c r="E147" s="37"/>
      <c r="F147" s="37"/>
      <c r="G147" s="37"/>
      <c r="H147" s="38"/>
    </row>
    <row r="148" spans="1:8" s="16" customFormat="1" ht="37.5" customHeight="1" outlineLevel="1" x14ac:dyDescent="0.2">
      <c r="A148" s="130" t="s">
        <v>349</v>
      </c>
      <c r="B148" s="131"/>
      <c r="C148" s="456"/>
      <c r="D148" s="36">
        <v>205524</v>
      </c>
      <c r="E148" s="37"/>
      <c r="F148" s="37"/>
      <c r="G148" s="37"/>
      <c r="H148" s="38"/>
    </row>
    <row r="149" spans="1:8" s="16" customFormat="1" ht="37.5" customHeight="1" outlineLevel="1" thickBot="1" x14ac:dyDescent="0.25">
      <c r="A149" s="130" t="s">
        <v>350</v>
      </c>
      <c r="B149" s="131"/>
      <c r="C149" s="457"/>
      <c r="D149" s="36">
        <v>207600</v>
      </c>
      <c r="E149" s="37"/>
      <c r="F149" s="37"/>
      <c r="G149" s="37"/>
      <c r="H149" s="38"/>
    </row>
    <row r="150" spans="1:8" s="16" customFormat="1" ht="24.95" customHeight="1" thickBot="1" x14ac:dyDescent="0.25">
      <c r="A150" s="81"/>
      <c r="B150" s="467"/>
      <c r="C150" s="118"/>
      <c r="D150" s="468" t="s">
        <v>351</v>
      </c>
      <c r="E150" s="468"/>
      <c r="F150" s="468"/>
      <c r="G150" s="468"/>
      <c r="H150" s="469"/>
    </row>
    <row r="151" spans="1:8" s="16" customFormat="1" ht="24.95" customHeight="1" thickBot="1" x14ac:dyDescent="0.25">
      <c r="A151" s="470"/>
      <c r="B151" s="471"/>
      <c r="C151" s="182"/>
      <c r="D151" s="472" t="s">
        <v>175</v>
      </c>
      <c r="E151" s="473" t="s">
        <v>176</v>
      </c>
      <c r="F151" s="474" t="s">
        <v>177</v>
      </c>
      <c r="G151" s="473" t="s">
        <v>178</v>
      </c>
      <c r="H151" s="475" t="s">
        <v>179</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2" s="31">
        <f>F152*1.2</f>
        <v>11570.4</v>
      </c>
      <c r="E152" s="32">
        <f>F152*1.1</f>
        <v>10606.2</v>
      </c>
      <c r="F152" s="32">
        <v>9642</v>
      </c>
      <c r="G152" s="32">
        <f>F152*0.75</f>
        <v>7231.5</v>
      </c>
      <c r="H152" s="33">
        <f>F152*0.5</f>
        <v>4821</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55" s="44"/>
      <c r="E155" s="45"/>
      <c r="F155" s="45"/>
      <c r="G155" s="45"/>
      <c r="H155" s="46"/>
    </row>
    <row r="156" spans="1:8" s="16" customFormat="1" ht="24.95" customHeight="1" thickBot="1" x14ac:dyDescent="0.25">
      <c r="A156" s="47"/>
      <c r="B156" s="48"/>
      <c r="C156" s="49"/>
      <c r="D156" s="468" t="s">
        <v>351</v>
      </c>
      <c r="E156" s="468"/>
      <c r="F156" s="468"/>
      <c r="G156" s="468"/>
      <c r="H156" s="469"/>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7" s="54">
        <f>F157*1.2</f>
        <v>13294.8</v>
      </c>
      <c r="E157" s="32">
        <f>F157*1.1</f>
        <v>12186.900000000001</v>
      </c>
      <c r="F157" s="32">
        <v>11079</v>
      </c>
      <c r="G157" s="32">
        <f>F157*0.75</f>
        <v>8309.25</v>
      </c>
      <c r="H157" s="33">
        <f>F157*0.5</f>
        <v>5539.5</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1" s="61"/>
      <c r="E161" s="45"/>
      <c r="F161" s="45"/>
      <c r="G161" s="45"/>
      <c r="H161" s="46"/>
    </row>
    <row r="162" spans="1:8" s="16" customFormat="1" ht="24.95" customHeight="1" thickBot="1" x14ac:dyDescent="0.25">
      <c r="A162" s="81"/>
      <c r="B162" s="82"/>
      <c r="C162" s="83"/>
      <c r="D162" s="302"/>
      <c r="E162" s="302"/>
      <c r="F162" s="302"/>
      <c r="G162" s="302"/>
      <c r="H162" s="429"/>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3" s="264">
        <v>219</v>
      </c>
      <c r="E163" s="316"/>
      <c r="F163" s="316"/>
      <c r="G163" s="316"/>
      <c r="H163" s="317"/>
    </row>
    <row r="164" spans="1:8" s="16" customFormat="1" ht="94.5" customHeight="1" x14ac:dyDescent="0.2">
      <c r="A164" s="71"/>
      <c r="B164" s="92"/>
      <c r="C164" s="93"/>
      <c r="D164" s="94"/>
      <c r="E164" s="95"/>
      <c r="F164" s="95"/>
      <c r="G164" s="95"/>
      <c r="H164" s="318"/>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5" s="265"/>
      <c r="E165" s="319"/>
      <c r="F165" s="319"/>
      <c r="G165" s="319"/>
      <c r="H165" s="320"/>
    </row>
    <row r="166" spans="1:8" s="16" customFormat="1" ht="24.95" customHeight="1" thickBot="1" x14ac:dyDescent="0.25">
      <c r="A166" s="81"/>
      <c r="B166" s="117"/>
      <c r="C166" s="118"/>
      <c r="D166" s="468" t="s">
        <v>351</v>
      </c>
      <c r="E166" s="468"/>
      <c r="F166" s="468"/>
      <c r="G166" s="468"/>
      <c r="H166" s="469"/>
    </row>
    <row r="167" spans="1:8" s="16" customFormat="1" ht="50.1" customHeight="1" thickBot="1" x14ac:dyDescent="0.25">
      <c r="A167" s="119" t="s">
        <v>31</v>
      </c>
      <c r="B167" s="120"/>
      <c r="C167" s="120"/>
      <c r="D167" s="452" t="str">
        <f>"от "&amp;MIN(D168:D186)&amp;" до "&amp;MAX(D168:D186)</f>
        <v>от 2076 до 39444</v>
      </c>
      <c r="E167" s="453"/>
      <c r="F167" s="453"/>
      <c r="G167" s="453"/>
      <c r="H167" s="454"/>
    </row>
    <row r="168" spans="1:8" s="16" customFormat="1" ht="37.5" customHeight="1" outlineLevel="1" x14ac:dyDescent="0.2">
      <c r="A168" s="124" t="s">
        <v>355</v>
      </c>
      <c r="B168" s="364"/>
      <c r="C168"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68" s="365">
        <v>2076</v>
      </c>
      <c r="E168" s="128"/>
      <c r="F168" s="128"/>
      <c r="G168" s="128"/>
      <c r="H168" s="129"/>
    </row>
    <row r="169" spans="1:8" s="16" customFormat="1" ht="37.5" customHeight="1" outlineLevel="1" x14ac:dyDescent="0.2">
      <c r="A169" s="500" t="s">
        <v>356</v>
      </c>
      <c r="B169" s="512"/>
      <c r="C169" s="367"/>
      <c r="D169" s="365">
        <v>4152</v>
      </c>
      <c r="E169" s="128"/>
      <c r="F169" s="128"/>
      <c r="G169" s="128"/>
      <c r="H169" s="129"/>
    </row>
    <row r="170" spans="1:8" s="16" customFormat="1" ht="37.5" customHeight="1" outlineLevel="1" x14ac:dyDescent="0.2">
      <c r="A170" s="500" t="s">
        <v>357</v>
      </c>
      <c r="B170" s="512"/>
      <c r="C170" s="367"/>
      <c r="D170" s="365">
        <v>6228</v>
      </c>
      <c r="E170" s="128"/>
      <c r="F170" s="128"/>
      <c r="G170" s="128"/>
      <c r="H170" s="129"/>
    </row>
    <row r="171" spans="1:8" s="16" customFormat="1" ht="37.5" customHeight="1" outlineLevel="1" x14ac:dyDescent="0.2">
      <c r="A171" s="500" t="s">
        <v>358</v>
      </c>
      <c r="B171" s="512"/>
      <c r="C171" s="367"/>
      <c r="D171" s="365">
        <v>8304</v>
      </c>
      <c r="E171" s="128"/>
      <c r="F171" s="128"/>
      <c r="G171" s="128"/>
      <c r="H171" s="129"/>
    </row>
    <row r="172" spans="1:8" s="16" customFormat="1" ht="37.5" customHeight="1" outlineLevel="1" x14ac:dyDescent="0.2">
      <c r="A172" s="500" t="s">
        <v>359</v>
      </c>
      <c r="B172" s="512"/>
      <c r="C172" s="367"/>
      <c r="D172" s="365">
        <v>10380</v>
      </c>
      <c r="E172" s="128"/>
      <c r="F172" s="128"/>
      <c r="G172" s="128"/>
      <c r="H172" s="129"/>
    </row>
    <row r="173" spans="1:8" s="16" customFormat="1" ht="37.5" customHeight="1" outlineLevel="1" x14ac:dyDescent="0.2">
      <c r="A173" s="500" t="s">
        <v>360</v>
      </c>
      <c r="B173" s="512"/>
      <c r="C173" s="367"/>
      <c r="D173" s="365">
        <v>12456</v>
      </c>
      <c r="E173" s="128"/>
      <c r="F173" s="128"/>
      <c r="G173" s="128"/>
      <c r="H173" s="129"/>
    </row>
    <row r="174" spans="1:8" s="16" customFormat="1" ht="37.5" customHeight="1" outlineLevel="1" x14ac:dyDescent="0.2">
      <c r="A174" s="500" t="s">
        <v>361</v>
      </c>
      <c r="B174" s="512"/>
      <c r="C174" s="367"/>
      <c r="D174" s="365">
        <v>14532</v>
      </c>
      <c r="E174" s="128"/>
      <c r="F174" s="128"/>
      <c r="G174" s="128"/>
      <c r="H174" s="129"/>
    </row>
    <row r="175" spans="1:8" s="16" customFormat="1" ht="37.5" customHeight="1" outlineLevel="1" x14ac:dyDescent="0.2">
      <c r="A175" s="500" t="s">
        <v>362</v>
      </c>
      <c r="B175" s="512"/>
      <c r="C175" s="367"/>
      <c r="D175" s="365">
        <v>16608</v>
      </c>
      <c r="E175" s="128"/>
      <c r="F175" s="128"/>
      <c r="G175" s="128"/>
      <c r="H175" s="129"/>
    </row>
    <row r="176" spans="1:8" s="16" customFormat="1" ht="37.5" customHeight="1" outlineLevel="1" x14ac:dyDescent="0.2">
      <c r="A176" s="500" t="s">
        <v>363</v>
      </c>
      <c r="B176" s="512"/>
      <c r="C176" s="367"/>
      <c r="D176" s="365">
        <v>18684</v>
      </c>
      <c r="E176" s="128"/>
      <c r="F176" s="128"/>
      <c r="G176" s="128"/>
      <c r="H176" s="129"/>
    </row>
    <row r="177" spans="1:8" s="16" customFormat="1" ht="37.5" customHeight="1" outlineLevel="1" x14ac:dyDescent="0.2">
      <c r="A177" s="500" t="s">
        <v>364</v>
      </c>
      <c r="B177" s="512"/>
      <c r="C177" s="367"/>
      <c r="D177" s="365">
        <v>20760</v>
      </c>
      <c r="E177" s="128"/>
      <c r="F177" s="128"/>
      <c r="G177" s="128"/>
      <c r="H177" s="129"/>
    </row>
    <row r="178" spans="1:8" s="16" customFormat="1" ht="37.5" customHeight="1" outlineLevel="1" x14ac:dyDescent="0.2">
      <c r="A178" s="500" t="s">
        <v>365</v>
      </c>
      <c r="B178" s="512"/>
      <c r="C178" s="367"/>
      <c r="D178" s="365">
        <v>22836</v>
      </c>
      <c r="E178" s="128"/>
      <c r="F178" s="128"/>
      <c r="G178" s="128"/>
      <c r="H178" s="129"/>
    </row>
    <row r="179" spans="1:8" s="16" customFormat="1" ht="37.5" customHeight="1" outlineLevel="1" x14ac:dyDescent="0.2">
      <c r="A179" s="500" t="s">
        <v>366</v>
      </c>
      <c r="B179" s="512"/>
      <c r="C179" s="367"/>
      <c r="D179" s="365">
        <v>24912</v>
      </c>
      <c r="E179" s="128"/>
      <c r="F179" s="128"/>
      <c r="G179" s="128"/>
      <c r="H179" s="129"/>
    </row>
    <row r="180" spans="1:8" s="16" customFormat="1" ht="37.5" customHeight="1" outlineLevel="1" x14ac:dyDescent="0.2">
      <c r="A180" s="500" t="s">
        <v>367</v>
      </c>
      <c r="B180" s="512"/>
      <c r="C180" s="367"/>
      <c r="D180" s="365">
        <v>26988</v>
      </c>
      <c r="E180" s="128"/>
      <c r="F180" s="128"/>
      <c r="G180" s="128"/>
      <c r="H180" s="129"/>
    </row>
    <row r="181" spans="1:8" s="16" customFormat="1" ht="37.5" customHeight="1" outlineLevel="1" x14ac:dyDescent="0.2">
      <c r="A181" s="500" t="s">
        <v>368</v>
      </c>
      <c r="B181" s="512"/>
      <c r="C181" s="367"/>
      <c r="D181" s="365">
        <v>29064</v>
      </c>
      <c r="E181" s="128"/>
      <c r="F181" s="128"/>
      <c r="G181" s="128"/>
      <c r="H181" s="129"/>
    </row>
    <row r="182" spans="1:8" s="16" customFormat="1" ht="37.5" customHeight="1" outlineLevel="1" x14ac:dyDescent="0.2">
      <c r="A182" s="500" t="s">
        <v>369</v>
      </c>
      <c r="B182" s="512"/>
      <c r="C182" s="367"/>
      <c r="D182" s="365">
        <v>31140</v>
      </c>
      <c r="E182" s="128"/>
      <c r="F182" s="128"/>
      <c r="G182" s="128"/>
      <c r="H182" s="129"/>
    </row>
    <row r="183" spans="1:8" s="16" customFormat="1" ht="37.5" customHeight="1" outlineLevel="1" x14ac:dyDescent="0.2">
      <c r="A183" s="500" t="s">
        <v>370</v>
      </c>
      <c r="B183" s="512"/>
      <c r="C183" s="367"/>
      <c r="D183" s="365">
        <v>33216</v>
      </c>
      <c r="E183" s="128"/>
      <c r="F183" s="128"/>
      <c r="G183" s="128"/>
      <c r="H183" s="129"/>
    </row>
    <row r="184" spans="1:8" s="16" customFormat="1" ht="37.5" customHeight="1" outlineLevel="1" x14ac:dyDescent="0.2">
      <c r="A184" s="500" t="s">
        <v>371</v>
      </c>
      <c r="B184" s="512"/>
      <c r="C184" s="367"/>
      <c r="D184" s="365">
        <v>35292</v>
      </c>
      <c r="E184" s="128"/>
      <c r="F184" s="128"/>
      <c r="G184" s="128"/>
      <c r="H184" s="129"/>
    </row>
    <row r="185" spans="1:8" s="16" customFormat="1" ht="37.5" customHeight="1" outlineLevel="1" x14ac:dyDescent="0.2">
      <c r="A185" s="500" t="s">
        <v>372</v>
      </c>
      <c r="B185" s="512"/>
      <c r="C185" s="367"/>
      <c r="D185" s="365">
        <v>37368</v>
      </c>
      <c r="E185" s="128"/>
      <c r="F185" s="128"/>
      <c r="G185" s="128"/>
      <c r="H185" s="129"/>
    </row>
    <row r="186" spans="1:8" s="16" customFormat="1" ht="37.5" customHeight="1" outlineLevel="1" x14ac:dyDescent="0.2">
      <c r="A186" s="500" t="s">
        <v>373</v>
      </c>
      <c r="B186" s="512"/>
      <c r="C186" s="367"/>
      <c r="D186" s="365">
        <v>39444</v>
      </c>
      <c r="E186" s="128"/>
      <c r="F186" s="128"/>
      <c r="G186" s="128"/>
      <c r="H186" s="129"/>
    </row>
    <row r="187" spans="1:8" s="16" customFormat="1" ht="37.5" customHeight="1" outlineLevel="1" x14ac:dyDescent="0.2">
      <c r="A187" s="130" t="s">
        <v>374</v>
      </c>
      <c r="B187" s="366"/>
      <c r="C187" s="367"/>
      <c r="D187" s="365">
        <v>41520</v>
      </c>
      <c r="E187" s="128"/>
      <c r="F187" s="128"/>
      <c r="G187" s="128"/>
      <c r="H187" s="129"/>
    </row>
    <row r="188" spans="1:8" s="16" customFormat="1" ht="37.5" customHeight="1" outlineLevel="1" x14ac:dyDescent="0.2">
      <c r="A188" s="130" t="s">
        <v>375</v>
      </c>
      <c r="B188" s="366"/>
      <c r="C188" s="367"/>
      <c r="D188" s="365">
        <v>43596</v>
      </c>
      <c r="E188" s="128"/>
      <c r="F188" s="128"/>
      <c r="G188" s="128"/>
      <c r="H188" s="129"/>
    </row>
    <row r="189" spans="1:8" s="16" customFormat="1" ht="37.5" customHeight="1" outlineLevel="1" x14ac:dyDescent="0.2">
      <c r="A189" s="130" t="s">
        <v>376</v>
      </c>
      <c r="B189" s="366"/>
      <c r="C189" s="367"/>
      <c r="D189" s="365">
        <v>45672</v>
      </c>
      <c r="E189" s="128"/>
      <c r="F189" s="128"/>
      <c r="G189" s="128"/>
      <c r="H189" s="129"/>
    </row>
    <row r="190" spans="1:8" s="16" customFormat="1" ht="37.5" customHeight="1" outlineLevel="1" x14ac:dyDescent="0.2">
      <c r="A190" s="130" t="s">
        <v>377</v>
      </c>
      <c r="B190" s="366"/>
      <c r="C190" s="367"/>
      <c r="D190" s="365">
        <v>47748</v>
      </c>
      <c r="E190" s="128"/>
      <c r="F190" s="128"/>
      <c r="G190" s="128"/>
      <c r="H190" s="129"/>
    </row>
    <row r="191" spans="1:8" s="16" customFormat="1" ht="37.5" customHeight="1" outlineLevel="1" x14ac:dyDescent="0.2">
      <c r="A191" s="130" t="s">
        <v>378</v>
      </c>
      <c r="B191" s="366"/>
      <c r="C191" s="367"/>
      <c r="D191" s="365">
        <v>49824</v>
      </c>
      <c r="E191" s="128"/>
      <c r="F191" s="128"/>
      <c r="G191" s="128"/>
      <c r="H191" s="129"/>
    </row>
    <row r="192" spans="1:8" s="16" customFormat="1" ht="37.5" customHeight="1" outlineLevel="1" x14ac:dyDescent="0.2">
      <c r="A192" s="130" t="s">
        <v>379</v>
      </c>
      <c r="B192" s="366"/>
      <c r="C192" s="367"/>
      <c r="D192" s="365">
        <v>51900</v>
      </c>
      <c r="E192" s="128"/>
      <c r="F192" s="128"/>
      <c r="G192" s="128"/>
      <c r="H192" s="129"/>
    </row>
    <row r="193" spans="1:8" s="16" customFormat="1" ht="37.5" customHeight="1" outlineLevel="1" x14ac:dyDescent="0.2">
      <c r="A193" s="130" t="s">
        <v>380</v>
      </c>
      <c r="B193" s="366"/>
      <c r="C193" s="367"/>
      <c r="D193" s="365">
        <v>53976</v>
      </c>
      <c r="E193" s="128"/>
      <c r="F193" s="128"/>
      <c r="G193" s="128"/>
      <c r="H193" s="129"/>
    </row>
    <row r="194" spans="1:8" s="16" customFormat="1" ht="37.5" customHeight="1" outlineLevel="1" x14ac:dyDescent="0.2">
      <c r="A194" s="130" t="s">
        <v>381</v>
      </c>
      <c r="B194" s="366"/>
      <c r="C194" s="367"/>
      <c r="D194" s="365">
        <v>56052</v>
      </c>
      <c r="E194" s="128"/>
      <c r="F194" s="128"/>
      <c r="G194" s="128"/>
      <c r="H194" s="129"/>
    </row>
    <row r="195" spans="1:8" s="16" customFormat="1" ht="37.5" customHeight="1" outlineLevel="1" x14ac:dyDescent="0.2">
      <c r="A195" s="130" t="s">
        <v>382</v>
      </c>
      <c r="B195" s="366"/>
      <c r="C195" s="367"/>
      <c r="D195" s="365">
        <v>58128</v>
      </c>
      <c r="E195" s="128"/>
      <c r="F195" s="128"/>
      <c r="G195" s="128"/>
      <c r="H195" s="129"/>
    </row>
    <row r="196" spans="1:8" s="16" customFormat="1" ht="37.5" customHeight="1" outlineLevel="1" x14ac:dyDescent="0.2">
      <c r="A196" s="130" t="s">
        <v>383</v>
      </c>
      <c r="B196" s="366"/>
      <c r="C196" s="367"/>
      <c r="D196" s="365">
        <v>60204</v>
      </c>
      <c r="E196" s="128"/>
      <c r="F196" s="128"/>
      <c r="G196" s="128"/>
      <c r="H196" s="129"/>
    </row>
    <row r="197" spans="1:8" s="16" customFormat="1" ht="37.5" customHeight="1" outlineLevel="1" x14ac:dyDescent="0.2">
      <c r="A197" s="130" t="s">
        <v>384</v>
      </c>
      <c r="B197" s="366"/>
      <c r="C197" s="367"/>
      <c r="D197" s="365">
        <v>62280</v>
      </c>
      <c r="E197" s="128"/>
      <c r="F197" s="128"/>
      <c r="G197" s="128"/>
      <c r="H197" s="129"/>
    </row>
    <row r="198" spans="1:8" s="16" customFormat="1" ht="37.5" customHeight="1" outlineLevel="1" x14ac:dyDescent="0.2">
      <c r="A198" s="130" t="s">
        <v>385</v>
      </c>
      <c r="B198" s="366"/>
      <c r="C198" s="367"/>
      <c r="D198" s="365">
        <v>64356</v>
      </c>
      <c r="E198" s="128"/>
      <c r="F198" s="128"/>
      <c r="G198" s="128"/>
      <c r="H198" s="129"/>
    </row>
    <row r="199" spans="1:8" s="16" customFormat="1" ht="37.5" customHeight="1" outlineLevel="1" x14ac:dyDescent="0.2">
      <c r="A199" s="130" t="s">
        <v>386</v>
      </c>
      <c r="B199" s="366"/>
      <c r="C199" s="367"/>
      <c r="D199" s="365">
        <v>66432</v>
      </c>
      <c r="E199" s="128"/>
      <c r="F199" s="128"/>
      <c r="G199" s="128"/>
      <c r="H199" s="129"/>
    </row>
    <row r="200" spans="1:8" s="16" customFormat="1" ht="37.5" customHeight="1" outlineLevel="1" x14ac:dyDescent="0.2">
      <c r="A200" s="130" t="s">
        <v>387</v>
      </c>
      <c r="B200" s="366"/>
      <c r="C200" s="367"/>
      <c r="D200" s="365">
        <v>68508</v>
      </c>
      <c r="E200" s="128"/>
      <c r="F200" s="128"/>
      <c r="G200" s="128"/>
      <c r="H200" s="129"/>
    </row>
    <row r="201" spans="1:8" s="16" customFormat="1" ht="37.5" customHeight="1" outlineLevel="1" x14ac:dyDescent="0.2">
      <c r="A201" s="130" t="s">
        <v>388</v>
      </c>
      <c r="B201" s="366"/>
      <c r="C201" s="367"/>
      <c r="D201" s="365">
        <v>70584</v>
      </c>
      <c r="E201" s="128"/>
      <c r="F201" s="128"/>
      <c r="G201" s="128"/>
      <c r="H201" s="129"/>
    </row>
    <row r="202" spans="1:8" s="16" customFormat="1" ht="37.5" customHeight="1" outlineLevel="1" x14ac:dyDescent="0.2">
      <c r="A202" s="130" t="s">
        <v>389</v>
      </c>
      <c r="B202" s="366"/>
      <c r="C202" s="367"/>
      <c r="D202" s="365">
        <v>72660</v>
      </c>
      <c r="E202" s="128"/>
      <c r="F202" s="128"/>
      <c r="G202" s="128"/>
      <c r="H202" s="129"/>
    </row>
    <row r="203" spans="1:8" s="16" customFormat="1" ht="37.5" customHeight="1" outlineLevel="1" x14ac:dyDescent="0.2">
      <c r="A203" s="130" t="s">
        <v>390</v>
      </c>
      <c r="B203" s="366"/>
      <c r="C203" s="367"/>
      <c r="D203" s="365">
        <v>74736</v>
      </c>
      <c r="E203" s="128"/>
      <c r="F203" s="128"/>
      <c r="G203" s="128"/>
      <c r="H203" s="129"/>
    </row>
    <row r="204" spans="1:8" s="16" customFormat="1" ht="37.5" customHeight="1" outlineLevel="1" x14ac:dyDescent="0.2">
      <c r="A204" s="130" t="s">
        <v>391</v>
      </c>
      <c r="B204" s="366"/>
      <c r="C204" s="367"/>
      <c r="D204" s="365">
        <v>76812</v>
      </c>
      <c r="E204" s="128"/>
      <c r="F204" s="128"/>
      <c r="G204" s="128"/>
      <c r="H204" s="129"/>
    </row>
    <row r="205" spans="1:8" s="16" customFormat="1" ht="37.5" customHeight="1" outlineLevel="1" x14ac:dyDescent="0.2">
      <c r="A205" s="130" t="s">
        <v>392</v>
      </c>
      <c r="B205" s="366"/>
      <c r="C205" s="367"/>
      <c r="D205" s="365">
        <v>78888</v>
      </c>
      <c r="E205" s="128"/>
      <c r="F205" s="128"/>
      <c r="G205" s="128"/>
      <c r="H205" s="129"/>
    </row>
    <row r="206" spans="1:8" s="16" customFormat="1" ht="37.5" customHeight="1" outlineLevel="1" x14ac:dyDescent="0.2">
      <c r="A206" s="130" t="s">
        <v>393</v>
      </c>
      <c r="B206" s="366"/>
      <c r="C206" s="367"/>
      <c r="D206" s="365">
        <v>80964</v>
      </c>
      <c r="E206" s="128"/>
      <c r="F206" s="128"/>
      <c r="G206" s="128"/>
      <c r="H206" s="129"/>
    </row>
    <row r="207" spans="1:8" s="16" customFormat="1" ht="37.5" customHeight="1" outlineLevel="1" x14ac:dyDescent="0.2">
      <c r="A207" s="130" t="s">
        <v>394</v>
      </c>
      <c r="B207" s="366"/>
      <c r="C207" s="367"/>
      <c r="D207" s="365">
        <v>83040</v>
      </c>
      <c r="E207" s="128"/>
      <c r="F207" s="128"/>
      <c r="G207" s="128"/>
      <c r="H207" s="129"/>
    </row>
    <row r="208" spans="1:8" s="16" customFormat="1" ht="37.5" customHeight="1" outlineLevel="1" x14ac:dyDescent="0.2">
      <c r="A208" s="130" t="s">
        <v>395</v>
      </c>
      <c r="B208" s="366"/>
      <c r="C208" s="367"/>
      <c r="D208" s="365">
        <v>85116</v>
      </c>
      <c r="E208" s="128"/>
      <c r="F208" s="128"/>
      <c r="G208" s="128"/>
      <c r="H208" s="129"/>
    </row>
    <row r="209" spans="1:8" s="16" customFormat="1" ht="37.5" customHeight="1" outlineLevel="1" x14ac:dyDescent="0.2">
      <c r="A209" s="130" t="s">
        <v>396</v>
      </c>
      <c r="B209" s="366"/>
      <c r="C209" s="367"/>
      <c r="D209" s="365">
        <v>87192</v>
      </c>
      <c r="E209" s="128"/>
      <c r="F209" s="128"/>
      <c r="G209" s="128"/>
      <c r="H209" s="129"/>
    </row>
    <row r="210" spans="1:8" s="16" customFormat="1" ht="37.5" customHeight="1" outlineLevel="1" x14ac:dyDescent="0.2">
      <c r="A210" s="130" t="s">
        <v>397</v>
      </c>
      <c r="B210" s="366"/>
      <c r="C210" s="367"/>
      <c r="D210" s="365">
        <v>89268</v>
      </c>
      <c r="E210" s="128"/>
      <c r="F210" s="128"/>
      <c r="G210" s="128"/>
      <c r="H210" s="129"/>
    </row>
    <row r="211" spans="1:8" s="16" customFormat="1" ht="37.5" customHeight="1" outlineLevel="1" x14ac:dyDescent="0.2">
      <c r="A211" s="130" t="s">
        <v>398</v>
      </c>
      <c r="B211" s="366"/>
      <c r="C211" s="367"/>
      <c r="D211" s="365">
        <v>91344</v>
      </c>
      <c r="E211" s="128"/>
      <c r="F211" s="128"/>
      <c r="G211" s="128"/>
      <c r="H211" s="129"/>
    </row>
    <row r="212" spans="1:8" s="16" customFormat="1" ht="37.5" customHeight="1" outlineLevel="1" x14ac:dyDescent="0.2">
      <c r="A212" s="130" t="s">
        <v>399</v>
      </c>
      <c r="B212" s="366"/>
      <c r="C212" s="367"/>
      <c r="D212" s="365">
        <v>93420</v>
      </c>
      <c r="E212" s="128"/>
      <c r="F212" s="128"/>
      <c r="G212" s="128"/>
      <c r="H212" s="129"/>
    </row>
    <row r="213" spans="1:8" s="16" customFormat="1" ht="37.5" customHeight="1" outlineLevel="1" x14ac:dyDescent="0.2">
      <c r="A213" s="130" t="s">
        <v>400</v>
      </c>
      <c r="B213" s="366"/>
      <c r="C213" s="367"/>
      <c r="D213" s="365">
        <v>95496</v>
      </c>
      <c r="E213" s="128"/>
      <c r="F213" s="128"/>
      <c r="G213" s="128"/>
      <c r="H213" s="129"/>
    </row>
    <row r="214" spans="1:8" s="16" customFormat="1" ht="37.5" customHeight="1" outlineLevel="1" x14ac:dyDescent="0.2">
      <c r="A214" s="130" t="s">
        <v>401</v>
      </c>
      <c r="B214" s="366"/>
      <c r="C214" s="367"/>
      <c r="D214" s="365">
        <v>97572</v>
      </c>
      <c r="E214" s="128"/>
      <c r="F214" s="128"/>
      <c r="G214" s="128"/>
      <c r="H214" s="129"/>
    </row>
    <row r="215" spans="1:8" s="16" customFormat="1" ht="37.5" customHeight="1" outlineLevel="1" x14ac:dyDescent="0.2">
      <c r="A215" s="130" t="s">
        <v>402</v>
      </c>
      <c r="B215" s="366"/>
      <c r="C215" s="367"/>
      <c r="D215" s="365">
        <v>99648</v>
      </c>
      <c r="E215" s="128"/>
      <c r="F215" s="128"/>
      <c r="G215" s="128"/>
      <c r="H215" s="129"/>
    </row>
    <row r="216" spans="1:8" s="16" customFormat="1" ht="37.5" customHeight="1" outlineLevel="1" x14ac:dyDescent="0.2">
      <c r="A216" s="130" t="s">
        <v>403</v>
      </c>
      <c r="B216" s="366"/>
      <c r="C216" s="367"/>
      <c r="D216" s="365">
        <v>101724</v>
      </c>
      <c r="E216" s="128"/>
      <c r="F216" s="128"/>
      <c r="G216" s="128"/>
      <c r="H216" s="129"/>
    </row>
    <row r="217" spans="1:8" s="16" customFormat="1" ht="37.5" customHeight="1" outlineLevel="1" x14ac:dyDescent="0.2">
      <c r="A217" s="130" t="s">
        <v>404</v>
      </c>
      <c r="B217" s="366"/>
      <c r="C217" s="367"/>
      <c r="D217" s="365">
        <v>103800</v>
      </c>
      <c r="E217" s="128"/>
      <c r="F217" s="128"/>
      <c r="G217" s="128"/>
      <c r="H217" s="129"/>
    </row>
    <row r="218" spans="1:8" s="16" customFormat="1" ht="37.5" customHeight="1" outlineLevel="1" x14ac:dyDescent="0.2">
      <c r="A218" s="130" t="s">
        <v>405</v>
      </c>
      <c r="B218" s="366"/>
      <c r="C218" s="367"/>
      <c r="D218" s="365">
        <v>105876</v>
      </c>
      <c r="E218" s="128"/>
      <c r="F218" s="128"/>
      <c r="G218" s="128"/>
      <c r="H218" s="129"/>
    </row>
    <row r="219" spans="1:8" s="16" customFormat="1" ht="37.5" customHeight="1" outlineLevel="1" x14ac:dyDescent="0.2">
      <c r="A219" s="130" t="s">
        <v>406</v>
      </c>
      <c r="B219" s="366"/>
      <c r="C219" s="367"/>
      <c r="D219" s="365">
        <v>107952</v>
      </c>
      <c r="E219" s="128"/>
      <c r="F219" s="128"/>
      <c r="G219" s="128"/>
      <c r="H219" s="129"/>
    </row>
    <row r="220" spans="1:8" s="16" customFormat="1" ht="37.5" customHeight="1" outlineLevel="1" x14ac:dyDescent="0.2">
      <c r="A220" s="130" t="s">
        <v>407</v>
      </c>
      <c r="B220" s="366"/>
      <c r="C220" s="367"/>
      <c r="D220" s="365">
        <v>110028</v>
      </c>
      <c r="E220" s="128"/>
      <c r="F220" s="128"/>
      <c r="G220" s="128"/>
      <c r="H220" s="129"/>
    </row>
    <row r="221" spans="1:8" s="16" customFormat="1" ht="37.5" customHeight="1" outlineLevel="1" x14ac:dyDescent="0.2">
      <c r="A221" s="130" t="s">
        <v>408</v>
      </c>
      <c r="B221" s="366"/>
      <c r="C221" s="367"/>
      <c r="D221" s="365">
        <v>112104</v>
      </c>
      <c r="E221" s="128"/>
      <c r="F221" s="128"/>
      <c r="G221" s="128"/>
      <c r="H221" s="129"/>
    </row>
    <row r="222" spans="1:8" s="16" customFormat="1" ht="37.5" customHeight="1" outlineLevel="1" x14ac:dyDescent="0.2">
      <c r="A222" s="130" t="s">
        <v>409</v>
      </c>
      <c r="B222" s="366"/>
      <c r="C222" s="367"/>
      <c r="D222" s="365">
        <v>114180</v>
      </c>
      <c r="E222" s="128"/>
      <c r="F222" s="128"/>
      <c r="G222" s="128"/>
      <c r="H222" s="129"/>
    </row>
    <row r="223" spans="1:8" s="16" customFormat="1" ht="37.5" customHeight="1" outlineLevel="1" x14ac:dyDescent="0.2">
      <c r="A223" s="130" t="s">
        <v>410</v>
      </c>
      <c r="B223" s="366"/>
      <c r="C223" s="367"/>
      <c r="D223" s="365">
        <v>116256</v>
      </c>
      <c r="E223" s="128"/>
      <c r="F223" s="128"/>
      <c r="G223" s="128"/>
      <c r="H223" s="129"/>
    </row>
    <row r="224" spans="1:8" s="16" customFormat="1" ht="37.5" customHeight="1" outlineLevel="1" x14ac:dyDescent="0.2">
      <c r="A224" s="130" t="s">
        <v>411</v>
      </c>
      <c r="B224" s="366"/>
      <c r="C224" s="367"/>
      <c r="D224" s="365">
        <v>118332</v>
      </c>
      <c r="E224" s="128"/>
      <c r="F224" s="128"/>
      <c r="G224" s="128"/>
      <c r="H224" s="129"/>
    </row>
    <row r="225" spans="1:8" s="16" customFormat="1" ht="37.5" customHeight="1" outlineLevel="1" x14ac:dyDescent="0.2">
      <c r="A225" s="130" t="s">
        <v>412</v>
      </c>
      <c r="B225" s="366"/>
      <c r="C225" s="367"/>
      <c r="D225" s="365">
        <v>120408</v>
      </c>
      <c r="E225" s="128"/>
      <c r="F225" s="128"/>
      <c r="G225" s="128"/>
      <c r="H225" s="129"/>
    </row>
    <row r="226" spans="1:8" s="16" customFormat="1" ht="37.5" customHeight="1" outlineLevel="1" x14ac:dyDescent="0.2">
      <c r="A226" s="130" t="s">
        <v>413</v>
      </c>
      <c r="B226" s="366"/>
      <c r="C226" s="367"/>
      <c r="D226" s="365">
        <v>122484</v>
      </c>
      <c r="E226" s="128"/>
      <c r="F226" s="128"/>
      <c r="G226" s="128"/>
      <c r="H226" s="129"/>
    </row>
    <row r="227" spans="1:8" s="16" customFormat="1" ht="37.5" customHeight="1" outlineLevel="1" x14ac:dyDescent="0.2">
      <c r="A227" s="130" t="s">
        <v>414</v>
      </c>
      <c r="B227" s="366"/>
      <c r="C227" s="367"/>
      <c r="D227" s="365">
        <v>124560</v>
      </c>
      <c r="E227" s="128"/>
      <c r="F227" s="128"/>
      <c r="G227" s="128"/>
      <c r="H227" s="129"/>
    </row>
    <row r="228" spans="1:8" s="16" customFormat="1" ht="37.5" customHeight="1" outlineLevel="1" x14ac:dyDescent="0.2">
      <c r="A228" s="130" t="s">
        <v>415</v>
      </c>
      <c r="B228" s="366"/>
      <c r="C228" s="367"/>
      <c r="D228" s="365">
        <v>126636</v>
      </c>
      <c r="E228" s="128"/>
      <c r="F228" s="128"/>
      <c r="G228" s="128"/>
      <c r="H228" s="129"/>
    </row>
    <row r="229" spans="1:8" s="16" customFormat="1" ht="37.5" customHeight="1" outlineLevel="1" x14ac:dyDescent="0.2">
      <c r="A229" s="130" t="s">
        <v>416</v>
      </c>
      <c r="B229" s="366"/>
      <c r="C229" s="367"/>
      <c r="D229" s="365">
        <v>128712</v>
      </c>
      <c r="E229" s="128"/>
      <c r="F229" s="128"/>
      <c r="G229" s="128"/>
      <c r="H229" s="129"/>
    </row>
    <row r="230" spans="1:8" s="16" customFormat="1" ht="37.5" customHeight="1" outlineLevel="1" x14ac:dyDescent="0.2">
      <c r="A230" s="130" t="s">
        <v>417</v>
      </c>
      <c r="B230" s="366"/>
      <c r="C230" s="367"/>
      <c r="D230" s="365">
        <v>130788</v>
      </c>
      <c r="E230" s="128"/>
      <c r="F230" s="128"/>
      <c r="G230" s="128"/>
      <c r="H230" s="129"/>
    </row>
    <row r="231" spans="1:8" s="16" customFormat="1" ht="37.5" customHeight="1" outlineLevel="1" x14ac:dyDescent="0.2">
      <c r="A231" s="130" t="s">
        <v>418</v>
      </c>
      <c r="B231" s="366"/>
      <c r="C231" s="367"/>
      <c r="D231" s="365">
        <v>132864</v>
      </c>
      <c r="E231" s="128"/>
      <c r="F231" s="128"/>
      <c r="G231" s="128"/>
      <c r="H231" s="129"/>
    </row>
    <row r="232" spans="1:8" s="16" customFormat="1" ht="37.5" customHeight="1" outlineLevel="1" x14ac:dyDescent="0.2">
      <c r="A232" s="130" t="s">
        <v>419</v>
      </c>
      <c r="B232" s="366"/>
      <c r="C232" s="367"/>
      <c r="D232" s="365">
        <v>134940</v>
      </c>
      <c r="E232" s="128"/>
      <c r="F232" s="128"/>
      <c r="G232" s="128"/>
      <c r="H232" s="129"/>
    </row>
    <row r="233" spans="1:8" s="16" customFormat="1" ht="37.5" customHeight="1" outlineLevel="1" x14ac:dyDescent="0.2">
      <c r="A233" s="130" t="s">
        <v>420</v>
      </c>
      <c r="B233" s="366"/>
      <c r="C233" s="367"/>
      <c r="D233" s="365">
        <v>137016</v>
      </c>
      <c r="E233" s="128"/>
      <c r="F233" s="128"/>
      <c r="G233" s="128"/>
      <c r="H233" s="129"/>
    </row>
    <row r="234" spans="1:8" s="16" customFormat="1" ht="37.5" customHeight="1" outlineLevel="1" x14ac:dyDescent="0.2">
      <c r="A234" s="130" t="s">
        <v>421</v>
      </c>
      <c r="B234" s="366"/>
      <c r="C234" s="367"/>
      <c r="D234" s="365">
        <v>139092</v>
      </c>
      <c r="E234" s="128"/>
      <c r="F234" s="128"/>
      <c r="G234" s="128"/>
      <c r="H234" s="129"/>
    </row>
    <row r="235" spans="1:8" s="16" customFormat="1" ht="37.5" customHeight="1" outlineLevel="1" x14ac:dyDescent="0.2">
      <c r="A235" s="130" t="s">
        <v>422</v>
      </c>
      <c r="B235" s="366"/>
      <c r="C235" s="367"/>
      <c r="D235" s="365">
        <v>141168</v>
      </c>
      <c r="E235" s="128"/>
      <c r="F235" s="128"/>
      <c r="G235" s="128"/>
      <c r="H235" s="129"/>
    </row>
    <row r="236" spans="1:8" s="16" customFormat="1" ht="37.5" customHeight="1" outlineLevel="1" x14ac:dyDescent="0.2">
      <c r="A236" s="130" t="s">
        <v>423</v>
      </c>
      <c r="B236" s="366"/>
      <c r="C236" s="367"/>
      <c r="D236" s="365">
        <v>143244</v>
      </c>
      <c r="E236" s="128"/>
      <c r="F236" s="128"/>
      <c r="G236" s="128"/>
      <c r="H236" s="129"/>
    </row>
    <row r="237" spans="1:8" s="16" customFormat="1" ht="37.5" customHeight="1" outlineLevel="1" x14ac:dyDescent="0.2">
      <c r="A237" s="130" t="s">
        <v>424</v>
      </c>
      <c r="B237" s="366"/>
      <c r="C237" s="367"/>
      <c r="D237" s="365">
        <v>145320</v>
      </c>
      <c r="E237" s="128"/>
      <c r="F237" s="128"/>
      <c r="G237" s="128"/>
      <c r="H237" s="129"/>
    </row>
    <row r="238" spans="1:8" s="16" customFormat="1" ht="37.5" customHeight="1" outlineLevel="1" x14ac:dyDescent="0.2">
      <c r="A238" s="130" t="s">
        <v>425</v>
      </c>
      <c r="B238" s="366"/>
      <c r="C238" s="367"/>
      <c r="D238" s="365">
        <v>147396</v>
      </c>
      <c r="E238" s="128"/>
      <c r="F238" s="128"/>
      <c r="G238" s="128"/>
      <c r="H238" s="129"/>
    </row>
    <row r="239" spans="1:8" s="16" customFormat="1" ht="37.5" customHeight="1" outlineLevel="1" x14ac:dyDescent="0.2">
      <c r="A239" s="130" t="s">
        <v>426</v>
      </c>
      <c r="B239" s="366"/>
      <c r="C239" s="367"/>
      <c r="D239" s="365">
        <v>149472</v>
      </c>
      <c r="E239" s="128"/>
      <c r="F239" s="128"/>
      <c r="G239" s="128"/>
      <c r="H239" s="129"/>
    </row>
    <row r="240" spans="1:8" s="16" customFormat="1" ht="37.5" customHeight="1" outlineLevel="1" x14ac:dyDescent="0.2">
      <c r="A240" s="130" t="s">
        <v>427</v>
      </c>
      <c r="B240" s="366"/>
      <c r="C240" s="367"/>
      <c r="D240" s="365">
        <v>151548</v>
      </c>
      <c r="E240" s="128"/>
      <c r="F240" s="128"/>
      <c r="G240" s="128"/>
      <c r="H240" s="129"/>
    </row>
    <row r="241" spans="1:8" s="16" customFormat="1" ht="37.5" customHeight="1" outlineLevel="1" x14ac:dyDescent="0.2">
      <c r="A241" s="130" t="s">
        <v>428</v>
      </c>
      <c r="B241" s="366"/>
      <c r="C241" s="367"/>
      <c r="D241" s="365">
        <v>153624</v>
      </c>
      <c r="E241" s="128"/>
      <c r="F241" s="128"/>
      <c r="G241" s="128"/>
      <c r="H241" s="129"/>
    </row>
    <row r="242" spans="1:8" s="16" customFormat="1" ht="37.5" customHeight="1" outlineLevel="1" x14ac:dyDescent="0.2">
      <c r="A242" s="130" t="s">
        <v>429</v>
      </c>
      <c r="B242" s="366"/>
      <c r="C242" s="367"/>
      <c r="D242" s="365">
        <v>155700</v>
      </c>
      <c r="E242" s="128"/>
      <c r="F242" s="128"/>
      <c r="G242" s="128"/>
      <c r="H242" s="129"/>
    </row>
    <row r="243" spans="1:8" s="16" customFormat="1" ht="37.5" customHeight="1" outlineLevel="1" x14ac:dyDescent="0.2">
      <c r="A243" s="130" t="s">
        <v>430</v>
      </c>
      <c r="B243" s="366"/>
      <c r="C243" s="367"/>
      <c r="D243" s="365">
        <v>157776</v>
      </c>
      <c r="E243" s="128"/>
      <c r="F243" s="128"/>
      <c r="G243" s="128"/>
      <c r="H243" s="129"/>
    </row>
    <row r="244" spans="1:8" s="16" customFormat="1" ht="37.5" customHeight="1" outlineLevel="1" x14ac:dyDescent="0.2">
      <c r="A244" s="130" t="s">
        <v>431</v>
      </c>
      <c r="B244" s="366"/>
      <c r="C244" s="367"/>
      <c r="D244" s="365">
        <v>159852</v>
      </c>
      <c r="E244" s="128"/>
      <c r="F244" s="128"/>
      <c r="G244" s="128"/>
      <c r="H244" s="129"/>
    </row>
    <row r="245" spans="1:8" s="16" customFormat="1" ht="37.5" customHeight="1" outlineLevel="1" x14ac:dyDescent="0.2">
      <c r="A245" s="130" t="s">
        <v>432</v>
      </c>
      <c r="B245" s="366"/>
      <c r="C245" s="367"/>
      <c r="D245" s="365">
        <v>161928</v>
      </c>
      <c r="E245" s="128"/>
      <c r="F245" s="128"/>
      <c r="G245" s="128"/>
      <c r="H245" s="129"/>
    </row>
    <row r="246" spans="1:8" s="16" customFormat="1" ht="37.5" customHeight="1" outlineLevel="1" x14ac:dyDescent="0.2">
      <c r="A246" s="130" t="s">
        <v>433</v>
      </c>
      <c r="B246" s="366"/>
      <c r="C246" s="367"/>
      <c r="D246" s="365">
        <v>164004</v>
      </c>
      <c r="E246" s="128"/>
      <c r="F246" s="128"/>
      <c r="G246" s="128"/>
      <c r="H246" s="129"/>
    </row>
    <row r="247" spans="1:8" s="16" customFormat="1" ht="37.5" customHeight="1" outlineLevel="1" x14ac:dyDescent="0.2">
      <c r="A247" s="130" t="s">
        <v>434</v>
      </c>
      <c r="B247" s="366"/>
      <c r="C247" s="367"/>
      <c r="D247" s="365">
        <v>166080</v>
      </c>
      <c r="E247" s="128"/>
      <c r="F247" s="128"/>
      <c r="G247" s="128"/>
      <c r="H247" s="129"/>
    </row>
    <row r="248" spans="1:8" s="16" customFormat="1" ht="37.5" customHeight="1" outlineLevel="1" x14ac:dyDescent="0.2">
      <c r="A248" s="130" t="s">
        <v>435</v>
      </c>
      <c r="B248" s="366"/>
      <c r="C248" s="367"/>
      <c r="D248" s="365">
        <v>168156</v>
      </c>
      <c r="E248" s="128"/>
      <c r="F248" s="128"/>
      <c r="G248" s="128"/>
      <c r="H248" s="129"/>
    </row>
    <row r="249" spans="1:8" s="16" customFormat="1" ht="37.5" customHeight="1" outlineLevel="1" x14ac:dyDescent="0.2">
      <c r="A249" s="130" t="s">
        <v>436</v>
      </c>
      <c r="B249" s="366"/>
      <c r="C249" s="367"/>
      <c r="D249" s="365">
        <v>170232</v>
      </c>
      <c r="E249" s="128"/>
      <c r="F249" s="128"/>
      <c r="G249" s="128"/>
      <c r="H249" s="129"/>
    </row>
    <row r="250" spans="1:8" s="16" customFormat="1" ht="37.5" customHeight="1" outlineLevel="1" x14ac:dyDescent="0.2">
      <c r="A250" s="130" t="s">
        <v>437</v>
      </c>
      <c r="B250" s="366"/>
      <c r="C250" s="367"/>
      <c r="D250" s="365">
        <v>172308</v>
      </c>
      <c r="E250" s="128"/>
      <c r="F250" s="128"/>
      <c r="G250" s="128"/>
      <c r="H250" s="129"/>
    </row>
    <row r="251" spans="1:8" s="16" customFormat="1" ht="37.5" customHeight="1" outlineLevel="1" x14ac:dyDescent="0.2">
      <c r="A251" s="130" t="s">
        <v>438</v>
      </c>
      <c r="B251" s="366"/>
      <c r="C251" s="367"/>
      <c r="D251" s="365">
        <v>174384</v>
      </c>
      <c r="E251" s="128"/>
      <c r="F251" s="128"/>
      <c r="G251" s="128"/>
      <c r="H251" s="129"/>
    </row>
    <row r="252" spans="1:8" s="16" customFormat="1" ht="37.5" customHeight="1" outlineLevel="1" x14ac:dyDescent="0.2">
      <c r="A252" s="130" t="s">
        <v>439</v>
      </c>
      <c r="B252" s="366"/>
      <c r="C252" s="367"/>
      <c r="D252" s="365">
        <v>176460</v>
      </c>
      <c r="E252" s="128"/>
      <c r="F252" s="128"/>
      <c r="G252" s="128"/>
      <c r="H252" s="129"/>
    </row>
    <row r="253" spans="1:8" s="16" customFormat="1" ht="37.5" customHeight="1" outlineLevel="1" x14ac:dyDescent="0.2">
      <c r="A253" s="130" t="s">
        <v>440</v>
      </c>
      <c r="B253" s="366"/>
      <c r="C253" s="367"/>
      <c r="D253" s="365">
        <v>178536</v>
      </c>
      <c r="E253" s="128"/>
      <c r="F253" s="128"/>
      <c r="G253" s="128"/>
      <c r="H253" s="129"/>
    </row>
    <row r="254" spans="1:8" s="16" customFormat="1" ht="37.5" customHeight="1" outlineLevel="1" x14ac:dyDescent="0.2">
      <c r="A254" s="130" t="s">
        <v>441</v>
      </c>
      <c r="B254" s="366"/>
      <c r="C254" s="367"/>
      <c r="D254" s="365">
        <v>180612</v>
      </c>
      <c r="E254" s="128"/>
      <c r="F254" s="128"/>
      <c r="G254" s="128"/>
      <c r="H254" s="129"/>
    </row>
    <row r="255" spans="1:8" s="16" customFormat="1" ht="37.5" customHeight="1" outlineLevel="1" x14ac:dyDescent="0.2">
      <c r="A255" s="130" t="s">
        <v>442</v>
      </c>
      <c r="B255" s="366"/>
      <c r="C255" s="367"/>
      <c r="D255" s="365">
        <v>182688</v>
      </c>
      <c r="E255" s="128"/>
      <c r="F255" s="128"/>
      <c r="G255" s="128"/>
      <c r="H255" s="129"/>
    </row>
    <row r="256" spans="1:8" s="16" customFormat="1" ht="37.5" customHeight="1" outlineLevel="1" x14ac:dyDescent="0.2">
      <c r="A256" s="130" t="s">
        <v>443</v>
      </c>
      <c r="B256" s="366"/>
      <c r="C256" s="367"/>
      <c r="D256" s="365">
        <v>184764</v>
      </c>
      <c r="E256" s="128"/>
      <c r="F256" s="128"/>
      <c r="G256" s="128"/>
      <c r="H256" s="129"/>
    </row>
    <row r="257" spans="1:8" s="16" customFormat="1" ht="37.5" customHeight="1" outlineLevel="1" x14ac:dyDescent="0.2">
      <c r="A257" s="130" t="s">
        <v>444</v>
      </c>
      <c r="B257" s="366"/>
      <c r="C257" s="367"/>
      <c r="D257" s="365">
        <v>186840</v>
      </c>
      <c r="E257" s="128"/>
      <c r="F257" s="128"/>
      <c r="G257" s="128"/>
      <c r="H257" s="129"/>
    </row>
    <row r="258" spans="1:8" s="16" customFormat="1" ht="37.5" customHeight="1" outlineLevel="1" x14ac:dyDescent="0.2">
      <c r="A258" s="130" t="s">
        <v>445</v>
      </c>
      <c r="B258" s="366"/>
      <c r="C258" s="367"/>
      <c r="D258" s="365">
        <v>188916</v>
      </c>
      <c r="E258" s="128"/>
      <c r="F258" s="128"/>
      <c r="G258" s="128"/>
      <c r="H258" s="129"/>
    </row>
    <row r="259" spans="1:8" s="16" customFormat="1" ht="37.5" customHeight="1" outlineLevel="1" x14ac:dyDescent="0.2">
      <c r="A259" s="130" t="s">
        <v>446</v>
      </c>
      <c r="B259" s="366"/>
      <c r="C259" s="367"/>
      <c r="D259" s="365">
        <v>190992</v>
      </c>
      <c r="E259" s="128"/>
      <c r="F259" s="128"/>
      <c r="G259" s="128"/>
      <c r="H259" s="129"/>
    </row>
    <row r="260" spans="1:8" s="16" customFormat="1" ht="37.5" customHeight="1" outlineLevel="1" x14ac:dyDescent="0.2">
      <c r="A260" s="130" t="s">
        <v>447</v>
      </c>
      <c r="B260" s="366"/>
      <c r="C260" s="367"/>
      <c r="D260" s="365">
        <v>193068</v>
      </c>
      <c r="E260" s="128"/>
      <c r="F260" s="128"/>
      <c r="G260" s="128"/>
      <c r="H260" s="129"/>
    </row>
    <row r="261" spans="1:8" s="16" customFormat="1" ht="37.5" customHeight="1" outlineLevel="1" x14ac:dyDescent="0.2">
      <c r="A261" s="130" t="s">
        <v>448</v>
      </c>
      <c r="B261" s="366"/>
      <c r="C261" s="367"/>
      <c r="D261" s="365">
        <v>195144</v>
      </c>
      <c r="E261" s="128"/>
      <c r="F261" s="128"/>
      <c r="G261" s="128"/>
      <c r="H261" s="129"/>
    </row>
    <row r="262" spans="1:8" s="16" customFormat="1" ht="37.5" customHeight="1" outlineLevel="1" x14ac:dyDescent="0.2">
      <c r="A262" s="130" t="s">
        <v>449</v>
      </c>
      <c r="B262" s="366"/>
      <c r="C262" s="367"/>
      <c r="D262" s="365">
        <v>197220</v>
      </c>
      <c r="E262" s="128"/>
      <c r="F262" s="128"/>
      <c r="G262" s="128"/>
      <c r="H262" s="129"/>
    </row>
    <row r="263" spans="1:8" s="16" customFormat="1" ht="37.5" customHeight="1" outlineLevel="1" x14ac:dyDescent="0.2">
      <c r="A263" s="130" t="s">
        <v>450</v>
      </c>
      <c r="B263" s="366"/>
      <c r="C263" s="367"/>
      <c r="D263" s="365">
        <v>199296</v>
      </c>
      <c r="E263" s="128"/>
      <c r="F263" s="128"/>
      <c r="G263" s="128"/>
      <c r="H263" s="129"/>
    </row>
    <row r="264" spans="1:8" s="16" customFormat="1" ht="37.5" customHeight="1" outlineLevel="1" x14ac:dyDescent="0.2">
      <c r="A264" s="130" t="s">
        <v>451</v>
      </c>
      <c r="B264" s="366"/>
      <c r="C264" s="367"/>
      <c r="D264" s="365">
        <v>201372</v>
      </c>
      <c r="E264" s="128"/>
      <c r="F264" s="128"/>
      <c r="G264" s="128"/>
      <c r="H264" s="129"/>
    </row>
    <row r="265" spans="1:8" s="16" customFormat="1" ht="37.5" customHeight="1" outlineLevel="1" x14ac:dyDescent="0.2">
      <c r="A265" s="130" t="s">
        <v>452</v>
      </c>
      <c r="B265" s="366"/>
      <c r="C265" s="367"/>
      <c r="D265" s="365">
        <v>203448</v>
      </c>
      <c r="E265" s="128"/>
      <c r="F265" s="128"/>
      <c r="G265" s="128"/>
      <c r="H265" s="129"/>
    </row>
    <row r="266" spans="1:8" s="16" customFormat="1" ht="37.5" customHeight="1" outlineLevel="1" x14ac:dyDescent="0.2">
      <c r="A266" s="130" t="s">
        <v>453</v>
      </c>
      <c r="B266" s="366"/>
      <c r="C266" s="367"/>
      <c r="D266" s="365">
        <v>205524</v>
      </c>
      <c r="E266" s="128"/>
      <c r="F266" s="128"/>
      <c r="G266" s="128"/>
      <c r="H266" s="129"/>
    </row>
    <row r="267" spans="1:8" s="16" customFormat="1" ht="37.5" customHeight="1" outlineLevel="1" thickBot="1" x14ac:dyDescent="0.25">
      <c r="A267" s="130" t="s">
        <v>454</v>
      </c>
      <c r="B267" s="366"/>
      <c r="C267" s="368"/>
      <c r="D267" s="365">
        <v>207600</v>
      </c>
      <c r="E267" s="128"/>
      <c r="F267" s="128"/>
      <c r="G267" s="128"/>
      <c r="H267" s="129"/>
    </row>
    <row r="268" spans="1:8" s="16" customFormat="1" ht="50.1" customHeight="1" thickBot="1" x14ac:dyDescent="0.25">
      <c r="A268" s="560" t="s">
        <v>52</v>
      </c>
      <c r="B268" s="561"/>
      <c r="C268" s="562"/>
      <c r="D268" s="121" t="str">
        <f>"от "&amp;MIN(D269:D278)&amp;" до "&amp;MAX(D269:D278)</f>
        <v>от 390 до 10290</v>
      </c>
      <c r="E268" s="122"/>
      <c r="F268" s="122"/>
      <c r="G268" s="122"/>
      <c r="H268" s="123"/>
    </row>
    <row r="269" spans="1:8" s="16" customFormat="1" ht="159" customHeight="1" x14ac:dyDescent="0.2">
      <c r="A269" s="422" t="s">
        <v>271</v>
      </c>
      <c r="B269" s="133" t="s">
        <v>272</v>
      </c>
      <c r="C2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9" s="510">
        <v>1434</v>
      </c>
      <c r="E269" s="510"/>
      <c r="F269" s="510"/>
      <c r="G269" s="510"/>
      <c r="H269" s="416"/>
    </row>
    <row r="270" spans="1:8" s="16" customFormat="1" ht="37.5" customHeight="1" x14ac:dyDescent="0.2">
      <c r="A270" s="143" t="s">
        <v>54</v>
      </c>
      <c r="B270" s="144"/>
      <c r="C270" s="139"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70" s="56">
        <v>900</v>
      </c>
      <c r="E270" s="37"/>
      <c r="F270" s="37"/>
      <c r="G270" s="37"/>
      <c r="H270" s="38"/>
    </row>
    <row r="271" spans="1:8" s="16" customFormat="1" ht="37.5" customHeight="1" x14ac:dyDescent="0.2">
      <c r="A271" s="143" t="s">
        <v>55</v>
      </c>
      <c r="B271" s="144"/>
      <c r="C271" s="142"/>
      <c r="D271" s="56">
        <v>10290</v>
      </c>
      <c r="E271" s="37"/>
      <c r="F271" s="37"/>
      <c r="G271" s="37"/>
      <c r="H271" s="38"/>
    </row>
    <row r="272" spans="1:8" s="16" customFormat="1" ht="37.5" customHeight="1" x14ac:dyDescent="0.2">
      <c r="A272" s="143" t="s">
        <v>56</v>
      </c>
      <c r="B272" s="144"/>
      <c r="C272" s="142"/>
      <c r="D272" s="56">
        <v>2190</v>
      </c>
      <c r="E272" s="37"/>
      <c r="F272" s="37"/>
      <c r="G272" s="37"/>
      <c r="H272" s="38"/>
    </row>
    <row r="273" spans="1:8" s="16" customFormat="1" ht="37.5" customHeight="1" x14ac:dyDescent="0.2">
      <c r="A273" s="143" t="s">
        <v>57</v>
      </c>
      <c r="B273" s="144"/>
      <c r="C273" s="142"/>
      <c r="D273" s="56">
        <v>6090</v>
      </c>
      <c r="E273" s="37"/>
      <c r="F273" s="37"/>
      <c r="G273" s="37"/>
      <c r="H273" s="38"/>
    </row>
    <row r="274" spans="1:8" s="16" customFormat="1" ht="37.5" customHeight="1" x14ac:dyDescent="0.2">
      <c r="A274" s="143" t="s">
        <v>58</v>
      </c>
      <c r="B274" s="144"/>
      <c r="C274" s="142"/>
      <c r="D274" s="56">
        <v>390</v>
      </c>
      <c r="E274" s="37"/>
      <c r="F274" s="37"/>
      <c r="G274" s="37"/>
      <c r="H274" s="38"/>
    </row>
    <row r="275" spans="1:8" s="16" customFormat="1" ht="37.5" customHeight="1" x14ac:dyDescent="0.2">
      <c r="A275" s="143" t="s">
        <v>59</v>
      </c>
      <c r="B275" s="144"/>
      <c r="C275" s="142"/>
      <c r="D275" s="56">
        <v>390</v>
      </c>
      <c r="E275" s="37"/>
      <c r="F275" s="37"/>
      <c r="G275" s="37"/>
      <c r="H275" s="38"/>
    </row>
    <row r="276" spans="1:8" s="16" customFormat="1" ht="37.5" customHeight="1" x14ac:dyDescent="0.2">
      <c r="A276" s="143" t="s">
        <v>60</v>
      </c>
      <c r="B276" s="144"/>
      <c r="C276" s="142"/>
      <c r="D276" s="56">
        <v>780</v>
      </c>
      <c r="E276" s="37"/>
      <c r="F276" s="37"/>
      <c r="G276" s="37"/>
      <c r="H276" s="38"/>
    </row>
    <row r="277" spans="1:8" s="16" customFormat="1" ht="37.5" customHeight="1" x14ac:dyDescent="0.2">
      <c r="A277" s="143" t="s">
        <v>61</v>
      </c>
      <c r="B277" s="144"/>
      <c r="C277" s="142"/>
      <c r="D277" s="56">
        <v>1170</v>
      </c>
      <c r="E277" s="37"/>
      <c r="F277" s="37"/>
      <c r="G277" s="37"/>
      <c r="H277" s="38"/>
    </row>
    <row r="278" spans="1:8" s="16" customFormat="1" ht="37.5" customHeight="1" thickBot="1" x14ac:dyDescent="0.25">
      <c r="A278" s="194" t="s">
        <v>62</v>
      </c>
      <c r="B278" s="195"/>
      <c r="C278" s="147"/>
      <c r="D278" s="56">
        <v>6390</v>
      </c>
      <c r="E278" s="37"/>
      <c r="F278" s="37"/>
      <c r="G278" s="37"/>
      <c r="H278" s="38"/>
    </row>
    <row r="279" spans="1:8" s="16" customFormat="1" ht="117.75" customHeight="1" thickBot="1" x14ac:dyDescent="0.25">
      <c r="A279" s="322" t="s">
        <v>64</v>
      </c>
      <c r="B279" s="323"/>
      <c r="C2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79" s="45">
        <v>30</v>
      </c>
      <c r="E279" s="45"/>
      <c r="F279" s="45"/>
      <c r="G279" s="45"/>
      <c r="H279" s="46"/>
    </row>
    <row r="280" spans="1:8" s="28" customFormat="1" ht="50.1" customHeight="1" thickBot="1" x14ac:dyDescent="0.25">
      <c r="A280" s="24" t="s">
        <v>65</v>
      </c>
      <c r="B280" s="25"/>
      <c r="C280" s="26"/>
      <c r="D280" s="156" t="str">
        <f>"от "&amp;MIN(D282,D302:D316)&amp;" до "&amp;MAX(D282,D302:D316)</f>
        <v>от 540 до 69690</v>
      </c>
      <c r="E280" s="156"/>
      <c r="F280" s="156"/>
      <c r="G280" s="156"/>
      <c r="H280" s="157"/>
    </row>
    <row r="281" spans="1:8" s="16" customFormat="1" ht="24.95" customHeight="1" thickBot="1" x14ac:dyDescent="0.25">
      <c r="A281" s="301"/>
      <c r="B281" s="302"/>
      <c r="C281" s="118"/>
      <c r="D281" s="325"/>
      <c r="E281" s="325"/>
      <c r="F281" s="325"/>
      <c r="G281" s="325"/>
      <c r="H281" s="326"/>
    </row>
    <row r="282" spans="1:8" s="16" customFormat="1" ht="61.5"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82" s="165">
        <v>13104</v>
      </c>
      <c r="E282" s="165"/>
      <c r="F282" s="165"/>
      <c r="G282" s="165"/>
      <c r="H282" s="166"/>
    </row>
    <row r="283" spans="1:8" s="16" customFormat="1" ht="61.5" customHeight="1" thickBot="1" x14ac:dyDescent="0.25">
      <c r="A283" s="167" t="s">
        <v>67</v>
      </c>
      <c r="B283" s="168"/>
      <c r="C283" s="169"/>
      <c r="D283" s="170" t="s">
        <v>68</v>
      </c>
      <c r="E283" s="171"/>
      <c r="F283" s="171"/>
      <c r="G283" s="171"/>
      <c r="H283" s="172"/>
    </row>
    <row r="284" spans="1:8" s="16" customFormat="1" ht="61.5" customHeight="1" x14ac:dyDescent="0.2">
      <c r="A284" s="173" t="s">
        <v>69</v>
      </c>
      <c r="B284" s="174"/>
      <c r="C284" s="169"/>
      <c r="D284" s="140">
        <f>D282/4</f>
        <v>3276</v>
      </c>
      <c r="E284" s="140"/>
      <c r="F284" s="140"/>
      <c r="G284" s="140"/>
      <c r="H284" s="141"/>
    </row>
    <row r="285" spans="1:8" s="16" customFormat="1" ht="61.5" customHeight="1" x14ac:dyDescent="0.2">
      <c r="A285" s="173" t="s">
        <v>70</v>
      </c>
      <c r="B285" s="174"/>
      <c r="C285" s="169"/>
      <c r="D285" s="140">
        <f>D282/5</f>
        <v>2620.8000000000002</v>
      </c>
      <c r="E285" s="140"/>
      <c r="F285" s="140"/>
      <c r="G285" s="140"/>
      <c r="H285" s="141"/>
    </row>
    <row r="286" spans="1:8" s="16" customFormat="1" ht="61.5" customHeight="1" x14ac:dyDescent="0.2">
      <c r="A286" s="173" t="s">
        <v>71</v>
      </c>
      <c r="B286" s="174"/>
      <c r="C286" s="169"/>
      <c r="D286" s="140">
        <f>D282/6</f>
        <v>2184</v>
      </c>
      <c r="E286" s="140"/>
      <c r="F286" s="140"/>
      <c r="G286" s="140"/>
      <c r="H286" s="141"/>
    </row>
    <row r="287" spans="1:8" s="16" customFormat="1" ht="61.5" customHeight="1" x14ac:dyDescent="0.2">
      <c r="A287" s="173" t="s">
        <v>72</v>
      </c>
      <c r="B287" s="174"/>
      <c r="C287" s="169"/>
      <c r="D287" s="140">
        <f>D282/7</f>
        <v>1872</v>
      </c>
      <c r="E287" s="140"/>
      <c r="F287" s="140"/>
      <c r="G287" s="140"/>
      <c r="H287" s="141"/>
    </row>
    <row r="288" spans="1:8" s="16" customFormat="1" ht="61.5" customHeight="1" x14ac:dyDescent="0.2">
      <c r="A288" s="173" t="s">
        <v>73</v>
      </c>
      <c r="B288" s="174"/>
      <c r="C288" s="169"/>
      <c r="D288" s="140">
        <f>D282/8</f>
        <v>1638</v>
      </c>
      <c r="E288" s="140"/>
      <c r="F288" s="140"/>
      <c r="G288" s="140"/>
      <c r="H288" s="141"/>
    </row>
    <row r="289" spans="1:8" s="16" customFormat="1" ht="61.5" customHeight="1" x14ac:dyDescent="0.2">
      <c r="A289" s="173" t="s">
        <v>74</v>
      </c>
      <c r="B289" s="174"/>
      <c r="C289" s="169"/>
      <c r="D289" s="140">
        <f>D282/9</f>
        <v>1456</v>
      </c>
      <c r="E289" s="140"/>
      <c r="F289" s="140"/>
      <c r="G289" s="140"/>
      <c r="H289" s="141"/>
    </row>
    <row r="290" spans="1:8" s="16" customFormat="1" ht="61.5" customHeight="1" x14ac:dyDescent="0.2">
      <c r="A290" s="173" t="s">
        <v>75</v>
      </c>
      <c r="B290" s="174"/>
      <c r="C290" s="169"/>
      <c r="D290" s="140">
        <f>D282/10</f>
        <v>1310.4000000000001</v>
      </c>
      <c r="E290" s="140"/>
      <c r="F290" s="140"/>
      <c r="G290" s="140"/>
      <c r="H290" s="141"/>
    </row>
    <row r="291" spans="1:8" s="16" customFormat="1" ht="61.5" customHeight="1" thickBot="1" x14ac:dyDescent="0.25">
      <c r="A291" s="162" t="s">
        <v>76</v>
      </c>
      <c r="B291" s="163"/>
      <c r="C291" s="169"/>
      <c r="D291" s="165">
        <v>19656</v>
      </c>
      <c r="E291" s="165"/>
      <c r="F291" s="165"/>
      <c r="G291" s="165"/>
      <c r="H291" s="166"/>
    </row>
    <row r="292" spans="1:8" s="16" customFormat="1" ht="61.5" customHeight="1" thickBot="1" x14ac:dyDescent="0.25">
      <c r="A292" s="167" t="s">
        <v>67</v>
      </c>
      <c r="B292" s="168"/>
      <c r="C292" s="169"/>
      <c r="D292" s="170" t="s">
        <v>68</v>
      </c>
      <c r="E292" s="171"/>
      <c r="F292" s="171"/>
      <c r="G292" s="171"/>
      <c r="H292" s="172"/>
    </row>
    <row r="293" spans="1:8" s="16" customFormat="1" ht="61.5" customHeight="1" x14ac:dyDescent="0.2">
      <c r="A293" s="173" t="s">
        <v>69</v>
      </c>
      <c r="B293" s="174"/>
      <c r="C293" s="169"/>
      <c r="D293" s="140">
        <v>4914</v>
      </c>
      <c r="E293" s="140"/>
      <c r="F293" s="140"/>
      <c r="G293" s="140"/>
      <c r="H293" s="141"/>
    </row>
    <row r="294" spans="1:8" s="16" customFormat="1" ht="61.5" customHeight="1" x14ac:dyDescent="0.2">
      <c r="A294" s="173" t="s">
        <v>70</v>
      </c>
      <c r="B294" s="174"/>
      <c r="C294" s="169"/>
      <c r="D294" s="140">
        <v>3931.2</v>
      </c>
      <c r="E294" s="140"/>
      <c r="F294" s="140"/>
      <c r="G294" s="140"/>
      <c r="H294" s="141"/>
    </row>
    <row r="295" spans="1:8" s="16" customFormat="1" ht="61.5" customHeight="1" x14ac:dyDescent="0.2">
      <c r="A295" s="173" t="s">
        <v>71</v>
      </c>
      <c r="B295" s="174"/>
      <c r="C295" s="169"/>
      <c r="D295" s="140">
        <v>3276</v>
      </c>
      <c r="E295" s="140"/>
      <c r="F295" s="140"/>
      <c r="G295" s="140"/>
      <c r="H295" s="141"/>
    </row>
    <row r="296" spans="1:8" s="16" customFormat="1" ht="61.5" customHeight="1" x14ac:dyDescent="0.2">
      <c r="A296" s="173" t="s">
        <v>72</v>
      </c>
      <c r="B296" s="174"/>
      <c r="C296" s="169"/>
      <c r="D296" s="140">
        <v>2808</v>
      </c>
      <c r="E296" s="140"/>
      <c r="F296" s="140"/>
      <c r="G296" s="140"/>
      <c r="H296" s="141"/>
    </row>
    <row r="297" spans="1:8" s="16" customFormat="1" ht="61.5" customHeight="1" x14ac:dyDescent="0.2">
      <c r="A297" s="173" t="s">
        <v>73</v>
      </c>
      <c r="B297" s="174"/>
      <c r="C297" s="169"/>
      <c r="D297" s="140">
        <v>2457</v>
      </c>
      <c r="E297" s="140"/>
      <c r="F297" s="140"/>
      <c r="G297" s="140"/>
      <c r="H297" s="141"/>
    </row>
    <row r="298" spans="1:8" s="16" customFormat="1" ht="61.5" customHeight="1" x14ac:dyDescent="0.2">
      <c r="A298" s="173" t="s">
        <v>74</v>
      </c>
      <c r="B298" s="174"/>
      <c r="C298" s="169"/>
      <c r="D298" s="140">
        <v>2184</v>
      </c>
      <c r="E298" s="140"/>
      <c r="F298" s="140"/>
      <c r="G298" s="140"/>
      <c r="H298" s="141"/>
    </row>
    <row r="299" spans="1:8" s="16" customFormat="1" ht="61.5" customHeight="1" thickBot="1" x14ac:dyDescent="0.25">
      <c r="A299" s="173" t="s">
        <v>75</v>
      </c>
      <c r="B299" s="174"/>
      <c r="C299" s="177"/>
      <c r="D299" s="140">
        <v>1965.6</v>
      </c>
      <c r="E299" s="140"/>
      <c r="F299" s="140"/>
      <c r="G299" s="140"/>
      <c r="H299" s="141"/>
    </row>
    <row r="300" spans="1:8" s="16" customFormat="1" ht="62.45" customHeight="1" thickBot="1" x14ac:dyDescent="0.25">
      <c r="A300" s="178" t="s">
        <v>77</v>
      </c>
      <c r="B300" s="179"/>
      <c r="C3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00" s="44">
        <v>20004</v>
      </c>
      <c r="E300" s="45"/>
      <c r="F300" s="45"/>
      <c r="G300" s="45"/>
      <c r="H300" s="46"/>
    </row>
    <row r="301" spans="1:8" s="16" customFormat="1" ht="24.95" customHeight="1" thickBot="1" x14ac:dyDescent="0.25">
      <c r="A301" s="301"/>
      <c r="B301" s="302"/>
      <c r="C301" s="182"/>
      <c r="D301" s="325"/>
      <c r="E301" s="325"/>
      <c r="F301" s="325"/>
      <c r="G301" s="325"/>
      <c r="H301" s="326"/>
    </row>
    <row r="302" spans="1:8" s="16" customFormat="1" ht="50.1" customHeight="1" x14ac:dyDescent="0.2">
      <c r="A302" s="143" t="s">
        <v>78</v>
      </c>
      <c r="B302" s="144"/>
      <c r="C302" s="294" t="str">
        <f>"Интернет-площадка 2gis.ru на основе Cправочника организаций "&amp;$C$2&amp;""</f>
        <v>Интернет-площадка 2gis.ru на основе Cправочника организаций "2ГИС.КРАСНОЯРСК"</v>
      </c>
      <c r="D302" s="56">
        <v>25590</v>
      </c>
      <c r="E302" s="37"/>
      <c r="F302" s="37"/>
      <c r="G302" s="37"/>
      <c r="H302" s="38"/>
    </row>
    <row r="303" spans="1:8" s="16" customFormat="1" ht="50.1" customHeight="1" x14ac:dyDescent="0.2">
      <c r="A303" s="143" t="s">
        <v>79</v>
      </c>
      <c r="B303" s="144"/>
      <c r="C303"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3" s="56">
        <v>16290</v>
      </c>
      <c r="E303" s="37"/>
      <c r="F303" s="37"/>
      <c r="G303" s="37"/>
      <c r="H303" s="38"/>
    </row>
    <row r="304" spans="1:8" s="16" customFormat="1" ht="50.1" customHeight="1" x14ac:dyDescent="0.2">
      <c r="A304" s="143" t="s">
        <v>80</v>
      </c>
      <c r="B304" s="144"/>
      <c r="C304"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4" s="56">
        <v>10080</v>
      </c>
      <c r="E304" s="37"/>
      <c r="F304" s="37"/>
      <c r="G304" s="37"/>
      <c r="H304" s="38"/>
    </row>
    <row r="305" spans="1:8" s="16" customFormat="1" ht="50.1" customHeight="1" x14ac:dyDescent="0.2">
      <c r="A305" s="143" t="s">
        <v>81</v>
      </c>
      <c r="B305" s="144"/>
      <c r="C305" s="190" t="str">
        <f>"Интернет-площадка 2gis.ru на основе Cправочника организаций "&amp;$C$2&amp;""</f>
        <v>Интернет-площадка 2gis.ru на основе Cправочника организаций "2ГИС.КРАСНОЯРСК"</v>
      </c>
      <c r="D305" s="56">
        <v>13290</v>
      </c>
      <c r="E305" s="37"/>
      <c r="F305" s="37"/>
      <c r="G305" s="37"/>
      <c r="H305" s="38"/>
    </row>
    <row r="306" spans="1:8" s="16" customFormat="1" ht="50.1" customHeight="1" x14ac:dyDescent="0.2">
      <c r="A306" s="143" t="s">
        <v>82</v>
      </c>
      <c r="B306" s="144"/>
      <c r="C306" s="190" t="str">
        <f>"Интернет-площадка 2gis.ru на основе Cправочника организаций "&amp;$C$2&amp;""</f>
        <v>Интернет-площадка 2gis.ru на основе Cправочника организаций "2ГИС.КРАСНОЯРСК"</v>
      </c>
      <c r="D306" s="56">
        <v>15948</v>
      </c>
      <c r="E306" s="37"/>
      <c r="F306" s="37"/>
      <c r="G306" s="37"/>
      <c r="H306" s="38"/>
    </row>
    <row r="307" spans="1:8" s="16" customFormat="1" ht="50.1" customHeight="1" x14ac:dyDescent="0.2">
      <c r="A307" s="143" t="s">
        <v>83</v>
      </c>
      <c r="B307" s="144"/>
      <c r="C307"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7" s="56">
        <v>18090</v>
      </c>
      <c r="E307" s="37"/>
      <c r="F307" s="37"/>
      <c r="G307" s="37"/>
      <c r="H307" s="38"/>
    </row>
    <row r="308" spans="1:8" s="16" customFormat="1" ht="50.1" customHeight="1" x14ac:dyDescent="0.2">
      <c r="A308" s="143" t="s">
        <v>84</v>
      </c>
      <c r="B308" s="144"/>
      <c r="C308"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8" s="56">
        <v>23490</v>
      </c>
      <c r="E308" s="37"/>
      <c r="F308" s="37"/>
      <c r="G308" s="37"/>
      <c r="H308" s="38"/>
    </row>
    <row r="309" spans="1:8" s="16" customFormat="1" ht="50.1" customHeight="1" x14ac:dyDescent="0.2">
      <c r="A309" s="143" t="s">
        <v>85</v>
      </c>
      <c r="B309" s="144"/>
      <c r="C309"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9" s="56">
        <v>69690</v>
      </c>
      <c r="E309" s="37"/>
      <c r="F309" s="37"/>
      <c r="G309" s="37"/>
      <c r="H309" s="38"/>
    </row>
    <row r="310" spans="1:8" s="16" customFormat="1" ht="50.1" customHeight="1" x14ac:dyDescent="0.2">
      <c r="A310" s="143" t="s">
        <v>86</v>
      </c>
      <c r="B310" s="144"/>
      <c r="C310" s="190" t="str">
        <f>C340</f>
        <v>электронный справочник на основе Справочника организаций "2ГИС.КРАСНОЯРСК" (мобильная версия 2ГИС 4.0 и выше)</v>
      </c>
      <c r="D310" s="56">
        <v>29592</v>
      </c>
      <c r="E310" s="37"/>
      <c r="F310" s="37"/>
      <c r="G310" s="37"/>
      <c r="H310" s="38"/>
    </row>
    <row r="311" spans="1:8" s="16" customFormat="1" ht="50.1" customHeight="1" x14ac:dyDescent="0.2">
      <c r="A311" s="143" t="s">
        <v>87</v>
      </c>
      <c r="B311" s="144"/>
      <c r="C311" s="190" t="s">
        <v>88</v>
      </c>
      <c r="D311" s="56">
        <v>540</v>
      </c>
      <c r="E311" s="37"/>
      <c r="F311" s="37"/>
      <c r="G311" s="37"/>
      <c r="H311" s="38"/>
    </row>
    <row r="312" spans="1:8" s="16" customFormat="1" ht="64.5" customHeight="1" x14ac:dyDescent="0.2">
      <c r="A312" s="143" t="s">
        <v>89</v>
      </c>
      <c r="B312" s="144"/>
      <c r="C3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2" s="56">
        <v>13890</v>
      </c>
      <c r="E312" s="37"/>
      <c r="F312" s="37"/>
      <c r="G312" s="37"/>
      <c r="H312" s="38"/>
    </row>
    <row r="313" spans="1:8" s="16" customFormat="1" ht="64.5" customHeight="1" x14ac:dyDescent="0.2">
      <c r="A313" s="143" t="s">
        <v>90</v>
      </c>
      <c r="B313" s="144"/>
      <c r="C313" s="190" t="str">
        <f t="shared" ref="C313:C3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3" s="56">
        <v>11112</v>
      </c>
      <c r="E313" s="37"/>
      <c r="F313" s="37"/>
      <c r="G313" s="37"/>
      <c r="H313" s="38"/>
    </row>
    <row r="314" spans="1:8" s="16" customFormat="1" ht="64.5" customHeight="1" x14ac:dyDescent="0.2">
      <c r="A314" s="143" t="s">
        <v>91</v>
      </c>
      <c r="B314" s="144"/>
      <c r="C314"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4" s="56">
        <v>11790</v>
      </c>
      <c r="E314" s="37"/>
      <c r="F314" s="37"/>
      <c r="G314" s="37"/>
      <c r="H314" s="38"/>
    </row>
    <row r="315" spans="1:8" s="16" customFormat="1" ht="64.5" customHeight="1" x14ac:dyDescent="0.2">
      <c r="A315" s="143" t="s">
        <v>92</v>
      </c>
      <c r="B315" s="144"/>
      <c r="C315" s="190"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15" s="56">
        <v>5556</v>
      </c>
      <c r="E315" s="37"/>
      <c r="F315" s="37"/>
      <c r="G315" s="37"/>
      <c r="H315" s="38"/>
    </row>
    <row r="316" spans="1:8" s="16" customFormat="1" ht="50.1" customHeight="1" thickBot="1" x14ac:dyDescent="0.25">
      <c r="A316" s="143" t="s">
        <v>95</v>
      </c>
      <c r="B316" s="144"/>
      <c r="C316" s="19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6" s="56">
        <v>47490</v>
      </c>
      <c r="E316" s="37"/>
      <c r="F316" s="37"/>
      <c r="G316" s="37"/>
      <c r="H316" s="38"/>
    </row>
    <row r="317" spans="1:8" s="16" customFormat="1" ht="102" customHeight="1" thickBot="1" x14ac:dyDescent="0.25">
      <c r="A317" s="143" t="s">
        <v>16</v>
      </c>
      <c r="B317" s="144"/>
      <c r="C3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7" s="56">
        <v>1437</v>
      </c>
      <c r="E317" s="37"/>
      <c r="F317" s="37"/>
      <c r="G317" s="37"/>
      <c r="H317" s="38"/>
    </row>
    <row r="318" spans="1:8" s="16" customFormat="1" ht="126" customHeight="1" x14ac:dyDescent="0.2">
      <c r="A318" s="143" t="s">
        <v>96</v>
      </c>
      <c r="B318" s="144"/>
      <c r="C3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8" s="56">
        <v>16050</v>
      </c>
      <c r="E318" s="37"/>
      <c r="F318" s="37"/>
      <c r="G318" s="37"/>
      <c r="H318" s="38"/>
    </row>
    <row r="319" spans="1:8" s="16" customFormat="1" ht="96" customHeight="1" x14ac:dyDescent="0.2">
      <c r="A319" s="137" t="s">
        <v>97</v>
      </c>
      <c r="B319" s="191"/>
      <c r="C3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9" s="56">
        <v>10005</v>
      </c>
      <c r="E319" s="37"/>
      <c r="F319" s="37"/>
      <c r="G319" s="37"/>
      <c r="H319" s="38"/>
    </row>
    <row r="320" spans="1:8" s="16" customFormat="1" ht="96" customHeight="1" thickBot="1" x14ac:dyDescent="0.25">
      <c r="A320" s="137" t="s">
        <v>98</v>
      </c>
      <c r="B320" s="191"/>
      <c r="C32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0" s="56">
        <v>15001</v>
      </c>
      <c r="E320" s="37"/>
      <c r="F320" s="37"/>
      <c r="G320" s="37"/>
      <c r="H320" s="38"/>
    </row>
    <row r="321" spans="1:8" s="16" customFormat="1" ht="78" customHeight="1" thickBot="1" x14ac:dyDescent="0.25">
      <c r="A321" s="143" t="s">
        <v>93</v>
      </c>
      <c r="B321" s="144" t="s">
        <v>93</v>
      </c>
      <c r="C3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1" s="563">
        <v>15000</v>
      </c>
      <c r="E321" s="563"/>
      <c r="F321" s="563"/>
      <c r="G321" s="563"/>
      <c r="H321" s="564"/>
    </row>
    <row r="322" spans="1:8" s="16" customFormat="1" ht="78" customHeight="1" thickBot="1" x14ac:dyDescent="0.25">
      <c r="A322" s="143" t="s">
        <v>94</v>
      </c>
      <c r="B322" s="144" t="s">
        <v>94</v>
      </c>
      <c r="C3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22" s="563">
        <v>12000</v>
      </c>
      <c r="E322" s="563"/>
      <c r="F322" s="563"/>
      <c r="G322" s="563"/>
      <c r="H322" s="564"/>
    </row>
    <row r="323" spans="1:8" s="16" customFormat="1" ht="50.1" customHeight="1" x14ac:dyDescent="0.2">
      <c r="A323" s="143" t="s">
        <v>99</v>
      </c>
      <c r="B323" s="144"/>
      <c r="C323" s="190" t="str">
        <f>"Интернет-площадка 2gis.ru на основе Cправочника организаций "&amp;$C$2&amp;""</f>
        <v>Интернет-площадка 2gis.ru на основе Cправочника организаций "2ГИС.КРАСНОЯРСК"</v>
      </c>
      <c r="D323" s="56">
        <v>35880</v>
      </c>
      <c r="E323" s="37"/>
      <c r="F323" s="37"/>
      <c r="G323" s="37"/>
      <c r="H323" s="38"/>
    </row>
    <row r="324" spans="1:8" s="16" customFormat="1" ht="49.5" customHeight="1" x14ac:dyDescent="0.2">
      <c r="A324" s="143" t="s">
        <v>100</v>
      </c>
      <c r="B324" s="144"/>
      <c r="C324" s="190" t="str">
        <f t="shared" ref="C324:C332"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56">
        <v>22920</v>
      </c>
      <c r="E324" s="37"/>
      <c r="F324" s="37"/>
      <c r="G324" s="37"/>
      <c r="H324" s="38"/>
    </row>
    <row r="325" spans="1:8" s="16" customFormat="1" ht="50.1" customHeight="1" x14ac:dyDescent="0.2">
      <c r="A325" s="143" t="s">
        <v>101</v>
      </c>
      <c r="B325" s="144"/>
      <c r="C325" s="190" t="str">
        <f t="shared" si="1"/>
        <v>электронный справочник на основе Справочника организаций "2ГИС.КРАСНОЯРСК" (версия для ПК)</v>
      </c>
      <c r="D325" s="56">
        <v>14160</v>
      </c>
      <c r="E325" s="37"/>
      <c r="F325" s="37"/>
      <c r="G325" s="37"/>
      <c r="H325" s="38"/>
    </row>
    <row r="326" spans="1:8" s="16" customFormat="1" ht="50.1" customHeight="1" x14ac:dyDescent="0.2">
      <c r="A326" s="143" t="s">
        <v>102</v>
      </c>
      <c r="B326" s="144"/>
      <c r="C326" s="190" t="str">
        <f>"Интернет-площадка 2gis.ru на основе Cправочника организаций "&amp;$C$2&amp;""</f>
        <v>Интернет-площадка 2gis.ru на основе Cправочника организаций "2ГИС.КРАСНОЯРСК"</v>
      </c>
      <c r="D326" s="56">
        <v>18720</v>
      </c>
      <c r="E326" s="37"/>
      <c r="F326" s="37"/>
      <c r="G326" s="37"/>
      <c r="H326" s="38"/>
    </row>
    <row r="327" spans="1:8" s="16" customFormat="1" ht="50.1" customHeight="1" x14ac:dyDescent="0.2">
      <c r="A327" s="143" t="s">
        <v>103</v>
      </c>
      <c r="B327" s="144"/>
      <c r="C327" s="190" t="str">
        <f>"Интернет-площадка 2gis.ru на основе Cправочника организаций "&amp;$C$2&amp;""</f>
        <v>Интернет-площадка 2gis.ru на основе Cправочника организаций "2ГИС.КРАСНОЯРСК"</v>
      </c>
      <c r="D327" s="56">
        <v>22464</v>
      </c>
      <c r="E327" s="37"/>
      <c r="F327" s="37"/>
      <c r="G327" s="37"/>
      <c r="H327" s="38"/>
    </row>
    <row r="328" spans="1:8" s="16" customFormat="1" ht="50.1" customHeight="1" x14ac:dyDescent="0.2">
      <c r="A328" s="143" t="s">
        <v>104</v>
      </c>
      <c r="B328" s="144"/>
      <c r="C328" s="190" t="str">
        <f t="shared" si="1"/>
        <v>электронный справочник на основе Справочника организаций "2ГИС.КРАСНОЯРСК" (версия для ПК)</v>
      </c>
      <c r="D328" s="56">
        <v>25440</v>
      </c>
      <c r="E328" s="37"/>
      <c r="F328" s="37"/>
      <c r="G328" s="37"/>
      <c r="H328" s="38"/>
    </row>
    <row r="329" spans="1:8" s="16" customFormat="1" ht="50.1" customHeight="1" x14ac:dyDescent="0.2">
      <c r="A329" s="143" t="s">
        <v>105</v>
      </c>
      <c r="B329" s="144"/>
      <c r="C329" s="190" t="str">
        <f t="shared" si="1"/>
        <v>электронный справочник на основе Справочника организаций "2ГИС.КРАСНОЯРСК" (версия для ПК)</v>
      </c>
      <c r="D329" s="56">
        <v>33000</v>
      </c>
      <c r="E329" s="37"/>
      <c r="F329" s="37"/>
      <c r="G329" s="37"/>
      <c r="H329" s="38"/>
    </row>
    <row r="330" spans="1:8" s="16" customFormat="1" ht="50.1" customHeight="1" x14ac:dyDescent="0.2">
      <c r="A330" s="143" t="s">
        <v>106</v>
      </c>
      <c r="B330" s="144"/>
      <c r="C330" s="190" t="str">
        <f t="shared" si="1"/>
        <v>электронный справочник на основе Справочника организаций "2ГИС.КРАСНОЯРСК" (версия для ПК)</v>
      </c>
      <c r="D330" s="56">
        <v>97680</v>
      </c>
      <c r="E330" s="37"/>
      <c r="F330" s="37"/>
      <c r="G330" s="37"/>
      <c r="H330" s="38"/>
    </row>
    <row r="331" spans="1:8" s="16" customFormat="1" ht="50.1" customHeight="1" x14ac:dyDescent="0.2">
      <c r="A331" s="143" t="s">
        <v>107</v>
      </c>
      <c r="B331" s="144"/>
      <c r="C331" s="190" t="s">
        <v>88</v>
      </c>
      <c r="D331" s="56">
        <v>840</v>
      </c>
      <c r="E331" s="37"/>
      <c r="F331" s="37"/>
      <c r="G331" s="37"/>
      <c r="H331" s="38"/>
    </row>
    <row r="332" spans="1:8" s="16" customFormat="1" ht="50.1" customHeight="1" thickBot="1" x14ac:dyDescent="0.25">
      <c r="A332" s="143" t="s">
        <v>109</v>
      </c>
      <c r="B332" s="144"/>
      <c r="C332" s="190" t="str">
        <f t="shared" si="1"/>
        <v>электронный справочник на основе Справочника организаций "2ГИС.КРАСНОЯРСК" (версия для ПК)</v>
      </c>
      <c r="D332" s="56">
        <v>66600</v>
      </c>
      <c r="E332" s="37"/>
      <c r="F332" s="37"/>
      <c r="G332" s="37"/>
      <c r="H332" s="38"/>
    </row>
    <row r="333" spans="1:8" s="28" customFormat="1" ht="50.1" customHeight="1" thickBot="1" x14ac:dyDescent="0.25">
      <c r="A333" s="24" t="s">
        <v>110</v>
      </c>
      <c r="B333" s="25"/>
      <c r="C333" s="26"/>
      <c r="D333" s="156"/>
      <c r="E333" s="156"/>
      <c r="F333" s="156"/>
      <c r="G333" s="156"/>
      <c r="H333" s="157"/>
    </row>
    <row r="334" spans="1:8" s="16" customFormat="1" ht="50.1" customHeight="1" x14ac:dyDescent="0.2">
      <c r="A334" s="143" t="s">
        <v>111</v>
      </c>
      <c r="B334" s="144"/>
      <c r="C3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34" s="56">
        <v>10008</v>
      </c>
      <c r="E334" s="37"/>
      <c r="F334" s="37"/>
      <c r="G334" s="37"/>
      <c r="H334" s="38"/>
    </row>
    <row r="335" spans="1:8" s="16" customFormat="1" ht="50.1" customHeight="1" x14ac:dyDescent="0.2">
      <c r="A335" s="143" t="s">
        <v>112</v>
      </c>
      <c r="B335" s="144"/>
      <c r="C335" s="196"/>
      <c r="D335" s="56">
        <v>15000</v>
      </c>
      <c r="E335" s="37"/>
      <c r="F335" s="37"/>
      <c r="G335" s="37"/>
      <c r="H335" s="38"/>
    </row>
    <row r="336" spans="1:8" s="16" customFormat="1" ht="50.1" customHeight="1" x14ac:dyDescent="0.2">
      <c r="A336" s="194" t="s">
        <v>113</v>
      </c>
      <c r="B336" s="195"/>
      <c r="C336" s="196"/>
      <c r="D336" s="329">
        <v>3000</v>
      </c>
      <c r="E336" s="140"/>
      <c r="F336" s="140"/>
      <c r="G336" s="140"/>
      <c r="H336" s="140"/>
    </row>
    <row r="337" spans="1:8" s="16" customFormat="1" ht="50.1" customHeight="1" x14ac:dyDescent="0.2">
      <c r="A337" s="194" t="s">
        <v>114</v>
      </c>
      <c r="B337" s="195"/>
      <c r="C337" s="196"/>
      <c r="D337" s="329">
        <v>300</v>
      </c>
      <c r="E337" s="140"/>
      <c r="F337" s="140"/>
      <c r="G337" s="140"/>
      <c r="H337" s="140"/>
    </row>
    <row r="338" spans="1:8" s="16" customFormat="1" ht="50.1" customHeight="1" thickBot="1" x14ac:dyDescent="0.25">
      <c r="A338" s="194" t="s">
        <v>115</v>
      </c>
      <c r="B338" s="195"/>
      <c r="C338" s="198"/>
      <c r="D338" s="78">
        <v>1050</v>
      </c>
      <c r="E338" s="79"/>
      <c r="F338" s="79"/>
      <c r="G338" s="79"/>
      <c r="H338" s="79"/>
    </row>
    <row r="339" spans="1:8" s="16" customFormat="1" ht="50.1" customHeight="1" thickBot="1" x14ac:dyDescent="0.25">
      <c r="A339" s="24" t="s">
        <v>116</v>
      </c>
      <c r="B339" s="25"/>
      <c r="C339" s="26"/>
      <c r="D339" s="156"/>
      <c r="E339" s="156"/>
      <c r="F339" s="156"/>
      <c r="G339" s="156"/>
      <c r="H339" s="157"/>
    </row>
    <row r="340" spans="1:8" s="16" customFormat="1" ht="50.1" customHeight="1" x14ac:dyDescent="0.2">
      <c r="A340" s="143" t="s">
        <v>163</v>
      </c>
      <c r="B340" s="144"/>
      <c r="C34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0" s="56">
        <v>5190</v>
      </c>
      <c r="E340" s="37"/>
      <c r="F340" s="37"/>
      <c r="G340" s="37"/>
      <c r="H340" s="38"/>
    </row>
    <row r="341" spans="1:8" s="16" customFormat="1" ht="72" customHeight="1" x14ac:dyDescent="0.2">
      <c r="A341" s="143" t="s">
        <v>118</v>
      </c>
      <c r="B341" s="144" t="s">
        <v>455</v>
      </c>
      <c r="C3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1" s="56">
        <v>5490</v>
      </c>
      <c r="E341" s="37"/>
      <c r="F341" s="37"/>
      <c r="G341" s="37"/>
      <c r="H341" s="38"/>
    </row>
    <row r="342" spans="1:8" s="16" customFormat="1" ht="50.1" customHeight="1" x14ac:dyDescent="0.2">
      <c r="A342" s="143" t="s">
        <v>164</v>
      </c>
      <c r="B342" s="144"/>
      <c r="C34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42" s="56">
        <v>7320</v>
      </c>
      <c r="E342" s="37"/>
      <c r="F342" s="37"/>
      <c r="G342" s="37"/>
      <c r="H342" s="38"/>
    </row>
    <row r="343" spans="1:8" s="16" customFormat="1" ht="76.5" customHeight="1" x14ac:dyDescent="0.2">
      <c r="A343" s="143" t="s">
        <v>165</v>
      </c>
      <c r="B343" s="144" t="s">
        <v>455</v>
      </c>
      <c r="C3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43" s="56">
        <v>7800</v>
      </c>
      <c r="E343" s="37"/>
      <c r="F343" s="37"/>
      <c r="G343" s="37"/>
      <c r="H343" s="38"/>
    </row>
    <row r="344" spans="1:8" s="16" customFormat="1" ht="126" customHeight="1" x14ac:dyDescent="0.2">
      <c r="A344" s="143" t="s">
        <v>123</v>
      </c>
      <c r="B344" s="144"/>
      <c r="C344" s="300" t="str">
        <f>C340</f>
        <v>электронный справочник на основе Справочника организаций "2ГИС.КРАСНОЯРСК" (мобильная версия 2ГИС 4.0 и выше)</v>
      </c>
      <c r="D344" s="56">
        <v>5490</v>
      </c>
      <c r="E344" s="37"/>
      <c r="F344" s="37"/>
      <c r="G344" s="37"/>
      <c r="H344" s="38"/>
    </row>
    <row r="345" spans="1:8" s="16" customFormat="1" ht="126" customHeight="1" thickBot="1" x14ac:dyDescent="0.25">
      <c r="A345" s="143" t="s">
        <v>124</v>
      </c>
      <c r="B345" s="144"/>
      <c r="C3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45" s="56">
        <v>6030</v>
      </c>
      <c r="E345" s="37"/>
      <c r="F345" s="37"/>
      <c r="G345" s="37"/>
      <c r="H345" s="38"/>
    </row>
    <row r="346" spans="1:8" s="28" customFormat="1" ht="50.1" customHeight="1" thickBot="1" x14ac:dyDescent="0.25">
      <c r="A346" s="301"/>
      <c r="B346" s="302"/>
      <c r="C346" s="182"/>
      <c r="D346" s="325"/>
      <c r="E346" s="325"/>
      <c r="F346" s="325"/>
      <c r="G346" s="325"/>
      <c r="H346" s="326"/>
    </row>
    <row r="347" spans="1:8" s="23" customFormat="1" ht="26.25" x14ac:dyDescent="0.2">
      <c r="A347" s="204"/>
      <c r="B347" s="205"/>
      <c r="C347" s="206"/>
      <c r="D347" s="205"/>
      <c r="E347" s="205"/>
      <c r="F347" s="205"/>
      <c r="G347" s="205"/>
      <c r="H347" s="207"/>
    </row>
    <row r="348" spans="1:8" s="16" customFormat="1" ht="21" x14ac:dyDescent="0.2">
      <c r="A348" s="208"/>
      <c r="B348" s="209" t="s">
        <v>125</v>
      </c>
      <c r="C348" s="210" t="s">
        <v>180</v>
      </c>
      <c r="D348" s="210"/>
      <c r="E348" s="211"/>
      <c r="F348" s="211"/>
      <c r="G348" s="211"/>
      <c r="H348" s="211"/>
    </row>
    <row r="349" spans="1:8" s="16" customFormat="1" ht="21" x14ac:dyDescent="0.2">
      <c r="A349" s="208"/>
      <c r="B349" s="211"/>
      <c r="C349" s="212" t="s">
        <v>181</v>
      </c>
      <c r="D349" s="212"/>
      <c r="E349" s="211"/>
      <c r="F349" s="211"/>
      <c r="G349" s="211"/>
      <c r="H349" s="211"/>
    </row>
    <row r="350" spans="1:8" s="16" customFormat="1" ht="21" x14ac:dyDescent="0.2">
      <c r="A350" s="208"/>
      <c r="B350" s="211"/>
      <c r="C350" s="210" t="s">
        <v>182</v>
      </c>
      <c r="D350" s="212"/>
      <c r="E350" s="211"/>
      <c r="F350" s="211"/>
      <c r="G350" s="211"/>
      <c r="H350" s="211"/>
    </row>
    <row r="351" spans="1:8" s="16" customFormat="1" ht="21" x14ac:dyDescent="0.2">
      <c r="A351" s="204"/>
      <c r="B351" s="205"/>
      <c r="C351" s="212"/>
      <c r="D351" s="212"/>
      <c r="E351" s="211"/>
      <c r="F351" s="211"/>
      <c r="G351" s="211"/>
      <c r="H351" s="205"/>
    </row>
    <row r="352" spans="1:8" s="16" customFormat="1" ht="26.25" x14ac:dyDescent="0.2">
      <c r="A352" s="215" t="str">
        <f>Абакан_юр!A157</f>
        <v>По соглашению сторон в качестве валюты платежа могут выступать украинские гривны, в этом случае курс следующий: 1 руб. = 0,4294 гривен</v>
      </c>
      <c r="B352" s="215"/>
      <c r="C352" s="215"/>
      <c r="D352" s="216"/>
      <c r="E352" s="216"/>
      <c r="F352" s="217"/>
      <c r="G352" s="218"/>
      <c r="H352" s="218"/>
    </row>
    <row r="353" spans="1:8" s="16" customFormat="1" ht="21.75" customHeight="1" x14ac:dyDescent="0.2">
      <c r="A353" s="215" t="str">
        <f>Абакан_юр!A158</f>
        <v>По соглашению сторон в качестве валюты платежа могут выступать дирхамы ОАЭ, в этом случае курс следующий: 1 руб. = 0,0422 дирхам</v>
      </c>
      <c r="B353" s="215"/>
      <c r="C353" s="215"/>
      <c r="D353" s="216"/>
      <c r="E353" s="216"/>
      <c r="F353" s="217"/>
      <c r="G353" s="220"/>
      <c r="H353" s="220"/>
    </row>
    <row r="354" spans="1:8" ht="12.6" customHeight="1" x14ac:dyDescent="0.2">
      <c r="A354" s="215" t="str">
        <f>Абакан_юр!A159</f>
        <v>По соглашению сторон в качестве валюты платежа могут выступать доллары США, в этом случае курс следующий: 1 руб. = 0,0115 доллара</v>
      </c>
      <c r="B354" s="215"/>
      <c r="C354" s="215"/>
      <c r="D354" s="216"/>
      <c r="E354" s="216"/>
      <c r="F354" s="217"/>
      <c r="G354" s="220"/>
      <c r="H354" s="220"/>
    </row>
    <row r="355" spans="1:8" s="211" customFormat="1" ht="24.95" customHeight="1" x14ac:dyDescent="0.2">
      <c r="A355" s="215" t="str">
        <f>Абакан_юр!A160</f>
        <v>По соглашению сторон в качестве валюты платежа могут выступать евро, в этом случае курс следующий: 1 руб. = 0,0106 евро</v>
      </c>
      <c r="B355" s="215"/>
      <c r="C355" s="215"/>
      <c r="D355" s="216"/>
      <c r="E355" s="217"/>
      <c r="F355" s="217"/>
      <c r="G355" s="220"/>
      <c r="H355" s="220"/>
    </row>
    <row r="356" spans="1:8" s="211" customFormat="1" ht="24.95" customHeight="1" x14ac:dyDescent="0.2">
      <c r="A356" s="215" t="str">
        <f>Абакан_юр!A161</f>
        <v>По соглашению сторон в качестве валюты платежа могут выступать чешские кроны, в этом случае курс следующий: 1 руб. = 0,2596 крона</v>
      </c>
      <c r="B356" s="215"/>
      <c r="C356" s="215"/>
      <c r="D356" s="216"/>
      <c r="E356" s="217"/>
      <c r="F356" s="217"/>
      <c r="G356" s="220"/>
      <c r="H356" s="220"/>
    </row>
    <row r="357" spans="1:8" s="211" customFormat="1" ht="24.95" customHeight="1" x14ac:dyDescent="0.2">
      <c r="A357" s="215" t="str">
        <f>Абакан_юр!A162</f>
        <v>По соглашению сторон в качестве валюты платежа могут выступать киргизские сомы, в этом случае курс следующий: 1 руб. = 1,0276 сом</v>
      </c>
      <c r="B357" s="215"/>
      <c r="C357" s="215"/>
      <c r="D357" s="216"/>
      <c r="E357" s="216"/>
      <c r="F357" s="217"/>
      <c r="G357" s="220"/>
      <c r="H357" s="220"/>
    </row>
    <row r="358" spans="1:8" s="205" customFormat="1" ht="12" customHeight="1" x14ac:dyDescent="0.2">
      <c r="A358" s="215" t="str">
        <f>Абакан_юр!A163</f>
        <v>По соглашению сторон в качестве валюты платежа могут выступать казахстанские тенге, в этом случае курс следующий: 1 руб. = 5,2809 тенге</v>
      </c>
      <c r="B358" s="215"/>
      <c r="C358" s="215"/>
      <c r="D358" s="216"/>
      <c r="E358" s="216"/>
      <c r="F358" s="217"/>
      <c r="G358" s="220"/>
      <c r="H358" s="220"/>
    </row>
    <row r="359" spans="1:8" s="219" customFormat="1" ht="24.95" customHeight="1" x14ac:dyDescent="0.2">
      <c r="A359" s="221"/>
      <c r="B359" s="221"/>
      <c r="C359" s="222"/>
      <c r="D359" s="223"/>
      <c r="E359" s="223"/>
      <c r="F359" s="224"/>
      <c r="G359" s="225"/>
      <c r="H359" s="225"/>
    </row>
    <row r="360" spans="1:8" s="219" customFormat="1" ht="24.95" customHeight="1" x14ac:dyDescent="0.2">
      <c r="A360" s="227" t="s">
        <v>136</v>
      </c>
      <c r="B360" s="227"/>
      <c r="C360" s="227"/>
      <c r="D360" s="227"/>
      <c r="E360" s="227"/>
      <c r="F360" s="227"/>
      <c r="G360" s="227"/>
      <c r="H360" s="227"/>
    </row>
    <row r="361" spans="1:8" s="219" customFormat="1" ht="24.95" customHeight="1" x14ac:dyDescent="0.2">
      <c r="A361" s="227" t="s">
        <v>137</v>
      </c>
      <c r="B361" s="227"/>
      <c r="C361" s="227"/>
      <c r="D361" s="227"/>
      <c r="E361" s="227"/>
      <c r="F361" s="227"/>
      <c r="G361" s="227"/>
      <c r="H361" s="227"/>
    </row>
    <row r="362" spans="1:8" s="219" customFormat="1" ht="24.95" customHeight="1" x14ac:dyDescent="0.2">
      <c r="A362" s="215" t="s">
        <v>458</v>
      </c>
      <c r="B362" s="215"/>
      <c r="C362" s="215"/>
      <c r="D362" s="215"/>
      <c r="E362" s="215"/>
      <c r="F362" s="215"/>
      <c r="G362" s="215"/>
      <c r="H362" s="215"/>
    </row>
    <row r="363" spans="1:8" s="219" customFormat="1" ht="24.95" customHeight="1" thickBot="1" x14ac:dyDescent="0.25">
      <c r="A363" s="228" t="s">
        <v>138</v>
      </c>
      <c r="B363" s="228"/>
      <c r="C363" s="228"/>
      <c r="D363" s="228"/>
      <c r="E363" s="228"/>
      <c r="F363" s="229"/>
      <c r="H363" s="230"/>
    </row>
    <row r="364" spans="1:8" s="219" customFormat="1" ht="24.95" customHeight="1" thickBot="1" x14ac:dyDescent="0.25">
      <c r="A364" s="541" t="s">
        <v>139</v>
      </c>
      <c r="B364" s="542"/>
      <c r="C364" s="542"/>
      <c r="D364" s="542"/>
      <c r="E364" s="543"/>
      <c r="F364" s="234"/>
      <c r="G364" s="205"/>
      <c r="H364" s="235"/>
    </row>
    <row r="365" spans="1:8" s="219" customFormat="1" ht="24.95" customHeight="1" thickBot="1" x14ac:dyDescent="0.25">
      <c r="A365" s="305" t="s">
        <v>140</v>
      </c>
      <c r="B365" s="306"/>
      <c r="C365" s="238" t="s">
        <v>141</v>
      </c>
      <c r="D365" s="330" t="s">
        <v>142</v>
      </c>
      <c r="E365" s="331"/>
      <c r="F365" s="240"/>
      <c r="G365" s="240"/>
      <c r="H365" s="240"/>
    </row>
    <row r="366" spans="1:8" s="226" customFormat="1" ht="12" customHeight="1" x14ac:dyDescent="0.2">
      <c r="A366" s="241" t="s">
        <v>169</v>
      </c>
      <c r="B366" s="242"/>
      <c r="C366" s="244" t="s">
        <v>170</v>
      </c>
      <c r="D366" s="370">
        <v>2190</v>
      </c>
      <c r="E366" s="245"/>
      <c r="F366" s="240"/>
      <c r="G366" s="240"/>
      <c r="H366" s="240"/>
    </row>
    <row r="367" spans="1:8" ht="24.95" customHeight="1" x14ac:dyDescent="0.2">
      <c r="A367" s="246" t="s">
        <v>171</v>
      </c>
      <c r="B367" s="247"/>
      <c r="C367" s="249"/>
      <c r="D367" s="371">
        <v>1590</v>
      </c>
      <c r="E367" s="250"/>
      <c r="F367" s="240"/>
      <c r="G367" s="240"/>
      <c r="H367" s="240"/>
    </row>
    <row r="368" spans="1:8" ht="24.95" customHeight="1" x14ac:dyDescent="0.2">
      <c r="A368" s="246" t="s">
        <v>172</v>
      </c>
      <c r="B368" s="247"/>
      <c r="C368" s="249"/>
      <c r="D368" s="371">
        <v>1440</v>
      </c>
      <c r="E368" s="250"/>
      <c r="F368" s="240"/>
      <c r="G368" s="240"/>
      <c r="H368" s="240"/>
    </row>
    <row r="369" spans="1:8" s="205" customFormat="1" ht="38.25" customHeight="1" x14ac:dyDescent="0.2">
      <c r="A369" s="246" t="s">
        <v>173</v>
      </c>
      <c r="B369" s="247"/>
      <c r="C369" s="249"/>
      <c r="D369" s="371">
        <v>1290</v>
      </c>
      <c r="E369" s="250"/>
      <c r="F369" s="240"/>
      <c r="G369" s="240"/>
      <c r="H369" s="240"/>
    </row>
    <row r="370" spans="1:8" s="230" customFormat="1" ht="50.1" customHeight="1" x14ac:dyDescent="0.2">
      <c r="A370" s="246" t="s">
        <v>143</v>
      </c>
      <c r="B370" s="247"/>
      <c r="C370" s="248" t="s">
        <v>144</v>
      </c>
      <c r="D370" s="249" t="s">
        <v>145</v>
      </c>
      <c r="E370" s="250"/>
      <c r="F370" s="240"/>
      <c r="G370" s="240"/>
      <c r="H370" s="240"/>
    </row>
    <row r="371" spans="1:8" s="235" customFormat="1" ht="50.1" customHeight="1" x14ac:dyDescent="0.2">
      <c r="A371" s="246" t="s">
        <v>146</v>
      </c>
      <c r="B371" s="247"/>
      <c r="C371" s="248" t="s">
        <v>147</v>
      </c>
      <c r="D371" s="249" t="s">
        <v>148</v>
      </c>
      <c r="E371" s="250"/>
      <c r="F371" s="240"/>
      <c r="G371" s="240"/>
      <c r="H371" s="240"/>
    </row>
    <row r="372" spans="1:8" ht="93" customHeight="1" thickBot="1" x14ac:dyDescent="0.25">
      <c r="A372" s="332" t="s">
        <v>149</v>
      </c>
      <c r="B372" s="333"/>
      <c r="C372" s="334" t="s">
        <v>150</v>
      </c>
      <c r="D372" s="335" t="s">
        <v>148</v>
      </c>
      <c r="E372" s="336"/>
      <c r="F372" s="240"/>
      <c r="G372" s="240"/>
      <c r="H372" s="240"/>
    </row>
    <row r="373" spans="1:8" ht="50.1" customHeight="1" x14ac:dyDescent="0.2">
      <c r="A373" s="246" t="s">
        <v>152</v>
      </c>
      <c r="B373" s="247"/>
      <c r="C373" s="337" t="s">
        <v>153</v>
      </c>
      <c r="D373" s="247" t="s">
        <v>148</v>
      </c>
      <c r="E373" s="338"/>
      <c r="F373" s="234"/>
      <c r="G373" s="234"/>
      <c r="H373" s="234"/>
    </row>
    <row r="374" spans="1:8" ht="50.1" customHeight="1" thickBot="1" x14ac:dyDescent="0.25">
      <c r="A374" s="339" t="s">
        <v>154</v>
      </c>
      <c r="B374" s="340"/>
      <c r="C374" s="334" t="s">
        <v>155</v>
      </c>
      <c r="D374" s="341" t="s">
        <v>148</v>
      </c>
      <c r="E374" s="342"/>
      <c r="F374" s="224"/>
      <c r="G374" s="225"/>
      <c r="H374" s="225"/>
    </row>
    <row r="375" spans="1:8" ht="50.1" customHeight="1" x14ac:dyDescent="0.2">
      <c r="A375" s="252" t="s">
        <v>156</v>
      </c>
      <c r="B375" s="252"/>
      <c r="C375" s="252"/>
      <c r="D375" s="252"/>
      <c r="E375" s="252"/>
      <c r="F375" s="252"/>
      <c r="G375" s="252"/>
      <c r="H375" s="252"/>
    </row>
    <row r="376" spans="1:8" ht="50.1" customHeight="1" x14ac:dyDescent="0.2">
      <c r="A376" s="252" t="s">
        <v>157</v>
      </c>
      <c r="B376" s="252"/>
      <c r="C376" s="252"/>
      <c r="D376" s="252"/>
      <c r="E376" s="252"/>
      <c r="F376" s="252"/>
      <c r="G376" s="252"/>
      <c r="H376" s="252"/>
    </row>
    <row r="377" spans="1:8" ht="192" customHeight="1" x14ac:dyDescent="0.2">
      <c r="A3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77" s="311"/>
      <c r="C377" s="311"/>
      <c r="D377" s="311"/>
      <c r="E377" s="311"/>
      <c r="F377" s="311"/>
      <c r="G377" s="311"/>
      <c r="H377" s="311"/>
    </row>
    <row r="378" spans="1:8" ht="75" customHeight="1" x14ac:dyDescent="0.2">
      <c r="A378" s="227" t="s">
        <v>159</v>
      </c>
      <c r="B378" s="227"/>
      <c r="C378" s="227"/>
      <c r="D378" s="227"/>
      <c r="E378" s="227"/>
      <c r="F378" s="227"/>
      <c r="G378" s="227"/>
      <c r="H378" s="227"/>
    </row>
    <row r="379" spans="1:8" ht="126" customHeight="1" x14ac:dyDescent="0.2">
      <c r="A379" s="252" t="s">
        <v>160</v>
      </c>
      <c r="B379" s="252"/>
      <c r="C379" s="252"/>
      <c r="D379" s="252"/>
      <c r="E379" s="252"/>
      <c r="F379" s="252"/>
      <c r="G379" s="252"/>
      <c r="H379" s="252"/>
    </row>
    <row r="380" spans="1:8" s="205" customFormat="1" ht="125.25" customHeight="1" x14ac:dyDescent="0.2">
      <c r="A380" s="487" t="s">
        <v>459</v>
      </c>
      <c r="B380" s="487"/>
      <c r="C380" s="487"/>
      <c r="D380" s="487"/>
      <c r="E380" s="487"/>
      <c r="F380" s="487"/>
      <c r="G380" s="487"/>
      <c r="H380" s="487"/>
    </row>
    <row r="381" spans="1:8" ht="25.5" x14ac:dyDescent="0.35">
      <c r="A381" s="488" t="s">
        <v>460</v>
      </c>
      <c r="B381" s="489"/>
      <c r="C381" s="490" t="s">
        <v>461</v>
      </c>
    </row>
    <row r="382" spans="1:8" ht="25.5" x14ac:dyDescent="0.35">
      <c r="A382" s="491" t="s">
        <v>462</v>
      </c>
      <c r="B382" s="492"/>
      <c r="C382" s="493">
        <v>1</v>
      </c>
    </row>
    <row r="383" spans="1:8" ht="25.5" x14ac:dyDescent="0.35">
      <c r="A383" s="491">
        <v>2</v>
      </c>
      <c r="B383" s="492"/>
      <c r="C383" s="493">
        <v>1.1000000000000001</v>
      </c>
    </row>
    <row r="384" spans="1:8" ht="25.5" x14ac:dyDescent="0.35">
      <c r="A384" s="491">
        <v>3</v>
      </c>
      <c r="B384" s="492"/>
      <c r="C384" s="493">
        <v>1.2</v>
      </c>
    </row>
    <row r="385" spans="1:8" ht="25.5" x14ac:dyDescent="0.35">
      <c r="A385" s="491" t="s">
        <v>463</v>
      </c>
      <c r="B385" s="492"/>
      <c r="C385" s="493">
        <v>1.25</v>
      </c>
    </row>
    <row r="386" spans="1:8" ht="25.5" x14ac:dyDescent="0.35">
      <c r="A386" s="491" t="s">
        <v>464</v>
      </c>
      <c r="B386" s="492"/>
      <c r="C386" s="493">
        <v>1.3</v>
      </c>
    </row>
    <row r="387" spans="1:8" ht="25.5" x14ac:dyDescent="0.35">
      <c r="A387" s="491" t="s">
        <v>465</v>
      </c>
      <c r="B387" s="492"/>
      <c r="C387" s="493">
        <v>1.35</v>
      </c>
    </row>
    <row r="388" spans="1:8" ht="25.5" x14ac:dyDescent="0.35">
      <c r="A388" s="491" t="s">
        <v>466</v>
      </c>
      <c r="B388" s="492"/>
      <c r="C388" s="493">
        <v>1.4</v>
      </c>
    </row>
    <row r="389" spans="1:8" ht="25.5" x14ac:dyDescent="0.35">
      <c r="A389" s="491" t="s">
        <v>467</v>
      </c>
      <c r="B389" s="492"/>
      <c r="C389" s="493">
        <v>1.45</v>
      </c>
    </row>
    <row r="390" spans="1:8" ht="25.5" x14ac:dyDescent="0.35">
      <c r="A390" s="491" t="s">
        <v>468</v>
      </c>
      <c r="B390" s="492"/>
      <c r="C390" s="493">
        <v>1.5</v>
      </c>
    </row>
    <row r="391" spans="1:8" ht="25.5" x14ac:dyDescent="0.35">
      <c r="A391" s="491" t="s">
        <v>469</v>
      </c>
      <c r="B391" s="492"/>
      <c r="C391" s="493">
        <v>2</v>
      </c>
    </row>
    <row r="392" spans="1:8" ht="23.25" x14ac:dyDescent="0.2">
      <c r="A392" s="252" t="s">
        <v>470</v>
      </c>
      <c r="B392" s="252"/>
      <c r="C392" s="252"/>
      <c r="D392" s="252"/>
      <c r="E392" s="252"/>
      <c r="F392" s="252"/>
      <c r="G392" s="252"/>
      <c r="H392" s="252"/>
    </row>
    <row r="395" spans="1:8" s="254" customFormat="1" ht="114.75" customHeight="1" x14ac:dyDescent="0.2">
      <c r="A395" s="227" t="s">
        <v>471</v>
      </c>
      <c r="B395" s="227"/>
      <c r="C395" s="227"/>
      <c r="D395" s="227"/>
      <c r="E395" s="227"/>
      <c r="F395" s="227"/>
      <c r="G395" s="227"/>
      <c r="H395" s="227"/>
    </row>
    <row r="399" spans="1:8" ht="23.25" customHeight="1" x14ac:dyDescent="0.2"/>
    <row r="400" spans="1:8" ht="23.25" customHeight="1" x14ac:dyDescent="0.2"/>
    <row r="401" spans="1:8" s="254" customFormat="1" ht="114.75" customHeight="1" x14ac:dyDescent="0.2">
      <c r="A401" s="204"/>
      <c r="B401" s="205"/>
      <c r="C401" s="206"/>
      <c r="D401" s="205"/>
      <c r="E401" s="205"/>
      <c r="F401" s="205"/>
      <c r="G401" s="205"/>
      <c r="H401" s="207"/>
    </row>
  </sheetData>
  <sheetProtection selectLockedCells="1" selectUnlockedCells="1"/>
  <mergeCells count="704">
    <mergeCell ref="A395:E395"/>
    <mergeCell ref="F395:H395"/>
    <mergeCell ref="A387:B387"/>
    <mergeCell ref="A388:B388"/>
    <mergeCell ref="A389:B389"/>
    <mergeCell ref="A390:B390"/>
    <mergeCell ref="A391:B391"/>
    <mergeCell ref="A392:H392"/>
    <mergeCell ref="A381:B381"/>
    <mergeCell ref="A382:B382"/>
    <mergeCell ref="A383:B383"/>
    <mergeCell ref="A384:B384"/>
    <mergeCell ref="A385:B385"/>
    <mergeCell ref="A386:B386"/>
    <mergeCell ref="A375:H375"/>
    <mergeCell ref="A376:H376"/>
    <mergeCell ref="A377:H377"/>
    <mergeCell ref="A378:H378"/>
    <mergeCell ref="A379:H379"/>
    <mergeCell ref="A380:H380"/>
    <mergeCell ref="A372:B372"/>
    <mergeCell ref="D372:E372"/>
    <mergeCell ref="A373:B373"/>
    <mergeCell ref="D373:E373"/>
    <mergeCell ref="A374:B374"/>
    <mergeCell ref="D374:E374"/>
    <mergeCell ref="A369:B369"/>
    <mergeCell ref="D369:E369"/>
    <mergeCell ref="A370:B370"/>
    <mergeCell ref="D370:E370"/>
    <mergeCell ref="A371:B371"/>
    <mergeCell ref="D371:E371"/>
    <mergeCell ref="A364:E364"/>
    <mergeCell ref="A365:B365"/>
    <mergeCell ref="D365:E365"/>
    <mergeCell ref="A366:B366"/>
    <mergeCell ref="C366:C369"/>
    <mergeCell ref="D366:E366"/>
    <mergeCell ref="A367:B367"/>
    <mergeCell ref="D367:E367"/>
    <mergeCell ref="A368:B368"/>
    <mergeCell ref="D368:E368"/>
    <mergeCell ref="A357:C357"/>
    <mergeCell ref="A358:C358"/>
    <mergeCell ref="A360:H360"/>
    <mergeCell ref="A361:H361"/>
    <mergeCell ref="A362:H362"/>
    <mergeCell ref="A363:E363"/>
    <mergeCell ref="A352:C352"/>
    <mergeCell ref="G352:H352"/>
    <mergeCell ref="A353:C353"/>
    <mergeCell ref="A354:C354"/>
    <mergeCell ref="A355:C355"/>
    <mergeCell ref="A356:C356"/>
    <mergeCell ref="A346:B346"/>
    <mergeCell ref="D346:H346"/>
    <mergeCell ref="C348:D348"/>
    <mergeCell ref="C349:D349"/>
    <mergeCell ref="C350:D350"/>
    <mergeCell ref="C351:D351"/>
    <mergeCell ref="A343:B343"/>
    <mergeCell ref="D343:H343"/>
    <mergeCell ref="A344:B344"/>
    <mergeCell ref="D344:H344"/>
    <mergeCell ref="A345:B345"/>
    <mergeCell ref="D345:H345"/>
    <mergeCell ref="A340:B340"/>
    <mergeCell ref="D340:H340"/>
    <mergeCell ref="A341:B341"/>
    <mergeCell ref="D341:H341"/>
    <mergeCell ref="A342:B342"/>
    <mergeCell ref="D342:H342"/>
    <mergeCell ref="D336:H336"/>
    <mergeCell ref="A337:B337"/>
    <mergeCell ref="D337:H337"/>
    <mergeCell ref="A338:B338"/>
    <mergeCell ref="D338:H338"/>
    <mergeCell ref="A339:B339"/>
    <mergeCell ref="D339:H339"/>
    <mergeCell ref="A332:B332"/>
    <mergeCell ref="D332:H332"/>
    <mergeCell ref="A333:B333"/>
    <mergeCell ref="D333:H333"/>
    <mergeCell ref="A334:B334"/>
    <mergeCell ref="C334:C338"/>
    <mergeCell ref="D334:H334"/>
    <mergeCell ref="A335:B335"/>
    <mergeCell ref="D335:H335"/>
    <mergeCell ref="A336:B336"/>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C282:C299"/>
    <mergeCell ref="D282:H282"/>
    <mergeCell ref="A283:B283"/>
    <mergeCell ref="D283:H283"/>
    <mergeCell ref="A284:B284"/>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2:H272"/>
    <mergeCell ref="A273:B273"/>
    <mergeCell ref="D273:H273"/>
    <mergeCell ref="A274:B274"/>
    <mergeCell ref="D274:H274"/>
    <mergeCell ref="A275:B275"/>
    <mergeCell ref="D275:H275"/>
    <mergeCell ref="A267:B267"/>
    <mergeCell ref="D267:H267"/>
    <mergeCell ref="D268:H268"/>
    <mergeCell ref="D269:H269"/>
    <mergeCell ref="A270:B270"/>
    <mergeCell ref="C270:C278"/>
    <mergeCell ref="D270:H270"/>
    <mergeCell ref="A271:B271"/>
    <mergeCell ref="D271:H271"/>
    <mergeCell ref="A272:B272"/>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zoomScale="40" zoomScaleNormal="40" zoomScaleSheetLayoutView="40" workbookViewId="0">
      <pane ySplit="4" topLeftCell="A17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10224</v>
      </c>
      <c r="E7" s="32">
        <f>F7*1.1</f>
        <v>9372</v>
      </c>
      <c r="F7" s="32">
        <v>8520</v>
      </c>
      <c r="G7" s="32">
        <f>F7*0.75</f>
        <v>6390</v>
      </c>
      <c r="H7" s="33">
        <f>F7*0.5</f>
        <v>4260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11916</v>
      </c>
      <c r="E12" s="32">
        <f>F12*1.1</f>
        <v>10923</v>
      </c>
      <c r="F12" s="32">
        <v>9930</v>
      </c>
      <c r="G12" s="32">
        <f>F12*0.75</f>
        <v>7447.5</v>
      </c>
      <c r="H12" s="33">
        <f>F12*0.5</f>
        <v>4965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14313.6</v>
      </c>
      <c r="E27" s="32">
        <f>F27*1.1</f>
        <v>13120.800000000001</v>
      </c>
      <c r="F27" s="32">
        <v>11928</v>
      </c>
      <c r="G27" s="32">
        <f>F27*0.75</f>
        <v>8946</v>
      </c>
      <c r="H27" s="33">
        <f>F27*0.5</f>
        <v>5964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16689.599999999999</v>
      </c>
      <c r="E32" s="32">
        <f>F32*1.1</f>
        <v>15298.800000000001</v>
      </c>
      <c r="F32" s="32">
        <v>13908</v>
      </c>
      <c r="G32" s="32">
        <f>F32*0.75</f>
        <v>10431</v>
      </c>
      <c r="H32" s="33">
        <f>F32*0.5</f>
        <v>6954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361">
        <f>F48*1.2</f>
        <v>5328</v>
      </c>
      <c r="E48" s="361">
        <f>F48*1.1</f>
        <v>4884</v>
      </c>
      <c r="F48" s="361">
        <v>4440</v>
      </c>
      <c r="G48" s="361">
        <f>F48*0.75</f>
        <v>3330</v>
      </c>
      <c r="H48" s="361">
        <f>F48*0.5</f>
        <v>2220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6" s="365">
        <v>1800</v>
      </c>
      <c r="E56" s="128"/>
      <c r="F56" s="128"/>
      <c r="G56" s="128"/>
      <c r="H56" s="129"/>
    </row>
    <row r="57" spans="1:8" ht="37.5" customHeight="1" outlineLevel="1" x14ac:dyDescent="0.2">
      <c r="A57" s="130" t="s">
        <v>33</v>
      </c>
      <c r="B57" s="366"/>
      <c r="C57" s="367"/>
      <c r="D57" s="56">
        <v>3600</v>
      </c>
      <c r="E57" s="37"/>
      <c r="F57" s="37"/>
      <c r="G57" s="37"/>
      <c r="H57" s="38"/>
    </row>
    <row r="58" spans="1:8" ht="37.5" customHeight="1" outlineLevel="1" x14ac:dyDescent="0.2">
      <c r="A58" s="130" t="s">
        <v>34</v>
      </c>
      <c r="B58" s="366"/>
      <c r="C58" s="367"/>
      <c r="D58" s="56">
        <v>5400</v>
      </c>
      <c r="E58" s="37"/>
      <c r="F58" s="37"/>
      <c r="G58" s="37"/>
      <c r="H58" s="38"/>
    </row>
    <row r="59" spans="1:8" ht="37.5" customHeight="1" outlineLevel="1" x14ac:dyDescent="0.2">
      <c r="A59" s="130" t="s">
        <v>35</v>
      </c>
      <c r="B59" s="366"/>
      <c r="C59" s="367"/>
      <c r="D59" s="56">
        <v>7200</v>
      </c>
      <c r="E59" s="37"/>
      <c r="F59" s="37"/>
      <c r="G59" s="37"/>
      <c r="H59" s="38"/>
    </row>
    <row r="60" spans="1:8" ht="37.5" customHeight="1" outlineLevel="1" x14ac:dyDescent="0.2">
      <c r="A60" s="130" t="s">
        <v>36</v>
      </c>
      <c r="B60" s="366"/>
      <c r="C60" s="367"/>
      <c r="D60" s="56">
        <v>9000</v>
      </c>
      <c r="E60" s="37"/>
      <c r="F60" s="37"/>
      <c r="G60" s="37"/>
      <c r="H60" s="38"/>
    </row>
    <row r="61" spans="1:8" ht="37.5" customHeight="1" outlineLevel="1" x14ac:dyDescent="0.2">
      <c r="A61" s="130" t="s">
        <v>37</v>
      </c>
      <c r="B61" s="366"/>
      <c r="C61" s="367"/>
      <c r="D61" s="56">
        <v>10800</v>
      </c>
      <c r="E61" s="37"/>
      <c r="F61" s="37"/>
      <c r="G61" s="37"/>
      <c r="H61" s="38"/>
    </row>
    <row r="62" spans="1:8" ht="37.5" customHeight="1" outlineLevel="1" x14ac:dyDescent="0.2">
      <c r="A62" s="130" t="s">
        <v>38</v>
      </c>
      <c r="B62" s="366"/>
      <c r="C62" s="367"/>
      <c r="D62" s="56">
        <v>12600</v>
      </c>
      <c r="E62" s="37"/>
      <c r="F62" s="37"/>
      <c r="G62" s="37"/>
      <c r="H62" s="38"/>
    </row>
    <row r="63" spans="1:8" ht="37.5" customHeight="1" outlineLevel="1" x14ac:dyDescent="0.2">
      <c r="A63" s="130" t="s">
        <v>39</v>
      </c>
      <c r="B63" s="366"/>
      <c r="C63" s="367"/>
      <c r="D63" s="56">
        <v>14400</v>
      </c>
      <c r="E63" s="37"/>
      <c r="F63" s="37"/>
      <c r="G63" s="37"/>
      <c r="H63" s="38"/>
    </row>
    <row r="64" spans="1:8" ht="37.5" customHeight="1" outlineLevel="1" x14ac:dyDescent="0.2">
      <c r="A64" s="130" t="s">
        <v>40</v>
      </c>
      <c r="B64" s="366"/>
      <c r="C64" s="367"/>
      <c r="D64" s="56">
        <v>16200</v>
      </c>
      <c r="E64" s="37"/>
      <c r="F64" s="37"/>
      <c r="G64" s="37"/>
      <c r="H64" s="38"/>
    </row>
    <row r="65" spans="1:8" ht="37.5" customHeight="1" outlineLevel="1" x14ac:dyDescent="0.2">
      <c r="A65" s="130" t="s">
        <v>41</v>
      </c>
      <c r="B65" s="366"/>
      <c r="C65" s="367"/>
      <c r="D65" s="56">
        <v>18000</v>
      </c>
      <c r="E65" s="37"/>
      <c r="F65" s="37"/>
      <c r="G65" s="37"/>
      <c r="H65" s="38"/>
    </row>
    <row r="66" spans="1:8" ht="37.5" customHeight="1" outlineLevel="1" x14ac:dyDescent="0.2">
      <c r="A66" s="130" t="s">
        <v>42</v>
      </c>
      <c r="B66" s="366"/>
      <c r="C66" s="367"/>
      <c r="D66" s="56">
        <v>19800</v>
      </c>
      <c r="E66" s="37"/>
      <c r="F66" s="37"/>
      <c r="G66" s="37"/>
      <c r="H66" s="38"/>
    </row>
    <row r="67" spans="1:8" ht="37.5" customHeight="1" outlineLevel="1" x14ac:dyDescent="0.2">
      <c r="A67" s="130" t="s">
        <v>43</v>
      </c>
      <c r="B67" s="366"/>
      <c r="C67" s="367"/>
      <c r="D67" s="56">
        <v>21600</v>
      </c>
      <c r="E67" s="37"/>
      <c r="F67" s="37"/>
      <c r="G67" s="37"/>
      <c r="H67" s="38"/>
    </row>
    <row r="68" spans="1:8" ht="37.5" customHeight="1" outlineLevel="1" x14ac:dyDescent="0.2">
      <c r="A68" s="130" t="s">
        <v>44</v>
      </c>
      <c r="B68" s="366"/>
      <c r="C68" s="367"/>
      <c r="D68" s="56">
        <v>23400</v>
      </c>
      <c r="E68" s="37"/>
      <c r="F68" s="37"/>
      <c r="G68" s="37"/>
      <c r="H68" s="38"/>
    </row>
    <row r="69" spans="1:8" ht="37.5" customHeight="1" outlineLevel="1" x14ac:dyDescent="0.2">
      <c r="A69" s="130" t="s">
        <v>45</v>
      </c>
      <c r="B69" s="366"/>
      <c r="C69" s="367"/>
      <c r="D69" s="56">
        <v>25200</v>
      </c>
      <c r="E69" s="37"/>
      <c r="F69" s="37"/>
      <c r="G69" s="37"/>
      <c r="H69" s="38"/>
    </row>
    <row r="70" spans="1:8" ht="37.5" customHeight="1" outlineLevel="1" x14ac:dyDescent="0.2">
      <c r="A70" s="130" t="s">
        <v>46</v>
      </c>
      <c r="B70" s="366"/>
      <c r="C70" s="367"/>
      <c r="D70" s="56">
        <v>27000</v>
      </c>
      <c r="E70" s="37"/>
      <c r="F70" s="37"/>
      <c r="G70" s="37"/>
      <c r="H70" s="38"/>
    </row>
    <row r="71" spans="1:8" ht="37.5" customHeight="1" outlineLevel="1" x14ac:dyDescent="0.2">
      <c r="A71" s="130" t="s">
        <v>47</v>
      </c>
      <c r="B71" s="366"/>
      <c r="C71" s="367"/>
      <c r="D71" s="56">
        <v>28800</v>
      </c>
      <c r="E71" s="37"/>
      <c r="F71" s="37"/>
      <c r="G71" s="37"/>
      <c r="H71" s="38"/>
    </row>
    <row r="72" spans="1:8" ht="37.5" customHeight="1" outlineLevel="1" x14ac:dyDescent="0.2">
      <c r="A72" s="130" t="s">
        <v>48</v>
      </c>
      <c r="B72" s="366"/>
      <c r="C72" s="367"/>
      <c r="D72" s="56">
        <v>30600</v>
      </c>
      <c r="E72" s="37"/>
      <c r="F72" s="37"/>
      <c r="G72" s="37"/>
      <c r="H72" s="38"/>
    </row>
    <row r="73" spans="1:8" ht="37.5" customHeight="1" outlineLevel="1" x14ac:dyDescent="0.2">
      <c r="A73" s="130" t="s">
        <v>49</v>
      </c>
      <c r="B73" s="366"/>
      <c r="C73" s="367"/>
      <c r="D73" s="56">
        <v>32400</v>
      </c>
      <c r="E73" s="37"/>
      <c r="F73" s="37"/>
      <c r="G73" s="37"/>
      <c r="H73" s="38"/>
    </row>
    <row r="74" spans="1:8" ht="37.5" customHeight="1" outlineLevel="1" x14ac:dyDescent="0.2">
      <c r="A74" s="130" t="s">
        <v>50</v>
      </c>
      <c r="B74" s="366"/>
      <c r="C74" s="367"/>
      <c r="D74" s="56">
        <v>34200</v>
      </c>
      <c r="E74" s="37"/>
      <c r="F74" s="37"/>
      <c r="G74" s="37"/>
      <c r="H74" s="38"/>
    </row>
    <row r="75" spans="1:8" ht="37.5" customHeight="1" outlineLevel="1" x14ac:dyDescent="0.2">
      <c r="A75" s="130" t="s">
        <v>51</v>
      </c>
      <c r="B75" s="366"/>
      <c r="C75" s="367"/>
      <c r="D75" s="56">
        <v>36000</v>
      </c>
      <c r="E75" s="37"/>
      <c r="F75" s="37"/>
      <c r="G75" s="37"/>
      <c r="H75" s="38"/>
    </row>
    <row r="76" spans="1:8" ht="37.5" customHeight="1" outlineLevel="1" x14ac:dyDescent="0.2">
      <c r="A76" s="130" t="s">
        <v>196</v>
      </c>
      <c r="B76" s="131"/>
      <c r="C76" s="367"/>
      <c r="D76" s="56">
        <v>37800</v>
      </c>
      <c r="E76" s="37"/>
      <c r="F76" s="37"/>
      <c r="G76" s="37"/>
      <c r="H76" s="38"/>
    </row>
    <row r="77" spans="1:8" ht="37.5" customHeight="1" outlineLevel="1" x14ac:dyDescent="0.2">
      <c r="A77" s="130" t="s">
        <v>197</v>
      </c>
      <c r="B77" s="131"/>
      <c r="C77" s="367"/>
      <c r="D77" s="56">
        <v>39600</v>
      </c>
      <c r="E77" s="37"/>
      <c r="F77" s="37"/>
      <c r="G77" s="37"/>
      <c r="H77" s="38"/>
    </row>
    <row r="78" spans="1:8" ht="37.5" customHeight="1" outlineLevel="1" x14ac:dyDescent="0.2">
      <c r="A78" s="130" t="s">
        <v>198</v>
      </c>
      <c r="B78" s="131"/>
      <c r="C78" s="367"/>
      <c r="D78" s="56">
        <v>41400</v>
      </c>
      <c r="E78" s="37"/>
      <c r="F78" s="37"/>
      <c r="G78" s="37"/>
      <c r="H78" s="38"/>
    </row>
    <row r="79" spans="1:8" ht="37.5" customHeight="1" outlineLevel="1" x14ac:dyDescent="0.2">
      <c r="A79" s="130" t="s">
        <v>199</v>
      </c>
      <c r="B79" s="131"/>
      <c r="C79" s="367"/>
      <c r="D79" s="56">
        <v>43200</v>
      </c>
      <c r="E79" s="37"/>
      <c r="F79" s="37"/>
      <c r="G79" s="37"/>
      <c r="H79" s="38"/>
    </row>
    <row r="80" spans="1:8" ht="37.5" customHeight="1" outlineLevel="1" x14ac:dyDescent="0.2">
      <c r="A80" s="130" t="s">
        <v>200</v>
      </c>
      <c r="B80" s="131"/>
      <c r="C80" s="367"/>
      <c r="D80" s="56">
        <v>45000</v>
      </c>
      <c r="E80" s="37"/>
      <c r="F80" s="37"/>
      <c r="G80" s="37"/>
      <c r="H80" s="38"/>
    </row>
    <row r="81" spans="1:8" ht="37.5" customHeight="1" outlineLevel="1" x14ac:dyDescent="0.2">
      <c r="A81" s="130" t="s">
        <v>201</v>
      </c>
      <c r="B81" s="131"/>
      <c r="C81" s="367"/>
      <c r="D81" s="56">
        <v>46800</v>
      </c>
      <c r="E81" s="37"/>
      <c r="F81" s="37"/>
      <c r="G81" s="37"/>
      <c r="H81" s="38"/>
    </row>
    <row r="82" spans="1:8" ht="37.5" customHeight="1" outlineLevel="1" x14ac:dyDescent="0.2">
      <c r="A82" s="130" t="s">
        <v>202</v>
      </c>
      <c r="B82" s="131"/>
      <c r="C82" s="367"/>
      <c r="D82" s="56">
        <v>48600</v>
      </c>
      <c r="E82" s="37"/>
      <c r="F82" s="37"/>
      <c r="G82" s="37"/>
      <c r="H82" s="38"/>
    </row>
    <row r="83" spans="1:8" ht="37.5" customHeight="1" outlineLevel="1" x14ac:dyDescent="0.2">
      <c r="A83" s="130" t="s">
        <v>203</v>
      </c>
      <c r="B83" s="131"/>
      <c r="C83" s="367"/>
      <c r="D83" s="56">
        <v>50400</v>
      </c>
      <c r="E83" s="37"/>
      <c r="F83" s="37"/>
      <c r="G83" s="37"/>
      <c r="H83" s="38"/>
    </row>
    <row r="84" spans="1:8" ht="37.5" customHeight="1" outlineLevel="1" x14ac:dyDescent="0.2">
      <c r="A84" s="130" t="s">
        <v>204</v>
      </c>
      <c r="B84" s="131"/>
      <c r="C84" s="367"/>
      <c r="D84" s="56">
        <v>52200</v>
      </c>
      <c r="E84" s="37"/>
      <c r="F84" s="37"/>
      <c r="G84" s="37"/>
      <c r="H84" s="38"/>
    </row>
    <row r="85" spans="1:8" ht="37.5" customHeight="1" outlineLevel="1" x14ac:dyDescent="0.2">
      <c r="A85" s="130" t="s">
        <v>205</v>
      </c>
      <c r="B85" s="131"/>
      <c r="C85" s="367"/>
      <c r="D85" s="56">
        <v>54000</v>
      </c>
      <c r="E85" s="37"/>
      <c r="F85" s="37"/>
      <c r="G85" s="37"/>
      <c r="H85" s="38"/>
    </row>
    <row r="86" spans="1:8" ht="37.5" customHeight="1" outlineLevel="1" x14ac:dyDescent="0.2">
      <c r="A86" s="130" t="s">
        <v>215</v>
      </c>
      <c r="B86" s="131"/>
      <c r="C86" s="367"/>
      <c r="D86" s="56">
        <v>55800</v>
      </c>
      <c r="E86" s="37"/>
      <c r="F86" s="37"/>
      <c r="G86" s="37"/>
      <c r="H86" s="38"/>
    </row>
    <row r="87" spans="1:8" ht="37.5" customHeight="1" outlineLevel="1" x14ac:dyDescent="0.2">
      <c r="A87" s="130" t="s">
        <v>216</v>
      </c>
      <c r="B87" s="131"/>
      <c r="C87" s="367"/>
      <c r="D87" s="56">
        <v>57600</v>
      </c>
      <c r="E87" s="37"/>
      <c r="F87" s="37"/>
      <c r="G87" s="37"/>
      <c r="H87" s="38"/>
    </row>
    <row r="88" spans="1:8" ht="37.5" customHeight="1" outlineLevel="1" x14ac:dyDescent="0.2">
      <c r="A88" s="130" t="s">
        <v>217</v>
      </c>
      <c r="B88" s="131"/>
      <c r="C88" s="367"/>
      <c r="D88" s="56">
        <v>59400</v>
      </c>
      <c r="E88" s="37"/>
      <c r="F88" s="37"/>
      <c r="G88" s="37"/>
      <c r="H88" s="38"/>
    </row>
    <row r="89" spans="1:8" ht="37.5" customHeight="1" outlineLevel="1" x14ac:dyDescent="0.2">
      <c r="A89" s="130" t="s">
        <v>218</v>
      </c>
      <c r="B89" s="131"/>
      <c r="C89" s="367"/>
      <c r="D89" s="56">
        <v>61200</v>
      </c>
      <c r="E89" s="37"/>
      <c r="F89" s="37"/>
      <c r="G89" s="37"/>
      <c r="H89" s="38"/>
    </row>
    <row r="90" spans="1:8" ht="37.5" customHeight="1" outlineLevel="1" x14ac:dyDescent="0.2">
      <c r="A90" s="130" t="s">
        <v>219</v>
      </c>
      <c r="B90" s="131"/>
      <c r="C90" s="367"/>
      <c r="D90" s="56">
        <v>63000</v>
      </c>
      <c r="E90" s="37"/>
      <c r="F90" s="37"/>
      <c r="G90" s="37"/>
      <c r="H90" s="38"/>
    </row>
    <row r="91" spans="1:8" ht="37.5" customHeight="1" outlineLevel="1" x14ac:dyDescent="0.2">
      <c r="A91" s="130" t="s">
        <v>220</v>
      </c>
      <c r="B91" s="131"/>
      <c r="C91" s="367"/>
      <c r="D91" s="56">
        <v>64800</v>
      </c>
      <c r="E91" s="37"/>
      <c r="F91" s="37"/>
      <c r="G91" s="37"/>
      <c r="H91" s="38"/>
    </row>
    <row r="92" spans="1:8" ht="37.5" customHeight="1" outlineLevel="1" x14ac:dyDescent="0.2">
      <c r="A92" s="130" t="s">
        <v>221</v>
      </c>
      <c r="B92" s="131"/>
      <c r="C92" s="367"/>
      <c r="D92" s="56">
        <v>66600</v>
      </c>
      <c r="E92" s="37"/>
      <c r="F92" s="37"/>
      <c r="G92" s="37"/>
      <c r="H92" s="38"/>
    </row>
    <row r="93" spans="1:8" ht="37.5" customHeight="1" outlineLevel="1" x14ac:dyDescent="0.2">
      <c r="A93" s="130" t="s">
        <v>222</v>
      </c>
      <c r="B93" s="131"/>
      <c r="C93" s="367"/>
      <c r="D93" s="56">
        <v>68400</v>
      </c>
      <c r="E93" s="37"/>
      <c r="F93" s="37"/>
      <c r="G93" s="37"/>
      <c r="H93" s="38"/>
    </row>
    <row r="94" spans="1:8" ht="37.5" customHeight="1" outlineLevel="1" x14ac:dyDescent="0.2">
      <c r="A94" s="130" t="s">
        <v>223</v>
      </c>
      <c r="B94" s="131"/>
      <c r="C94" s="367"/>
      <c r="D94" s="56">
        <v>70200</v>
      </c>
      <c r="E94" s="37"/>
      <c r="F94" s="37"/>
      <c r="G94" s="37"/>
      <c r="H94" s="38"/>
    </row>
    <row r="95" spans="1:8" ht="37.5" customHeight="1" outlineLevel="1" thickBot="1" x14ac:dyDescent="0.25">
      <c r="A95" s="130" t="s">
        <v>224</v>
      </c>
      <c r="B95" s="131"/>
      <c r="C95" s="368"/>
      <c r="D95" s="56">
        <v>72000</v>
      </c>
      <c r="E95" s="37"/>
      <c r="F95" s="37"/>
      <c r="G95" s="37"/>
      <c r="H95" s="38"/>
    </row>
    <row r="96" spans="1:8" ht="50.1" customHeight="1" thickBot="1" x14ac:dyDescent="0.25">
      <c r="A96" s="119" t="s">
        <v>52</v>
      </c>
      <c r="B96" s="120"/>
      <c r="C96" s="120"/>
      <c r="D96" s="121" t="str">
        <f>"от "&amp;MIN(D97:D106)&amp;" до "&amp;MAX(D97:D106)</f>
        <v>от 63 до 5040</v>
      </c>
      <c r="E96" s="122"/>
      <c r="F96" s="122"/>
      <c r="G96" s="122"/>
      <c r="H96" s="123"/>
    </row>
    <row r="97" spans="1:8" ht="151.5" x14ac:dyDescent="0.2">
      <c r="A97" s="132" t="s">
        <v>53</v>
      </c>
      <c r="B97" s="133" t="s">
        <v>13</v>
      </c>
      <c r="C97" s="321"/>
      <c r="D97" s="127">
        <v>1140</v>
      </c>
      <c r="E97" s="128"/>
      <c r="F97" s="128"/>
      <c r="G97" s="128"/>
      <c r="H97" s="129"/>
    </row>
    <row r="98" spans="1:8" ht="37.5" customHeight="1" x14ac:dyDescent="0.2">
      <c r="A98" s="194" t="s">
        <v>54</v>
      </c>
      <c r="B98" s="195"/>
      <c r="C98" s="14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98" s="36">
        <v>63</v>
      </c>
      <c r="E98" s="37"/>
      <c r="F98" s="37"/>
      <c r="G98" s="37"/>
      <c r="H98" s="38"/>
    </row>
    <row r="99" spans="1:8" ht="37.5" customHeight="1" x14ac:dyDescent="0.2">
      <c r="A99" s="351" t="s">
        <v>55</v>
      </c>
      <c r="B99" s="179"/>
      <c r="C99" s="142"/>
      <c r="D99" s="36">
        <v>5040</v>
      </c>
      <c r="E99" s="37"/>
      <c r="F99" s="37"/>
      <c r="G99" s="37"/>
      <c r="H99" s="38"/>
    </row>
    <row r="100" spans="1:8" ht="37.5" customHeight="1" x14ac:dyDescent="0.2">
      <c r="A100" s="477" t="s">
        <v>56</v>
      </c>
      <c r="B100" s="478"/>
      <c r="C100" s="142"/>
      <c r="D100" s="36">
        <v>1380</v>
      </c>
      <c r="E100" s="37"/>
      <c r="F100" s="37"/>
      <c r="G100" s="37"/>
      <c r="H100" s="38"/>
    </row>
    <row r="101" spans="1:8" ht="37.5" customHeight="1" x14ac:dyDescent="0.2">
      <c r="A101" s="143" t="s">
        <v>57</v>
      </c>
      <c r="B101" s="144"/>
      <c r="C101" s="142"/>
      <c r="D101" s="36">
        <v>4410</v>
      </c>
      <c r="E101" s="37"/>
      <c r="F101" s="37"/>
      <c r="G101" s="37"/>
      <c r="H101" s="38"/>
    </row>
    <row r="102" spans="1:8" ht="37.5" customHeight="1" x14ac:dyDescent="0.2">
      <c r="A102" s="143" t="s">
        <v>58</v>
      </c>
      <c r="B102" s="144"/>
      <c r="C102" s="142"/>
      <c r="D102" s="36">
        <v>255</v>
      </c>
      <c r="E102" s="37"/>
      <c r="F102" s="37"/>
      <c r="G102" s="37"/>
      <c r="H102" s="38"/>
    </row>
    <row r="103" spans="1:8" ht="37.5" customHeight="1" x14ac:dyDescent="0.2">
      <c r="A103" s="143" t="s">
        <v>59</v>
      </c>
      <c r="B103" s="144"/>
      <c r="C103" s="142"/>
      <c r="D103" s="36">
        <v>255</v>
      </c>
      <c r="E103" s="37"/>
      <c r="F103" s="37"/>
      <c r="G103" s="37"/>
      <c r="H103" s="38"/>
    </row>
    <row r="104" spans="1:8" ht="37.5" customHeight="1" x14ac:dyDescent="0.2">
      <c r="A104" s="143" t="s">
        <v>60</v>
      </c>
      <c r="B104" s="144"/>
      <c r="C104" s="142"/>
      <c r="D104" s="36">
        <v>510</v>
      </c>
      <c r="E104" s="37"/>
      <c r="F104" s="37"/>
      <c r="G104" s="37"/>
      <c r="H104" s="38"/>
    </row>
    <row r="105" spans="1:8" ht="37.5" customHeight="1" x14ac:dyDescent="0.2">
      <c r="A105" s="143" t="s">
        <v>61</v>
      </c>
      <c r="B105" s="144"/>
      <c r="C105" s="142"/>
      <c r="D105" s="36">
        <v>750</v>
      </c>
      <c r="E105" s="37"/>
      <c r="F105" s="37"/>
      <c r="G105" s="37"/>
      <c r="H105" s="38"/>
    </row>
    <row r="106" spans="1:8" ht="37.5" customHeight="1" thickBot="1" x14ac:dyDescent="0.25">
      <c r="A106" s="496" t="s">
        <v>62</v>
      </c>
      <c r="B106" s="497"/>
      <c r="C106" s="147"/>
      <c r="D106" s="187">
        <v>5040</v>
      </c>
      <c r="E106" s="188"/>
      <c r="F106" s="188"/>
      <c r="G106" s="188"/>
      <c r="H106" s="18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630 до 19170</v>
      </c>
      <c r="E108" s="156"/>
      <c r="F108" s="156"/>
      <c r="G108" s="156"/>
      <c r="H108" s="157"/>
    </row>
    <row r="109" spans="1:8" ht="21.75" thickBot="1" x14ac:dyDescent="0.25">
      <c r="A109" s="158"/>
      <c r="B109" s="159"/>
      <c r="C109" s="118"/>
      <c r="D109" s="160"/>
      <c r="E109" s="160"/>
      <c r="F109" s="160"/>
      <c r="G109" s="160"/>
      <c r="H109" s="161"/>
    </row>
    <row r="110" spans="1:8" ht="54"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10" s="165">
        <v>5100</v>
      </c>
      <c r="E110" s="165"/>
      <c r="F110" s="165"/>
      <c r="G110" s="165"/>
      <c r="H110" s="166"/>
    </row>
    <row r="111" spans="1:8" ht="54" customHeight="1" thickBot="1" x14ac:dyDescent="0.25">
      <c r="A111" s="167" t="s">
        <v>67</v>
      </c>
      <c r="B111" s="168"/>
      <c r="C111" s="169"/>
      <c r="D111" s="170" t="s">
        <v>68</v>
      </c>
      <c r="E111" s="171"/>
      <c r="F111" s="171"/>
      <c r="G111" s="171"/>
      <c r="H111" s="172"/>
    </row>
    <row r="112" spans="1:8" ht="54" customHeight="1" x14ac:dyDescent="0.2">
      <c r="A112" s="173" t="s">
        <v>69</v>
      </c>
      <c r="B112" s="174"/>
      <c r="C112" s="169"/>
      <c r="D112" s="140">
        <f>D110/4</f>
        <v>1275</v>
      </c>
      <c r="E112" s="140"/>
      <c r="F112" s="140"/>
      <c r="G112" s="140"/>
      <c r="H112" s="141"/>
    </row>
    <row r="113" spans="1:8" ht="54" customHeight="1" x14ac:dyDescent="0.2">
      <c r="A113" s="173" t="s">
        <v>70</v>
      </c>
      <c r="B113" s="174"/>
      <c r="C113" s="169"/>
      <c r="D113" s="140">
        <f>D110/5</f>
        <v>1020</v>
      </c>
      <c r="E113" s="140"/>
      <c r="F113" s="140"/>
      <c r="G113" s="140"/>
      <c r="H113" s="141"/>
    </row>
    <row r="114" spans="1:8" ht="54" customHeight="1" x14ac:dyDescent="0.2">
      <c r="A114" s="173" t="s">
        <v>71</v>
      </c>
      <c r="B114" s="174"/>
      <c r="C114" s="169"/>
      <c r="D114" s="140">
        <f>D110/6</f>
        <v>850</v>
      </c>
      <c r="E114" s="140"/>
      <c r="F114" s="140"/>
      <c r="G114" s="140"/>
      <c r="H114" s="141"/>
    </row>
    <row r="115" spans="1:8" ht="54" customHeight="1" x14ac:dyDescent="0.2">
      <c r="A115" s="173" t="s">
        <v>72</v>
      </c>
      <c r="B115" s="174"/>
      <c r="C115" s="169"/>
      <c r="D115" s="140">
        <f>D110/7</f>
        <v>728.57142857142856</v>
      </c>
      <c r="E115" s="140"/>
      <c r="F115" s="140"/>
      <c r="G115" s="140"/>
      <c r="H115" s="141"/>
    </row>
    <row r="116" spans="1:8" ht="54" customHeight="1" x14ac:dyDescent="0.2">
      <c r="A116" s="173" t="s">
        <v>73</v>
      </c>
      <c r="B116" s="174"/>
      <c r="C116" s="169"/>
      <c r="D116" s="140">
        <f>D110/8</f>
        <v>637.5</v>
      </c>
      <c r="E116" s="140"/>
      <c r="F116" s="140"/>
      <c r="G116" s="140"/>
      <c r="H116" s="141"/>
    </row>
    <row r="117" spans="1:8" ht="54" customHeight="1" x14ac:dyDescent="0.2">
      <c r="A117" s="173" t="s">
        <v>74</v>
      </c>
      <c r="B117" s="174"/>
      <c r="C117" s="169"/>
      <c r="D117" s="140">
        <f>D110/9</f>
        <v>566.66666666666663</v>
      </c>
      <c r="E117" s="140"/>
      <c r="F117" s="140"/>
      <c r="G117" s="140"/>
      <c r="H117" s="141"/>
    </row>
    <row r="118" spans="1:8" ht="54" customHeight="1" x14ac:dyDescent="0.2">
      <c r="A118" s="173" t="s">
        <v>75</v>
      </c>
      <c r="B118" s="174"/>
      <c r="C118" s="169"/>
      <c r="D118" s="140">
        <f>D110/10</f>
        <v>510</v>
      </c>
      <c r="E118" s="140"/>
      <c r="F118" s="140"/>
      <c r="G118" s="140"/>
      <c r="H118" s="141"/>
    </row>
    <row r="119" spans="1:8" ht="54" customHeight="1" thickBot="1" x14ac:dyDescent="0.25">
      <c r="A119" s="162" t="s">
        <v>76</v>
      </c>
      <c r="B119" s="163"/>
      <c r="C119" s="169"/>
      <c r="D119" s="165">
        <v>7608</v>
      </c>
      <c r="E119" s="165"/>
      <c r="F119" s="165"/>
      <c r="G119" s="165"/>
      <c r="H119" s="166"/>
    </row>
    <row r="120" spans="1:8" ht="54" customHeight="1" thickBot="1" x14ac:dyDescent="0.25">
      <c r="A120" s="167" t="s">
        <v>67</v>
      </c>
      <c r="B120" s="168"/>
      <c r="C120" s="169"/>
      <c r="D120" s="170" t="s">
        <v>68</v>
      </c>
      <c r="E120" s="171"/>
      <c r="F120" s="171"/>
      <c r="G120" s="171"/>
      <c r="H120" s="172"/>
    </row>
    <row r="121" spans="1:8" ht="54" customHeight="1" x14ac:dyDescent="0.2">
      <c r="A121" s="173" t="s">
        <v>69</v>
      </c>
      <c r="B121" s="174"/>
      <c r="C121" s="169"/>
      <c r="D121" s="140">
        <v>1902</v>
      </c>
      <c r="E121" s="140"/>
      <c r="F121" s="140"/>
      <c r="G121" s="140"/>
      <c r="H121" s="141"/>
    </row>
    <row r="122" spans="1:8" ht="54" customHeight="1" x14ac:dyDescent="0.2">
      <c r="A122" s="173" t="s">
        <v>70</v>
      </c>
      <c r="B122" s="174"/>
      <c r="C122" s="169"/>
      <c r="D122" s="140">
        <v>1521.6</v>
      </c>
      <c r="E122" s="140"/>
      <c r="F122" s="140"/>
      <c r="G122" s="140"/>
      <c r="H122" s="141"/>
    </row>
    <row r="123" spans="1:8" ht="54" customHeight="1" x14ac:dyDescent="0.2">
      <c r="A123" s="173" t="s">
        <v>71</v>
      </c>
      <c r="B123" s="174"/>
      <c r="C123" s="169"/>
      <c r="D123" s="140">
        <v>1268</v>
      </c>
      <c r="E123" s="140"/>
      <c r="F123" s="140"/>
      <c r="G123" s="140"/>
      <c r="H123" s="141"/>
    </row>
    <row r="124" spans="1:8" ht="54" customHeight="1" x14ac:dyDescent="0.2">
      <c r="A124" s="173" t="s">
        <v>72</v>
      </c>
      <c r="B124" s="174"/>
      <c r="C124" s="169"/>
      <c r="D124" s="140">
        <v>1086.8571428571427</v>
      </c>
      <c r="E124" s="140"/>
      <c r="F124" s="140"/>
      <c r="G124" s="140"/>
      <c r="H124" s="141"/>
    </row>
    <row r="125" spans="1:8" ht="54" customHeight="1" x14ac:dyDescent="0.2">
      <c r="A125" s="173" t="s">
        <v>73</v>
      </c>
      <c r="B125" s="174"/>
      <c r="C125" s="169"/>
      <c r="D125" s="140">
        <v>951</v>
      </c>
      <c r="E125" s="140"/>
      <c r="F125" s="140"/>
      <c r="G125" s="140"/>
      <c r="H125" s="141"/>
    </row>
    <row r="126" spans="1:8" ht="54" customHeight="1" x14ac:dyDescent="0.2">
      <c r="A126" s="173" t="s">
        <v>74</v>
      </c>
      <c r="B126" s="174"/>
      <c r="C126" s="169"/>
      <c r="D126" s="140">
        <v>845.33333333333337</v>
      </c>
      <c r="E126" s="140"/>
      <c r="F126" s="140"/>
      <c r="G126" s="140"/>
      <c r="H126" s="141"/>
    </row>
    <row r="127" spans="1:8" ht="54" customHeight="1" thickBot="1" x14ac:dyDescent="0.25">
      <c r="A127" s="173" t="s">
        <v>75</v>
      </c>
      <c r="B127" s="174"/>
      <c r="C127" s="177"/>
      <c r="D127" s="140">
        <v>760.8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28" s="44">
        <v>12030</v>
      </c>
      <c r="E128" s="45"/>
      <c r="F128" s="45"/>
      <c r="G128" s="45"/>
      <c r="H128" s="46"/>
    </row>
    <row r="129" spans="1:8" ht="21.75" thickBot="1" x14ac:dyDescent="0.25">
      <c r="A129" s="180"/>
      <c r="B129" s="181"/>
      <c r="C129" s="182"/>
      <c r="D129" s="183"/>
      <c r="E129" s="183"/>
      <c r="F129" s="183"/>
      <c r="G129" s="183"/>
      <c r="H129" s="184"/>
    </row>
    <row r="130" spans="1:8" ht="50.1" customHeight="1" x14ac:dyDescent="0.2">
      <c r="A130" s="507" t="s">
        <v>78</v>
      </c>
      <c r="B130" s="508"/>
      <c r="C130" s="294" t="str">
        <f>"Интернет-площадка 2gis.ru на основе Cправочника организаций "&amp;$C$2&amp;""</f>
        <v>Интернет-площадка 2gis.ru на основе Cправочника организаций "2ГИС.КУРГАН"</v>
      </c>
      <c r="D130" s="509">
        <v>6120</v>
      </c>
      <c r="E130" s="510"/>
      <c r="F130" s="510"/>
      <c r="G130" s="510"/>
      <c r="H130" s="416"/>
    </row>
    <row r="131" spans="1:8" ht="50.1" customHeight="1" x14ac:dyDescent="0.2">
      <c r="A131" s="137" t="s">
        <v>79</v>
      </c>
      <c r="B131" s="191"/>
      <c r="C131"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1" s="329">
        <v>4320</v>
      </c>
      <c r="E131" s="140"/>
      <c r="F131" s="140"/>
      <c r="G131" s="140"/>
      <c r="H131" s="141"/>
    </row>
    <row r="132" spans="1:8" ht="50.1" customHeight="1" x14ac:dyDescent="0.2">
      <c r="A132" s="137" t="s">
        <v>80</v>
      </c>
      <c r="B132" s="191"/>
      <c r="C132"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2" s="329">
        <v>10080</v>
      </c>
      <c r="E132" s="140"/>
      <c r="F132" s="140"/>
      <c r="G132" s="140"/>
      <c r="H132" s="141"/>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"2ГИС.КУРГАН"</v>
      </c>
      <c r="D133" s="329">
        <v>6480</v>
      </c>
      <c r="E133" s="140"/>
      <c r="F133" s="140"/>
      <c r="G133" s="140"/>
      <c r="H133" s="141"/>
    </row>
    <row r="134" spans="1:8" ht="50.1" customHeight="1" x14ac:dyDescent="0.2">
      <c r="A134" s="137" t="s">
        <v>82</v>
      </c>
      <c r="B134" s="191"/>
      <c r="C134" s="190" t="str">
        <f>"Интернет-площадка 2gis.ru на основе Cправочника организаций "&amp;$C$2&amp;""</f>
        <v>Интернет-площадка 2gis.ru на основе Cправочника организаций "2ГИС.КУРГАН"</v>
      </c>
      <c r="D134" s="329">
        <v>7776</v>
      </c>
      <c r="E134" s="140"/>
      <c r="F134" s="140"/>
      <c r="G134" s="140"/>
      <c r="H134" s="141"/>
    </row>
    <row r="135" spans="1:8" ht="50.1" customHeight="1" x14ac:dyDescent="0.2">
      <c r="A135" s="137" t="s">
        <v>83</v>
      </c>
      <c r="B135" s="191"/>
      <c r="C135"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5" s="329">
        <v>5760</v>
      </c>
      <c r="E135" s="140"/>
      <c r="F135" s="140"/>
      <c r="G135" s="140"/>
      <c r="H135" s="141"/>
    </row>
    <row r="136" spans="1:8" ht="50.1" customHeight="1" x14ac:dyDescent="0.2">
      <c r="A136" s="137" t="s">
        <v>84</v>
      </c>
      <c r="B136" s="191"/>
      <c r="C13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6" s="329">
        <v>6270</v>
      </c>
      <c r="E136" s="140"/>
      <c r="F136" s="140"/>
      <c r="G136" s="140"/>
      <c r="H136" s="141"/>
    </row>
    <row r="137" spans="1:8" ht="50.1" customHeight="1" x14ac:dyDescent="0.2">
      <c r="A137" s="137" t="s">
        <v>85</v>
      </c>
      <c r="B137" s="191"/>
      <c r="C13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7" s="329">
        <v>12960</v>
      </c>
      <c r="E137" s="140"/>
      <c r="F137" s="140"/>
      <c r="G137" s="140"/>
      <c r="H137" s="141"/>
    </row>
    <row r="138" spans="1:8" ht="50.1" customHeight="1" x14ac:dyDescent="0.2">
      <c r="A138" s="143" t="s">
        <v>86</v>
      </c>
      <c r="B138" s="144"/>
      <c r="C138" s="190" t="str">
        <f>C169</f>
        <v>электронный справочник на основе Справочника организаций "2ГИС.КУРГАН" (мобильная версия 2ГИС 4.0 и выше)</v>
      </c>
      <c r="D138" s="329">
        <v>19170</v>
      </c>
      <c r="E138" s="140"/>
      <c r="F138" s="140"/>
      <c r="G138" s="140"/>
      <c r="H138" s="141"/>
    </row>
    <row r="139" spans="1:8" ht="50.1" customHeight="1" x14ac:dyDescent="0.2">
      <c r="A139" s="137" t="s">
        <v>87</v>
      </c>
      <c r="B139" s="191"/>
      <c r="C139" s="190" t="s">
        <v>88</v>
      </c>
      <c r="D139" s="329">
        <v>630</v>
      </c>
      <c r="E139" s="140"/>
      <c r="F139" s="140"/>
      <c r="G139" s="140"/>
      <c r="H139" s="141"/>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0" s="329">
        <v>2610</v>
      </c>
      <c r="E140" s="140"/>
      <c r="F140" s="140"/>
      <c r="G140" s="140"/>
      <c r="H140" s="141"/>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1" s="329">
        <v>1728</v>
      </c>
      <c r="E141" s="140"/>
      <c r="F141" s="140"/>
      <c r="G141" s="140"/>
      <c r="H141" s="141"/>
    </row>
    <row r="142" spans="1:8" ht="72" customHeight="1" x14ac:dyDescent="0.2">
      <c r="A142" s="143" t="s">
        <v>91</v>
      </c>
      <c r="B142" s="144"/>
      <c r="C142"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2" s="329">
        <v>2160</v>
      </c>
      <c r="E142" s="140"/>
      <c r="F142" s="140"/>
      <c r="G142" s="140"/>
      <c r="H142" s="141"/>
    </row>
    <row r="143" spans="1:8" ht="72" customHeight="1" x14ac:dyDescent="0.2">
      <c r="A143" s="143" t="s">
        <v>92</v>
      </c>
      <c r="B143" s="144"/>
      <c r="C143" s="190"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3" s="329">
        <v>864</v>
      </c>
      <c r="E143" s="140"/>
      <c r="F143" s="140"/>
      <c r="G143" s="140"/>
      <c r="H143" s="141"/>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4" s="329">
        <v>11520</v>
      </c>
      <c r="E144" s="140"/>
      <c r="F144" s="140"/>
      <c r="G144" s="140"/>
      <c r="H144" s="141"/>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45" s="329">
        <v>5004</v>
      </c>
      <c r="E145" s="140"/>
      <c r="F145" s="140"/>
      <c r="G145" s="140"/>
      <c r="H145" s="141"/>
    </row>
    <row r="146" spans="1:8" ht="50.1" customHeight="1" thickBot="1" x14ac:dyDescent="0.25">
      <c r="A146" s="137" t="s">
        <v>95</v>
      </c>
      <c r="B146" s="191"/>
      <c r="C14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6" s="329">
        <v>4320</v>
      </c>
      <c r="E146" s="140"/>
      <c r="F146" s="140"/>
      <c r="G146" s="140"/>
      <c r="H146" s="141"/>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7" s="329">
        <v>1440</v>
      </c>
      <c r="E147" s="140"/>
      <c r="F147" s="140"/>
      <c r="G147" s="140"/>
      <c r="H147" s="141"/>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8" s="329">
        <v>5400</v>
      </c>
      <c r="E148" s="140"/>
      <c r="F148" s="140"/>
      <c r="G148" s="140"/>
      <c r="H148" s="141"/>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9" s="329">
        <v>6030</v>
      </c>
      <c r="E149" s="140"/>
      <c r="F149" s="140"/>
      <c r="G149" s="140"/>
      <c r="H149" s="141"/>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50" s="329">
        <v>6030</v>
      </c>
      <c r="E150" s="140"/>
      <c r="F150" s="140"/>
      <c r="G150" s="140"/>
      <c r="H150" s="141"/>
    </row>
    <row r="151" spans="1:8" ht="50.1" customHeight="1" x14ac:dyDescent="0.2">
      <c r="A151" s="137" t="s">
        <v>99</v>
      </c>
      <c r="B151" s="191"/>
      <c r="C151" s="190" t="str">
        <f>"Интернет-площадка 2gis.ru на основе Cправочника организаций "&amp;$C$2&amp;""</f>
        <v>Интернет-площадка 2gis.ru на основе Cправочника организаций "2ГИС.КУРГАН"</v>
      </c>
      <c r="D151" s="329">
        <v>8640</v>
      </c>
      <c r="E151" s="140"/>
      <c r="F151" s="140"/>
      <c r="G151" s="140"/>
      <c r="H151" s="141"/>
    </row>
    <row r="152" spans="1:8" ht="50.1" customHeight="1" x14ac:dyDescent="0.2">
      <c r="A152" s="137" t="s">
        <v>100</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52" s="329">
        <v>6120</v>
      </c>
      <c r="E152" s="140"/>
      <c r="F152" s="140"/>
      <c r="G152" s="140"/>
      <c r="H152" s="141"/>
    </row>
    <row r="153" spans="1:8" ht="50.1" customHeight="1" x14ac:dyDescent="0.2">
      <c r="A153" s="137" t="s">
        <v>101</v>
      </c>
      <c r="B153" s="191"/>
      <c r="C153"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329">
        <v>14160</v>
      </c>
      <c r="E153" s="140"/>
      <c r="F153" s="140"/>
      <c r="G153" s="140"/>
      <c r="H153" s="141"/>
    </row>
    <row r="154" spans="1:8"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"2ГИС.КУРГАН"</v>
      </c>
      <c r="D154" s="329">
        <v>9120</v>
      </c>
      <c r="E154" s="140"/>
      <c r="F154" s="140"/>
      <c r="G154" s="140"/>
      <c r="H154" s="141"/>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"2ГИС.КУРГАН"</v>
      </c>
      <c r="D155" s="329">
        <v>10944</v>
      </c>
      <c r="E155" s="140"/>
      <c r="F155" s="140"/>
      <c r="G155" s="140"/>
      <c r="H155" s="141"/>
    </row>
    <row r="156" spans="1:8" ht="50.1" customHeight="1" x14ac:dyDescent="0.2">
      <c r="A156" s="137" t="s">
        <v>104</v>
      </c>
      <c r="B156" s="191"/>
      <c r="C156"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6" s="329">
        <v>8160</v>
      </c>
      <c r="E156" s="140"/>
      <c r="F156" s="140"/>
      <c r="G156" s="140"/>
      <c r="H156" s="141"/>
    </row>
    <row r="157" spans="1:8" ht="50.1" customHeight="1" x14ac:dyDescent="0.2">
      <c r="A157" s="137" t="s">
        <v>105</v>
      </c>
      <c r="B157" s="191"/>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7" s="329">
        <v>8880</v>
      </c>
      <c r="E157" s="140"/>
      <c r="F157" s="140"/>
      <c r="G157" s="140"/>
      <c r="H157" s="141"/>
    </row>
    <row r="158" spans="1:8" ht="50.1" customHeight="1" x14ac:dyDescent="0.2">
      <c r="A158" s="137" t="s">
        <v>106</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8" s="329">
        <v>18240</v>
      </c>
      <c r="E158" s="140"/>
      <c r="F158" s="140"/>
      <c r="G158" s="140"/>
      <c r="H158" s="141"/>
    </row>
    <row r="159" spans="1:8" ht="50.1" customHeight="1" x14ac:dyDescent="0.2">
      <c r="A159" s="137" t="s">
        <v>107</v>
      </c>
      <c r="B159" s="191"/>
      <c r="C159" s="190" t="s">
        <v>88</v>
      </c>
      <c r="D159" s="329">
        <v>960</v>
      </c>
      <c r="E159" s="140"/>
      <c r="F159" s="140"/>
      <c r="G159" s="140"/>
      <c r="H159" s="141"/>
    </row>
    <row r="160" spans="1:8" ht="75" customHeight="1" x14ac:dyDescent="0.2">
      <c r="A160" s="137" t="s">
        <v>108</v>
      </c>
      <c r="B160" s="191"/>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329">
        <v>16200</v>
      </c>
      <c r="E160" s="140"/>
      <c r="F160" s="140"/>
      <c r="G160" s="140"/>
      <c r="H160" s="141"/>
    </row>
    <row r="161" spans="1:8" ht="50.1" customHeight="1" thickBot="1" x14ac:dyDescent="0.25">
      <c r="A161" s="145" t="s">
        <v>109</v>
      </c>
      <c r="B161" s="565"/>
      <c r="C161" s="19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1" s="327">
        <v>6120</v>
      </c>
      <c r="E161" s="148"/>
      <c r="F161" s="148"/>
      <c r="G161" s="148"/>
      <c r="H161" s="149"/>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63" s="509">
        <v>3600</v>
      </c>
      <c r="E163" s="510"/>
      <c r="F163" s="510"/>
      <c r="G163" s="510"/>
      <c r="H163" s="416"/>
    </row>
    <row r="164" spans="1:8" s="16" customFormat="1" ht="50.1" customHeight="1" x14ac:dyDescent="0.2">
      <c r="A164" s="143" t="s">
        <v>112</v>
      </c>
      <c r="B164" s="144"/>
      <c r="C164" s="196"/>
      <c r="D164" s="329">
        <v>4800</v>
      </c>
      <c r="E164" s="140"/>
      <c r="F164" s="140"/>
      <c r="G164" s="140"/>
      <c r="H164" s="141"/>
    </row>
    <row r="165" spans="1:8" s="16" customFormat="1" ht="50.1" customHeight="1" x14ac:dyDescent="0.2">
      <c r="A165" s="194" t="s">
        <v>113</v>
      </c>
      <c r="B165" s="195"/>
      <c r="C165" s="196"/>
      <c r="D165" s="329">
        <v>3600</v>
      </c>
      <c r="E165" s="140"/>
      <c r="F165" s="140"/>
      <c r="G165" s="140"/>
      <c r="H165" s="141"/>
    </row>
    <row r="166" spans="1:8" s="16" customFormat="1" ht="50.1" customHeight="1" x14ac:dyDescent="0.2">
      <c r="A166" s="194" t="s">
        <v>114</v>
      </c>
      <c r="B166" s="195"/>
      <c r="C166" s="196"/>
      <c r="D166" s="329">
        <v>360</v>
      </c>
      <c r="E166" s="140"/>
      <c r="F166" s="140"/>
      <c r="G166" s="140"/>
      <c r="H166" s="141"/>
    </row>
    <row r="167" spans="1:8" s="16" customFormat="1" ht="50.1" customHeight="1" thickBot="1" x14ac:dyDescent="0.25">
      <c r="A167" s="194" t="s">
        <v>115</v>
      </c>
      <c r="B167" s="195"/>
      <c r="C167" s="198"/>
      <c r="D167" s="78">
        <v>1260</v>
      </c>
      <c r="E167" s="79"/>
      <c r="F167" s="79"/>
      <c r="G167" s="79"/>
      <c r="H167" s="80"/>
    </row>
    <row r="168" spans="1:8" s="16" customFormat="1" ht="50.1" customHeight="1" thickBot="1" x14ac:dyDescent="0.25">
      <c r="A168" s="24" t="s">
        <v>116</v>
      </c>
      <c r="B168" s="25"/>
      <c r="C168" s="26"/>
      <c r="D168" s="156"/>
      <c r="E168" s="156"/>
      <c r="F168" s="156"/>
      <c r="G168" s="156"/>
      <c r="H168" s="157"/>
    </row>
    <row r="169" spans="1:8" ht="50.1" customHeight="1" x14ac:dyDescent="0.2">
      <c r="A169" s="137" t="s">
        <v>117</v>
      </c>
      <c r="B169" s="191"/>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9" s="200">
        <f>F169*1.2</f>
        <v>5184</v>
      </c>
      <c r="E169" s="201">
        <f>F169*1.1</f>
        <v>4752</v>
      </c>
      <c r="F169" s="201">
        <v>4320</v>
      </c>
      <c r="G169" s="201">
        <f>F169*0.75</f>
        <v>3240</v>
      </c>
      <c r="H169" s="202">
        <f>F169*0.5</f>
        <v>2160</v>
      </c>
    </row>
    <row r="170" spans="1:8" ht="50.1" customHeight="1" x14ac:dyDescent="0.2">
      <c r="A170" s="137" t="s">
        <v>118</v>
      </c>
      <c r="B170" s="191"/>
      <c r="C170" s="190" t="str">
        <f>"Интернет-площадка 2gis.ru на основе Cправочника организаций "&amp;$C$2&amp;""</f>
        <v>Интернет-площадка 2gis.ru на основе Cправочника организаций "2ГИС.КУРГАН"</v>
      </c>
      <c r="D170" s="329">
        <v>6060</v>
      </c>
      <c r="E170" s="140"/>
      <c r="F170" s="140"/>
      <c r="G170" s="140"/>
      <c r="H170" s="141"/>
    </row>
    <row r="171" spans="1:8" ht="50.1" customHeight="1" x14ac:dyDescent="0.2">
      <c r="A171" s="137" t="s">
        <v>286</v>
      </c>
      <c r="B171" s="191"/>
      <c r="C17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71" s="200">
        <f>F171*1.2</f>
        <v>7344</v>
      </c>
      <c r="E171" s="201">
        <f>F171*1.1</f>
        <v>6732.0000000000009</v>
      </c>
      <c r="F171" s="201">
        <v>6120</v>
      </c>
      <c r="G171" s="201">
        <f>F171*0.75</f>
        <v>4590</v>
      </c>
      <c r="H171" s="202">
        <f>F171*0.5</f>
        <v>3060</v>
      </c>
    </row>
    <row r="172" spans="1:8" ht="50.1" customHeight="1" x14ac:dyDescent="0.2">
      <c r="A172" s="137" t="s">
        <v>165</v>
      </c>
      <c r="B172" s="191"/>
      <c r="C172" s="190" t="str">
        <f>"Интернет-площадка 2gis.ru на основе Cправочника организаций "&amp;$C$2&amp;""</f>
        <v>Интернет-площадка 2gis.ru на основе Cправочника организаций "2ГИС.КУРГАН"</v>
      </c>
      <c r="D172" s="329">
        <v>8520</v>
      </c>
      <c r="E172" s="140"/>
      <c r="F172" s="140"/>
      <c r="G172" s="140"/>
      <c r="H172" s="141"/>
    </row>
    <row r="173" spans="1:8" s="16" customFormat="1" ht="126" customHeight="1" thickBot="1" x14ac:dyDescent="0.25">
      <c r="A173" s="143" t="s">
        <v>123</v>
      </c>
      <c r="B173" s="144"/>
      <c r="C173" s="203" t="str">
        <f>C172</f>
        <v>Интернет-площадка 2gis.ru на основе Cправочника организаций "2ГИС.КУРГАН"</v>
      </c>
      <c r="D173" s="200">
        <f>F173*1.2</f>
        <v>10908</v>
      </c>
      <c r="E173" s="201">
        <f>F173*1.1</f>
        <v>9999</v>
      </c>
      <c r="F173" s="201">
        <v>9090</v>
      </c>
      <c r="G173" s="201">
        <f>F173*0.75</f>
        <v>6817.5</v>
      </c>
      <c r="H173" s="202">
        <f>F173*0.5</f>
        <v>4545</v>
      </c>
    </row>
    <row r="174" spans="1:8" ht="50.1" customHeight="1" thickBot="1" x14ac:dyDescent="0.25">
      <c r="A174" s="24" t="s">
        <v>184</v>
      </c>
      <c r="B174" s="25"/>
      <c r="C174" s="26"/>
      <c r="D174" s="156"/>
      <c r="E174" s="156"/>
      <c r="F174" s="156"/>
      <c r="G174" s="156"/>
      <c r="H174" s="157"/>
    </row>
    <row r="175" spans="1:8" s="23" customFormat="1" ht="30" customHeight="1" thickBot="1" x14ac:dyDescent="0.25">
      <c r="A175" s="535"/>
      <c r="B175" s="357"/>
      <c r="C175" s="358"/>
      <c r="D175" s="357"/>
      <c r="E175" s="357"/>
      <c r="F175" s="357"/>
      <c r="G175" s="357"/>
      <c r="H175" s="359"/>
    </row>
    <row r="176" spans="1:8" s="16" customFormat="1" ht="185.25" customHeight="1" x14ac:dyDescent="0.2">
      <c r="A176" s="143" t="s">
        <v>185</v>
      </c>
      <c r="B176" s="144"/>
      <c r="C17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76" s="31">
        <v>9441.6</v>
      </c>
      <c r="E176" s="32"/>
      <c r="F176" s="32"/>
      <c r="G176" s="32"/>
      <c r="H176" s="33"/>
    </row>
    <row r="177" spans="1:8" s="16" customFormat="1" ht="83.25" customHeight="1" thickBot="1" x14ac:dyDescent="0.25">
      <c r="A177" s="143" t="s">
        <v>186</v>
      </c>
      <c r="B177" s="144"/>
      <c r="C177" s="196"/>
      <c r="D177" s="36">
        <v>9441.6</v>
      </c>
      <c r="E177" s="37"/>
      <c r="F177" s="37"/>
      <c r="G177" s="37"/>
      <c r="H177" s="38"/>
    </row>
    <row r="178" spans="1:8" ht="21.75" thickBot="1" x14ac:dyDescent="0.25">
      <c r="A178" s="301"/>
      <c r="B178" s="302"/>
      <c r="C178" s="182"/>
      <c r="D178" s="325"/>
      <c r="E178" s="325"/>
      <c r="F178" s="325"/>
      <c r="G178" s="325"/>
      <c r="H178" s="326"/>
    </row>
    <row r="180" spans="1:8" ht="21" x14ac:dyDescent="0.2">
      <c r="A180" s="208"/>
      <c r="B180" s="209" t="s">
        <v>125</v>
      </c>
      <c r="C180" s="210" t="s">
        <v>522</v>
      </c>
      <c r="D180" s="210"/>
      <c r="E180" s="211"/>
      <c r="F180" s="211"/>
      <c r="G180" s="211"/>
      <c r="H180" s="211"/>
    </row>
    <row r="181" spans="1:8" ht="21" x14ac:dyDescent="0.2">
      <c r="A181" s="208"/>
      <c r="B181" s="211"/>
      <c r="C181" s="212" t="s">
        <v>523</v>
      </c>
      <c r="D181" s="212"/>
      <c r="E181" s="211"/>
      <c r="F181" s="211"/>
      <c r="G181" s="211"/>
      <c r="H181" s="211"/>
    </row>
    <row r="182" spans="1:8" ht="21" x14ac:dyDescent="0.2">
      <c r="A182" s="208"/>
      <c r="B182" s="211"/>
      <c r="C182" s="212" t="s">
        <v>524</v>
      </c>
      <c r="D182" s="212"/>
      <c r="E182" s="211"/>
      <c r="F182" s="211"/>
      <c r="G182" s="211"/>
      <c r="H182" s="211"/>
    </row>
    <row r="183" spans="1:8" ht="21" x14ac:dyDescent="0.2">
      <c r="C183" s="212"/>
      <c r="D183" s="212"/>
      <c r="E183" s="211"/>
      <c r="F183" s="211"/>
      <c r="G183" s="211"/>
      <c r="H183" s="205"/>
    </row>
    <row r="184" spans="1:8" ht="26.25" customHeight="1" x14ac:dyDescent="0.2">
      <c r="A184" s="215" t="str">
        <f>Абакан_юр!A157</f>
        <v>По соглашению сторон в качестве валюты платежа могут выступать украинские гривны, в этом случае курс следующий: 1 руб. = 0,4294 гривен</v>
      </c>
      <c r="B184" s="215"/>
      <c r="C184" s="215"/>
      <c r="D184" s="216"/>
      <c r="E184" s="216"/>
      <c r="F184" s="217"/>
      <c r="G184" s="218"/>
      <c r="H184" s="218"/>
    </row>
    <row r="185" spans="1:8" ht="26.25" customHeight="1" x14ac:dyDescent="0.2">
      <c r="A185" s="215" t="str">
        <f>Абакан_юр!A158</f>
        <v>По соглашению сторон в качестве валюты платежа могут выступать дирхамы ОАЭ, в этом случае курс следующий: 1 руб. = 0,0422 дирхам</v>
      </c>
      <c r="B185" s="215"/>
      <c r="C185" s="215"/>
      <c r="D185" s="216"/>
      <c r="E185" s="216"/>
      <c r="F185" s="217"/>
      <c r="G185" s="220"/>
      <c r="H185" s="220"/>
    </row>
    <row r="186" spans="1:8" ht="26.25" customHeight="1" x14ac:dyDescent="0.2">
      <c r="A186" s="215" t="str">
        <f>Абакан_юр!A159</f>
        <v>По соглашению сторон в качестве валюты платежа могут выступать доллары США, в этом случае курс следующий: 1 руб. = 0,0115 доллара</v>
      </c>
      <c r="B186" s="215"/>
      <c r="C186" s="215"/>
      <c r="D186" s="216"/>
      <c r="E186" s="216"/>
      <c r="F186" s="217"/>
      <c r="G186" s="220"/>
      <c r="H186" s="220"/>
    </row>
    <row r="187" spans="1:8" ht="26.25" customHeight="1" x14ac:dyDescent="0.2">
      <c r="A187" s="215" t="str">
        <f>Абакан_юр!A160</f>
        <v>По соглашению сторон в качестве валюты платежа могут выступать евро, в этом случае курс следующий: 1 руб. = 0,0106 евро</v>
      </c>
      <c r="B187" s="215"/>
      <c r="C187" s="215"/>
      <c r="D187" s="216"/>
      <c r="E187" s="217"/>
      <c r="F187" s="217"/>
      <c r="G187" s="220"/>
      <c r="H187" s="220"/>
    </row>
    <row r="188" spans="1:8" ht="26.25" customHeight="1" x14ac:dyDescent="0.2">
      <c r="A188" s="215" t="str">
        <f>Абакан_юр!A161</f>
        <v>По соглашению сторон в качестве валюты платежа могут выступать чешские кроны, в этом случае курс следующий: 1 руб. = 0,2596 крона</v>
      </c>
      <c r="B188" s="215"/>
      <c r="C188" s="215"/>
      <c r="D188" s="216"/>
      <c r="E188" s="217"/>
      <c r="F188" s="217"/>
      <c r="G188" s="220"/>
      <c r="H188" s="220"/>
    </row>
    <row r="189" spans="1:8" ht="26.25" customHeight="1" x14ac:dyDescent="0.2">
      <c r="A189" s="215" t="str">
        <f>Абакан_юр!A162</f>
        <v>По соглашению сторон в качестве валюты платежа могут выступать киргизские сомы, в этом случае курс следующий: 1 руб. = 1,0276 сом</v>
      </c>
      <c r="B189" s="215"/>
      <c r="C189" s="215"/>
      <c r="D189" s="216"/>
      <c r="E189" s="216"/>
      <c r="F189" s="217"/>
      <c r="G189" s="220"/>
      <c r="H189" s="220"/>
    </row>
    <row r="190" spans="1:8" ht="26.25" customHeight="1" x14ac:dyDescent="0.2">
      <c r="A190"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0" s="215"/>
      <c r="C190" s="215"/>
      <c r="D190" s="216"/>
      <c r="E190" s="216"/>
      <c r="F190" s="217"/>
      <c r="G190" s="220"/>
      <c r="H190" s="220"/>
    </row>
    <row r="191" spans="1:8" ht="26.25" x14ac:dyDescent="0.2">
      <c r="A191" s="221"/>
      <c r="B191" s="221"/>
      <c r="C191" s="222"/>
      <c r="D191" s="223"/>
      <c r="E191" s="223"/>
      <c r="F191" s="224"/>
      <c r="G191" s="225"/>
      <c r="H191" s="225"/>
    </row>
    <row r="192" spans="1:8" ht="21" x14ac:dyDescent="0.2">
      <c r="A192" s="227" t="s">
        <v>136</v>
      </c>
      <c r="B192" s="227"/>
      <c r="C192" s="227"/>
      <c r="D192" s="227"/>
      <c r="E192" s="227"/>
      <c r="F192" s="227"/>
      <c r="G192" s="227"/>
      <c r="H192" s="227"/>
    </row>
    <row r="193" spans="1:8" ht="21" x14ac:dyDescent="0.2">
      <c r="A193" s="227" t="s">
        <v>137</v>
      </c>
      <c r="B193" s="227"/>
      <c r="C193" s="227"/>
      <c r="D193" s="227"/>
      <c r="E193" s="227"/>
      <c r="F193" s="227"/>
      <c r="G193" s="227"/>
      <c r="H193" s="227"/>
    </row>
    <row r="194" spans="1:8" ht="26.25" x14ac:dyDescent="0.2">
      <c r="A194" s="221"/>
      <c r="B194" s="221"/>
      <c r="C194" s="222"/>
      <c r="D194" s="223"/>
      <c r="E194" s="223"/>
      <c r="F194" s="224"/>
      <c r="G194" s="225"/>
      <c r="H194" s="225"/>
    </row>
    <row r="195" spans="1:8" ht="50.1" customHeight="1" thickBot="1" x14ac:dyDescent="0.25">
      <c r="A195" s="228" t="s">
        <v>138</v>
      </c>
      <c r="B195" s="228"/>
      <c r="C195" s="228"/>
      <c r="D195" s="228"/>
      <c r="E195" s="228"/>
      <c r="F195" s="229"/>
      <c r="G195" s="219"/>
      <c r="H195" s="230"/>
    </row>
    <row r="196" spans="1:8" ht="50.1" customHeight="1" thickBot="1" x14ac:dyDescent="0.25">
      <c r="A196" s="231" t="s">
        <v>139</v>
      </c>
      <c r="B196" s="232"/>
      <c r="C196" s="232"/>
      <c r="D196" s="232"/>
      <c r="E196" s="233"/>
      <c r="F196" s="234"/>
      <c r="H196" s="235"/>
    </row>
    <row r="197" spans="1:8" ht="112.5" customHeight="1" thickBot="1" x14ac:dyDescent="0.25">
      <c r="A197" s="305" t="s">
        <v>140</v>
      </c>
      <c r="B197" s="306"/>
      <c r="C197" s="238" t="s">
        <v>141</v>
      </c>
      <c r="D197" s="330" t="s">
        <v>142</v>
      </c>
      <c r="E197" s="331"/>
      <c r="F197" s="240"/>
      <c r="G197" s="240"/>
      <c r="H197" s="240"/>
    </row>
    <row r="198" spans="1:8" ht="97.5" customHeight="1" x14ac:dyDescent="0.2">
      <c r="A198" s="241" t="s">
        <v>143</v>
      </c>
      <c r="B198" s="242"/>
      <c r="C198" s="243" t="s">
        <v>144</v>
      </c>
      <c r="D198" s="244" t="s">
        <v>145</v>
      </c>
      <c r="E198" s="245"/>
      <c r="F198" s="240"/>
      <c r="G198" s="240"/>
      <c r="H198" s="240"/>
    </row>
    <row r="199" spans="1:8" ht="72" customHeight="1" x14ac:dyDescent="0.2">
      <c r="A199" s="246" t="s">
        <v>146</v>
      </c>
      <c r="B199" s="247"/>
      <c r="C199" s="248" t="s">
        <v>147</v>
      </c>
      <c r="D199" s="249" t="s">
        <v>148</v>
      </c>
      <c r="E199" s="250"/>
      <c r="F199" s="240"/>
      <c r="G199" s="240"/>
      <c r="H199" s="240"/>
    </row>
    <row r="200" spans="1:8" ht="135.75" customHeight="1" thickBot="1" x14ac:dyDescent="0.25">
      <c r="A200" s="332" t="s">
        <v>149</v>
      </c>
      <c r="B200" s="333"/>
      <c r="C200" s="334" t="s">
        <v>150</v>
      </c>
      <c r="D200" s="335" t="s">
        <v>148</v>
      </c>
      <c r="E200" s="336"/>
      <c r="F200" s="240"/>
      <c r="G200" s="240"/>
      <c r="H200" s="240"/>
    </row>
    <row r="201" spans="1:8" s="205" customFormat="1" ht="125.25" customHeight="1" x14ac:dyDescent="0.2">
      <c r="A201" s="246" t="s">
        <v>152</v>
      </c>
      <c r="B201" s="247"/>
      <c r="C201" s="337" t="s">
        <v>153</v>
      </c>
      <c r="D201" s="247" t="s">
        <v>148</v>
      </c>
      <c r="E201" s="338"/>
      <c r="F201" s="234"/>
      <c r="G201" s="234"/>
      <c r="H201" s="234"/>
    </row>
    <row r="202" spans="1:8" s="226" customFormat="1" ht="222.75" customHeight="1" thickBot="1" x14ac:dyDescent="0.25">
      <c r="A202" s="339" t="s">
        <v>154</v>
      </c>
      <c r="B202" s="340"/>
      <c r="C202" s="334" t="s">
        <v>155</v>
      </c>
      <c r="D202" s="341" t="s">
        <v>148</v>
      </c>
      <c r="E202" s="342"/>
      <c r="F202" s="224"/>
      <c r="G202" s="225"/>
      <c r="H202" s="225"/>
    </row>
    <row r="203" spans="1:8" ht="23.25" x14ac:dyDescent="0.2">
      <c r="A203" s="252" t="s">
        <v>156</v>
      </c>
      <c r="B203" s="252"/>
      <c r="C203" s="252"/>
      <c r="D203" s="252"/>
      <c r="E203" s="252"/>
      <c r="F203" s="252"/>
      <c r="G203" s="252"/>
      <c r="H203" s="252"/>
    </row>
    <row r="204" spans="1:8" ht="23.25" x14ac:dyDescent="0.2">
      <c r="A204" s="252" t="s">
        <v>157</v>
      </c>
      <c r="B204" s="252"/>
      <c r="C204" s="252"/>
      <c r="D204" s="252"/>
      <c r="E204" s="252"/>
      <c r="F204" s="252"/>
      <c r="G204" s="252"/>
      <c r="H204" s="252"/>
    </row>
    <row r="205" spans="1:8" ht="186" customHeight="1" x14ac:dyDescent="0.2">
      <c r="A205"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11"/>
      <c r="C205" s="311"/>
      <c r="D205" s="311"/>
      <c r="E205" s="311"/>
      <c r="F205" s="311"/>
      <c r="G205" s="311"/>
      <c r="H205" s="311"/>
    </row>
    <row r="206" spans="1:8" ht="79.5" customHeight="1" x14ac:dyDescent="0.2">
      <c r="A206" s="227" t="s">
        <v>159</v>
      </c>
      <c r="B206" s="227"/>
      <c r="C206" s="227"/>
      <c r="D206" s="227"/>
      <c r="E206" s="227"/>
      <c r="F206" s="227"/>
      <c r="G206" s="227"/>
      <c r="H206" s="227"/>
    </row>
    <row r="207" spans="1:8" ht="23.25" x14ac:dyDescent="0.2">
      <c r="A207" s="252" t="s">
        <v>160</v>
      </c>
      <c r="B207" s="252"/>
      <c r="C207" s="252"/>
      <c r="D207" s="252"/>
      <c r="E207" s="252"/>
      <c r="F207" s="252"/>
      <c r="G207" s="252"/>
      <c r="H207" s="252"/>
    </row>
    <row r="208" spans="1:8" s="254" customFormat="1" ht="114.75" customHeight="1" x14ac:dyDescent="0.2">
      <c r="A208" s="227" t="s">
        <v>161</v>
      </c>
      <c r="B208" s="227"/>
      <c r="C208" s="227"/>
      <c r="D208" s="227"/>
      <c r="E208" s="227"/>
      <c r="F208" s="227"/>
      <c r="G208" s="227"/>
      <c r="H208" s="227"/>
    </row>
  </sheetData>
  <sheetProtection selectLockedCells="1" selectUnlockedCells="1"/>
  <mergeCells count="348">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3:B173"/>
    <mergeCell ref="A174:B174"/>
    <mergeCell ref="D174:H174"/>
    <mergeCell ref="A175:C175"/>
    <mergeCell ref="D175:H175"/>
    <mergeCell ref="A176:B176"/>
    <mergeCell ref="C176:C177"/>
    <mergeCell ref="D176:H176"/>
    <mergeCell ref="A177:B177"/>
    <mergeCell ref="D177:H177"/>
    <mergeCell ref="A169:B169"/>
    <mergeCell ref="A170:B170"/>
    <mergeCell ref="D170:H170"/>
    <mergeCell ref="A171:B171"/>
    <mergeCell ref="A172:B172"/>
    <mergeCell ref="D172:H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1"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4">
        <v>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361">
        <f>F48*1.2</f>
        <v>360</v>
      </c>
      <c r="E48" s="361">
        <f>F48*1.1</f>
        <v>330</v>
      </c>
      <c r="F48" s="361">
        <v>300</v>
      </c>
      <c r="G48" s="361">
        <f>F48*0.75</f>
        <v>225</v>
      </c>
      <c r="H48" s="361">
        <f>F48*0.5</f>
        <v>150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414 до 15732</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6" s="127">
        <v>414</v>
      </c>
      <c r="E56" s="128"/>
      <c r="F56" s="128"/>
      <c r="G56" s="128"/>
      <c r="H56" s="129"/>
    </row>
    <row r="57" spans="1:8" ht="37.5" customHeight="1" outlineLevel="1" x14ac:dyDescent="0.2">
      <c r="A57" s="130" t="s">
        <v>33</v>
      </c>
      <c r="B57" s="131"/>
      <c r="C57" s="126"/>
      <c r="D57" s="36">
        <v>828</v>
      </c>
      <c r="E57" s="37"/>
      <c r="F57" s="37"/>
      <c r="G57" s="37"/>
      <c r="H57" s="38"/>
    </row>
    <row r="58" spans="1:8" ht="37.5" customHeight="1" outlineLevel="1" x14ac:dyDescent="0.2">
      <c r="A58" s="130" t="s">
        <v>34</v>
      </c>
      <c r="B58" s="131"/>
      <c r="C58" s="126"/>
      <c r="D58" s="36">
        <v>1656</v>
      </c>
      <c r="E58" s="37"/>
      <c r="F58" s="37"/>
      <c r="G58" s="37"/>
      <c r="H58" s="38"/>
    </row>
    <row r="59" spans="1:8" ht="37.5" customHeight="1" outlineLevel="1" x14ac:dyDescent="0.2">
      <c r="A59" s="130" t="s">
        <v>35</v>
      </c>
      <c r="B59" s="131"/>
      <c r="C59" s="126"/>
      <c r="D59" s="36">
        <v>2484</v>
      </c>
      <c r="E59" s="37"/>
      <c r="F59" s="37"/>
      <c r="G59" s="37"/>
      <c r="H59" s="38"/>
    </row>
    <row r="60" spans="1:8" ht="37.5" customHeight="1" outlineLevel="1" x14ac:dyDescent="0.2">
      <c r="A60" s="130" t="s">
        <v>36</v>
      </c>
      <c r="B60" s="131"/>
      <c r="C60" s="126"/>
      <c r="D60" s="36">
        <v>3312</v>
      </c>
      <c r="E60" s="37"/>
      <c r="F60" s="37"/>
      <c r="G60" s="37"/>
      <c r="H60" s="38"/>
    </row>
    <row r="61" spans="1:8" ht="37.5" customHeight="1" outlineLevel="1" x14ac:dyDescent="0.2">
      <c r="A61" s="130" t="s">
        <v>37</v>
      </c>
      <c r="B61" s="131"/>
      <c r="C61" s="126"/>
      <c r="D61" s="36">
        <v>4140</v>
      </c>
      <c r="E61" s="37"/>
      <c r="F61" s="37"/>
      <c r="G61" s="37"/>
      <c r="H61" s="38"/>
    </row>
    <row r="62" spans="1:8" ht="37.5" customHeight="1" outlineLevel="1" x14ac:dyDescent="0.2">
      <c r="A62" s="130" t="s">
        <v>38</v>
      </c>
      <c r="B62" s="131"/>
      <c r="C62" s="126"/>
      <c r="D62" s="36">
        <v>4968</v>
      </c>
      <c r="E62" s="37"/>
      <c r="F62" s="37"/>
      <c r="G62" s="37"/>
      <c r="H62" s="38"/>
    </row>
    <row r="63" spans="1:8" ht="37.5" customHeight="1" outlineLevel="1" x14ac:dyDescent="0.2">
      <c r="A63" s="130" t="s">
        <v>39</v>
      </c>
      <c r="B63" s="131"/>
      <c r="C63" s="126"/>
      <c r="D63" s="36">
        <v>5796</v>
      </c>
      <c r="E63" s="37"/>
      <c r="F63" s="37"/>
      <c r="G63" s="37"/>
      <c r="H63" s="38"/>
    </row>
    <row r="64" spans="1:8" ht="37.5" customHeight="1" outlineLevel="1" x14ac:dyDescent="0.2">
      <c r="A64" s="130" t="s">
        <v>40</v>
      </c>
      <c r="B64" s="131"/>
      <c r="C64" s="126"/>
      <c r="D64" s="36">
        <v>6624</v>
      </c>
      <c r="E64" s="37"/>
      <c r="F64" s="37"/>
      <c r="G64" s="37"/>
      <c r="H64" s="38"/>
    </row>
    <row r="65" spans="1:8" ht="37.5" customHeight="1" outlineLevel="1" x14ac:dyDescent="0.2">
      <c r="A65" s="130" t="s">
        <v>41</v>
      </c>
      <c r="B65" s="131"/>
      <c r="C65" s="126"/>
      <c r="D65" s="36">
        <v>7452</v>
      </c>
      <c r="E65" s="37"/>
      <c r="F65" s="37"/>
      <c r="G65" s="37"/>
      <c r="H65" s="38"/>
    </row>
    <row r="66" spans="1:8" ht="37.5" customHeight="1" outlineLevel="1" x14ac:dyDescent="0.2">
      <c r="A66" s="130" t="s">
        <v>42</v>
      </c>
      <c r="B66" s="131"/>
      <c r="C66" s="126"/>
      <c r="D66" s="36">
        <v>8280</v>
      </c>
      <c r="E66" s="37"/>
      <c r="F66" s="37"/>
      <c r="G66" s="37"/>
      <c r="H66" s="38"/>
    </row>
    <row r="67" spans="1:8" ht="37.5" customHeight="1" outlineLevel="1" x14ac:dyDescent="0.2">
      <c r="A67" s="130" t="s">
        <v>43</v>
      </c>
      <c r="B67" s="131"/>
      <c r="C67" s="126"/>
      <c r="D67" s="36">
        <v>9108</v>
      </c>
      <c r="E67" s="37"/>
      <c r="F67" s="37"/>
      <c r="G67" s="37"/>
      <c r="H67" s="38"/>
    </row>
    <row r="68" spans="1:8" ht="37.5" customHeight="1" outlineLevel="1" x14ac:dyDescent="0.2">
      <c r="A68" s="130" t="s">
        <v>44</v>
      </c>
      <c r="B68" s="131"/>
      <c r="C68" s="126"/>
      <c r="D68" s="36">
        <v>9936</v>
      </c>
      <c r="E68" s="37"/>
      <c r="F68" s="37"/>
      <c r="G68" s="37"/>
      <c r="H68" s="38"/>
    </row>
    <row r="69" spans="1:8" ht="37.5" customHeight="1" outlineLevel="1" x14ac:dyDescent="0.2">
      <c r="A69" s="130" t="s">
        <v>45</v>
      </c>
      <c r="B69" s="131"/>
      <c r="C69" s="126"/>
      <c r="D69" s="36">
        <v>10764</v>
      </c>
      <c r="E69" s="37"/>
      <c r="F69" s="37"/>
      <c r="G69" s="37"/>
      <c r="H69" s="38"/>
    </row>
    <row r="70" spans="1:8" ht="37.5" customHeight="1" outlineLevel="1" x14ac:dyDescent="0.2">
      <c r="A70" s="130" t="s">
        <v>46</v>
      </c>
      <c r="B70" s="131"/>
      <c r="C70" s="126"/>
      <c r="D70" s="36">
        <v>11592</v>
      </c>
      <c r="E70" s="37"/>
      <c r="F70" s="37"/>
      <c r="G70" s="37"/>
      <c r="H70" s="38"/>
    </row>
    <row r="71" spans="1:8" ht="37.5" customHeight="1" outlineLevel="1" x14ac:dyDescent="0.2">
      <c r="A71" s="130" t="s">
        <v>47</v>
      </c>
      <c r="B71" s="131"/>
      <c r="C71" s="126"/>
      <c r="D71" s="36">
        <v>12420</v>
      </c>
      <c r="E71" s="37"/>
      <c r="F71" s="37"/>
      <c r="G71" s="37"/>
      <c r="H71" s="38"/>
    </row>
    <row r="72" spans="1:8" ht="37.5" customHeight="1" outlineLevel="1" x14ac:dyDescent="0.2">
      <c r="A72" s="130" t="s">
        <v>48</v>
      </c>
      <c r="B72" s="131"/>
      <c r="C72" s="126"/>
      <c r="D72" s="36">
        <v>13248</v>
      </c>
      <c r="E72" s="37"/>
      <c r="F72" s="37"/>
      <c r="G72" s="37"/>
      <c r="H72" s="38"/>
    </row>
    <row r="73" spans="1:8" ht="37.5" customHeight="1" outlineLevel="1" x14ac:dyDescent="0.2">
      <c r="A73" s="130" t="s">
        <v>49</v>
      </c>
      <c r="B73" s="131"/>
      <c r="C73" s="126"/>
      <c r="D73" s="36">
        <v>14076</v>
      </c>
      <c r="E73" s="37"/>
      <c r="F73" s="37"/>
      <c r="G73" s="37"/>
      <c r="H73" s="38"/>
    </row>
    <row r="74" spans="1:8" ht="37.5" customHeight="1" outlineLevel="1" x14ac:dyDescent="0.2">
      <c r="A74" s="130" t="s">
        <v>50</v>
      </c>
      <c r="B74" s="131"/>
      <c r="C74" s="126"/>
      <c r="D74" s="36">
        <v>14904</v>
      </c>
      <c r="E74" s="37"/>
      <c r="F74" s="37"/>
      <c r="G74" s="37"/>
      <c r="H74" s="38"/>
    </row>
    <row r="75" spans="1:8" ht="37.5" customHeight="1" outlineLevel="1" thickBot="1" x14ac:dyDescent="0.25">
      <c r="A75" s="130" t="s">
        <v>51</v>
      </c>
      <c r="B75" s="131"/>
      <c r="C75" s="126"/>
      <c r="D75" s="36">
        <v>15732</v>
      </c>
      <c r="E75" s="37"/>
      <c r="F75" s="37"/>
      <c r="G75" s="37"/>
      <c r="H75" s="38"/>
    </row>
    <row r="76" spans="1:8" ht="50.1" customHeight="1" thickBot="1" x14ac:dyDescent="0.25">
      <c r="A76" s="119" t="s">
        <v>52</v>
      </c>
      <c r="B76" s="120"/>
      <c r="C76" s="120"/>
      <c r="D76" s="121" t="str">
        <f>"от "&amp;MIN(D77:D86)&amp;" до "&amp;MAX(D77:D86)</f>
        <v>от 150 до 2940</v>
      </c>
      <c r="E76" s="122"/>
      <c r="F76" s="122"/>
      <c r="G76" s="122"/>
      <c r="H76" s="123"/>
    </row>
    <row r="77" spans="1:8" ht="151.5" x14ac:dyDescent="0.2">
      <c r="A77" s="132" t="s">
        <v>53</v>
      </c>
      <c r="B77" s="133" t="s">
        <v>13</v>
      </c>
      <c r="C77" s="321"/>
      <c r="D77" s="135">
        <v>300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8" s="140">
        <v>150</v>
      </c>
      <c r="E78" s="140"/>
      <c r="F78" s="140"/>
      <c r="G78" s="140"/>
      <c r="H78" s="141"/>
    </row>
    <row r="79" spans="1:8" ht="37.5" customHeight="1" x14ac:dyDescent="0.2">
      <c r="A79" s="137" t="s">
        <v>55</v>
      </c>
      <c r="B79" s="138"/>
      <c r="C79" s="142"/>
      <c r="D79" s="140">
        <v>2940</v>
      </c>
      <c r="E79" s="140"/>
      <c r="F79" s="140"/>
      <c r="G79" s="140"/>
      <c r="H79" s="141"/>
    </row>
    <row r="80" spans="1:8" ht="37.5" customHeight="1" x14ac:dyDescent="0.2">
      <c r="A80" s="137" t="s">
        <v>56</v>
      </c>
      <c r="B80" s="138"/>
      <c r="C80" s="142"/>
      <c r="D80" s="140">
        <v>540</v>
      </c>
      <c r="E80" s="140"/>
      <c r="F80" s="140"/>
      <c r="G80" s="140"/>
      <c r="H80" s="141"/>
    </row>
    <row r="81" spans="1:8" ht="37.5" customHeight="1" x14ac:dyDescent="0.2">
      <c r="A81" s="143" t="s">
        <v>57</v>
      </c>
      <c r="B81" s="144"/>
      <c r="C81" s="142"/>
      <c r="D81" s="140">
        <v>2820</v>
      </c>
      <c r="E81" s="140"/>
      <c r="F81" s="140"/>
      <c r="G81" s="140"/>
      <c r="H81" s="141"/>
    </row>
    <row r="82" spans="1:8" ht="37.5" customHeight="1" x14ac:dyDescent="0.2">
      <c r="A82" s="137" t="s">
        <v>58</v>
      </c>
      <c r="B82" s="138"/>
      <c r="C82" s="142"/>
      <c r="D82" s="140">
        <v>300</v>
      </c>
      <c r="E82" s="140"/>
      <c r="F82" s="140"/>
      <c r="G82" s="140"/>
      <c r="H82" s="141"/>
    </row>
    <row r="83" spans="1:8" ht="37.5" customHeight="1" x14ac:dyDescent="0.2">
      <c r="A83" s="137" t="s">
        <v>59</v>
      </c>
      <c r="B83" s="138"/>
      <c r="C83" s="142"/>
      <c r="D83" s="140">
        <v>300</v>
      </c>
      <c r="E83" s="140"/>
      <c r="F83" s="140"/>
      <c r="G83" s="140"/>
      <c r="H83" s="141"/>
    </row>
    <row r="84" spans="1:8" ht="37.5" customHeight="1" x14ac:dyDescent="0.2">
      <c r="A84" s="137" t="s">
        <v>60</v>
      </c>
      <c r="B84" s="138"/>
      <c r="C84" s="142"/>
      <c r="D84" s="140">
        <v>600</v>
      </c>
      <c r="E84" s="140"/>
      <c r="F84" s="140"/>
      <c r="G84" s="140"/>
      <c r="H84" s="141"/>
    </row>
    <row r="85" spans="1:8" ht="37.5" customHeight="1" x14ac:dyDescent="0.2">
      <c r="A85" s="137" t="s">
        <v>61</v>
      </c>
      <c r="B85" s="138"/>
      <c r="C85" s="142"/>
      <c r="D85" s="140">
        <v>900</v>
      </c>
      <c r="E85" s="140"/>
      <c r="F85" s="140"/>
      <c r="G85" s="140"/>
      <c r="H85" s="141"/>
    </row>
    <row r="86" spans="1:8" ht="37.5" customHeight="1" thickBot="1" x14ac:dyDescent="0.25">
      <c r="A86" s="145" t="s">
        <v>62</v>
      </c>
      <c r="B86" s="146"/>
      <c r="C86" s="147"/>
      <c r="D86" s="148">
        <v>1800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6300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90" s="165">
        <v>2100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525</v>
      </c>
      <c r="E92" s="140"/>
      <c r="F92" s="140"/>
      <c r="G92" s="140"/>
      <c r="H92" s="141"/>
    </row>
    <row r="93" spans="1:8" ht="63" customHeight="1" x14ac:dyDescent="0.2">
      <c r="A93" s="173" t="s">
        <v>70</v>
      </c>
      <c r="B93" s="174"/>
      <c r="C93" s="169"/>
      <c r="D93" s="140">
        <f>D90/5</f>
        <v>420</v>
      </c>
      <c r="E93" s="140"/>
      <c r="F93" s="140"/>
      <c r="G93" s="140"/>
      <c r="H93" s="141"/>
    </row>
    <row r="94" spans="1:8" ht="63" customHeight="1" x14ac:dyDescent="0.2">
      <c r="A94" s="173" t="s">
        <v>71</v>
      </c>
      <c r="B94" s="174"/>
      <c r="C94" s="169"/>
      <c r="D94" s="140">
        <f>D90/6</f>
        <v>350</v>
      </c>
      <c r="E94" s="140"/>
      <c r="F94" s="140"/>
      <c r="G94" s="140"/>
      <c r="H94" s="141"/>
    </row>
    <row r="95" spans="1:8" ht="63" customHeight="1" x14ac:dyDescent="0.2">
      <c r="A95" s="173" t="s">
        <v>72</v>
      </c>
      <c r="B95" s="174"/>
      <c r="C95" s="169"/>
      <c r="D95" s="140">
        <f>D90/7</f>
        <v>300</v>
      </c>
      <c r="E95" s="140"/>
      <c r="F95" s="140"/>
      <c r="G95" s="140"/>
      <c r="H95" s="141"/>
    </row>
    <row r="96" spans="1:8" ht="63" customHeight="1" x14ac:dyDescent="0.2">
      <c r="A96" s="173" t="s">
        <v>73</v>
      </c>
      <c r="B96" s="174"/>
      <c r="C96" s="169"/>
      <c r="D96" s="140">
        <f>D90/8</f>
        <v>262.5</v>
      </c>
      <c r="E96" s="140"/>
      <c r="F96" s="140"/>
      <c r="G96" s="140"/>
      <c r="H96" s="141"/>
    </row>
    <row r="97" spans="1:8" ht="63" customHeight="1" x14ac:dyDescent="0.2">
      <c r="A97" s="173" t="s">
        <v>74</v>
      </c>
      <c r="B97" s="174"/>
      <c r="C97" s="169"/>
      <c r="D97" s="140">
        <f>D90/9</f>
        <v>233.33333333333334</v>
      </c>
      <c r="E97" s="140"/>
      <c r="F97" s="140"/>
      <c r="G97" s="140"/>
      <c r="H97" s="141"/>
    </row>
    <row r="98" spans="1:8" ht="63" customHeight="1" x14ac:dyDescent="0.2">
      <c r="A98" s="173" t="s">
        <v>75</v>
      </c>
      <c r="B98" s="174"/>
      <c r="C98" s="169"/>
      <c r="D98" s="140">
        <f>D90/10</f>
        <v>210</v>
      </c>
      <c r="E98" s="140"/>
      <c r="F98" s="140"/>
      <c r="G98" s="140"/>
      <c r="H98" s="141"/>
    </row>
    <row r="99" spans="1:8" ht="63" customHeight="1" thickBot="1" x14ac:dyDescent="0.25">
      <c r="A99" s="162" t="s">
        <v>76</v>
      </c>
      <c r="B99" s="163"/>
      <c r="C99" s="169"/>
      <c r="D99" s="165">
        <v>3144</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786</v>
      </c>
      <c r="E101" s="140"/>
      <c r="F101" s="140"/>
      <c r="G101" s="140"/>
      <c r="H101" s="141"/>
    </row>
    <row r="102" spans="1:8" ht="63" customHeight="1" x14ac:dyDescent="0.2">
      <c r="A102" s="173" t="s">
        <v>70</v>
      </c>
      <c r="B102" s="174"/>
      <c r="C102" s="169"/>
      <c r="D102" s="140">
        <v>628.79999999999995</v>
      </c>
      <c r="E102" s="140"/>
      <c r="F102" s="140"/>
      <c r="G102" s="140"/>
      <c r="H102" s="141"/>
    </row>
    <row r="103" spans="1:8" ht="63" customHeight="1" x14ac:dyDescent="0.2">
      <c r="A103" s="173" t="s">
        <v>71</v>
      </c>
      <c r="B103" s="174"/>
      <c r="C103" s="169"/>
      <c r="D103" s="140">
        <v>524</v>
      </c>
      <c r="E103" s="140"/>
      <c r="F103" s="140"/>
      <c r="G103" s="140"/>
      <c r="H103" s="141"/>
    </row>
    <row r="104" spans="1:8" ht="63" customHeight="1" x14ac:dyDescent="0.2">
      <c r="A104" s="173" t="s">
        <v>72</v>
      </c>
      <c r="B104" s="174"/>
      <c r="C104" s="169"/>
      <c r="D104" s="140">
        <v>449.14285714285711</v>
      </c>
      <c r="E104" s="140"/>
      <c r="F104" s="140"/>
      <c r="G104" s="140"/>
      <c r="H104" s="141"/>
    </row>
    <row r="105" spans="1:8" ht="63" customHeight="1" x14ac:dyDescent="0.2">
      <c r="A105" s="173" t="s">
        <v>73</v>
      </c>
      <c r="B105" s="174"/>
      <c r="C105" s="169"/>
      <c r="D105" s="140">
        <v>393</v>
      </c>
      <c r="E105" s="140"/>
      <c r="F105" s="140"/>
      <c r="G105" s="140"/>
      <c r="H105" s="141"/>
    </row>
    <row r="106" spans="1:8" ht="63" customHeight="1" x14ac:dyDescent="0.2">
      <c r="A106" s="173" t="s">
        <v>74</v>
      </c>
      <c r="B106" s="174"/>
      <c r="C106" s="169"/>
      <c r="D106" s="140">
        <v>349.33333333333331</v>
      </c>
      <c r="E106" s="140"/>
      <c r="F106" s="140"/>
      <c r="G106" s="140"/>
      <c r="H106" s="141"/>
    </row>
    <row r="107" spans="1:8" ht="63" customHeight="1" thickBot="1" x14ac:dyDescent="0.25">
      <c r="A107" s="173" t="s">
        <v>75</v>
      </c>
      <c r="B107" s="174"/>
      <c r="C107" s="177"/>
      <c r="D107" s="140">
        <v>314.39999999999998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8" s="44">
        <v>5100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"2ГИС.КУРСК"</v>
      </c>
      <c r="D110" s="31">
        <v>3000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1" s="187">
        <v>3180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2" s="36">
        <v>1800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"2ГИС.КУРСК"</v>
      </c>
      <c r="D113" s="36">
        <v>5250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"2ГИС.КУРСК"</v>
      </c>
      <c r="D114" s="36">
        <v>6300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5" s="36">
        <v>1800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6" s="36">
        <v>3180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7" s="36">
        <v>1800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"2ГИС.КУРСК"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73.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0" s="36">
        <v>1800</v>
      </c>
      <c r="E120" s="37"/>
      <c r="F120" s="37"/>
      <c r="G120" s="37"/>
      <c r="H120" s="38"/>
    </row>
    <row r="121" spans="1:8" ht="73.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1" s="36">
        <v>1440</v>
      </c>
      <c r="E121" s="37"/>
      <c r="F121" s="37"/>
      <c r="G121" s="37"/>
      <c r="H121" s="38"/>
    </row>
    <row r="122" spans="1:8" ht="73.5" customHeight="1" x14ac:dyDescent="0.2">
      <c r="A122" s="143" t="s">
        <v>91</v>
      </c>
      <c r="B122" s="144"/>
      <c r="C122"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2" s="36">
        <v>1200</v>
      </c>
      <c r="E122" s="37"/>
      <c r="F122" s="37"/>
      <c r="G122" s="37"/>
      <c r="H122" s="38"/>
    </row>
    <row r="123" spans="1:8" ht="73.5" customHeight="1" x14ac:dyDescent="0.2">
      <c r="A123" s="143" t="s">
        <v>92</v>
      </c>
      <c r="B123" s="144"/>
      <c r="C123" s="186"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3" s="36">
        <v>720</v>
      </c>
      <c r="E123" s="37"/>
      <c r="F123" s="37"/>
      <c r="G123" s="37"/>
      <c r="H123" s="38"/>
    </row>
    <row r="124" spans="1:8" ht="73.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4" s="36">
        <v>6000</v>
      </c>
      <c r="E124" s="37"/>
      <c r="F124" s="37"/>
      <c r="G124" s="37"/>
      <c r="H124" s="38"/>
    </row>
    <row r="125" spans="1:8" ht="73.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6" s="36">
        <v>1800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7" s="36">
        <v>360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8" s="36">
        <v>3000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9" s="36">
        <v>1500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30" s="36">
        <v>1200</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"2ГИС.КУРСК"</v>
      </c>
      <c r="D131" s="36">
        <v>4200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4560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"2ГИС.КУРСК" (версия для ПК)</v>
      </c>
      <c r="D133" s="36">
        <v>2520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"2ГИС.КУРСК"</v>
      </c>
      <c r="D134" s="36">
        <v>7440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"2ГИС.КУРСК"</v>
      </c>
      <c r="D135" s="36">
        <v>8928</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"2ГИС.КУРСК" (версия для ПК)</v>
      </c>
      <c r="D136" s="36">
        <v>2520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"2ГИС.КУРСК" (версия для ПК)</v>
      </c>
      <c r="D137" s="36">
        <v>4560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"2ГИС.КУРСК" (версия для ПК)</v>
      </c>
      <c r="D138" s="36">
        <v>2520</v>
      </c>
      <c r="E138" s="37"/>
      <c r="F138" s="37"/>
      <c r="G138" s="37"/>
      <c r="H138" s="38"/>
    </row>
    <row r="139" spans="1:8" ht="50.1" customHeight="1" x14ac:dyDescent="0.2">
      <c r="A139" s="143" t="s">
        <v>107</v>
      </c>
      <c r="B139" s="144"/>
      <c r="C139" s="186" t="s">
        <v>88</v>
      </c>
      <c r="D139" s="36">
        <v>720</v>
      </c>
      <c r="E139" s="37"/>
      <c r="F139" s="37"/>
      <c r="G139" s="37"/>
      <c r="H139" s="38"/>
    </row>
    <row r="140" spans="1:8" ht="76.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6">
        <v>8400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"2ГИС.КУРСК" (версия для ПК)</v>
      </c>
      <c r="D141" s="44">
        <v>2520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43" s="36">
        <v>2400</v>
      </c>
      <c r="E143" s="37"/>
      <c r="F143" s="37"/>
      <c r="G143" s="37"/>
      <c r="H143" s="38"/>
    </row>
    <row r="144" spans="1:8" s="16" customFormat="1" ht="50.1" customHeight="1" x14ac:dyDescent="0.2">
      <c r="A144" s="143" t="s">
        <v>112</v>
      </c>
      <c r="B144" s="144"/>
      <c r="C144" s="196"/>
      <c r="D144" s="36">
        <v>1500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9" s="200">
        <f>F149*1.2</f>
        <v>2520</v>
      </c>
      <c r="E149" s="201">
        <f>F149*1.1</f>
        <v>2310</v>
      </c>
      <c r="F149" s="201">
        <v>2100</v>
      </c>
      <c r="G149" s="201">
        <f>F149*0.75</f>
        <v>1575</v>
      </c>
      <c r="H149" s="202">
        <f>F149*0.5</f>
        <v>1050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"2ГИС.КУРСК"</v>
      </c>
      <c r="D150" s="36">
        <v>3180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1" s="36">
        <v>3180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52" s="200">
        <f>F152*1.2</f>
        <v>3600</v>
      </c>
      <c r="E152" s="201">
        <f>F152*1.1</f>
        <v>3300.0000000000005</v>
      </c>
      <c r="F152" s="201">
        <v>3000</v>
      </c>
      <c r="G152" s="201">
        <f>F152*0.75</f>
        <v>2250</v>
      </c>
      <c r="H152" s="202">
        <f>F152*0.5</f>
        <v>1500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"2ГИС.КУРСК"</v>
      </c>
      <c r="D153" s="36">
        <v>4560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54" s="36">
        <v>4560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"2ГИС.КУРСК"</v>
      </c>
      <c r="D155" s="200">
        <f>F155*1.2</f>
        <v>2520</v>
      </c>
      <c r="E155" s="201">
        <f>F155*1.1</f>
        <v>2310</v>
      </c>
      <c r="F155" s="201">
        <v>2100</v>
      </c>
      <c r="G155" s="201">
        <f>F155*0.75</f>
        <v>1575</v>
      </c>
      <c r="H155" s="202">
        <f>F155*0.5</f>
        <v>1050</v>
      </c>
    </row>
    <row r="156" spans="1:8" ht="50.1" customHeight="1" thickBot="1" x14ac:dyDescent="0.25">
      <c r="A156" s="24" t="s">
        <v>184</v>
      </c>
      <c r="B156" s="25"/>
      <c r="C156" s="26"/>
      <c r="D156" s="156"/>
      <c r="E156" s="156"/>
      <c r="F156" s="156"/>
      <c r="G156" s="156"/>
      <c r="H156" s="157"/>
    </row>
    <row r="157" spans="1:8" s="23" customFormat="1" ht="30" customHeight="1" thickBot="1" x14ac:dyDescent="0.25">
      <c r="A157" s="535"/>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8" s="31">
        <v>5250</v>
      </c>
      <c r="E158" s="32"/>
      <c r="F158" s="32"/>
      <c r="G158" s="32"/>
      <c r="H158" s="33"/>
    </row>
    <row r="159" spans="1:8" s="16" customFormat="1" ht="83.25" customHeight="1" thickBot="1" x14ac:dyDescent="0.25">
      <c r="A159" s="143" t="s">
        <v>186</v>
      </c>
      <c r="B159" s="144"/>
      <c r="C159" s="196"/>
      <c r="D159" s="36">
        <v>5250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526</v>
      </c>
      <c r="D162" s="210"/>
      <c r="E162" s="211"/>
      <c r="F162" s="211"/>
      <c r="G162" s="211"/>
      <c r="H162" s="211"/>
    </row>
    <row r="163" spans="1:8" ht="21" x14ac:dyDescent="0.2">
      <c r="A163" s="208"/>
      <c r="B163" s="211"/>
      <c r="C163" s="212" t="s">
        <v>527</v>
      </c>
      <c r="D163" s="212"/>
      <c r="E163" s="211"/>
      <c r="F163" s="211"/>
      <c r="G163" s="211"/>
      <c r="H163" s="211"/>
    </row>
    <row r="164" spans="1:8" ht="21" x14ac:dyDescent="0.2">
      <c r="A164" s="208"/>
      <c r="B164" s="211"/>
      <c r="C164" s="212" t="s">
        <v>528</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6" customHeight="1" thickBot="1" x14ac:dyDescent="0.25">
      <c r="A179" s="305" t="s">
        <v>140</v>
      </c>
      <c r="B179" s="306"/>
      <c r="C179" s="238" t="s">
        <v>141</v>
      </c>
      <c r="D179" s="330" t="s">
        <v>142</v>
      </c>
      <c r="E179" s="331"/>
      <c r="F179" s="240"/>
      <c r="G179" s="240"/>
      <c r="H179" s="240"/>
    </row>
    <row r="180" spans="1:8" ht="119.25" customHeight="1" x14ac:dyDescent="0.2">
      <c r="A180" s="241" t="s">
        <v>143</v>
      </c>
      <c r="B180" s="242"/>
      <c r="C180" s="243" t="s">
        <v>144</v>
      </c>
      <c r="D180" s="244" t="s">
        <v>145</v>
      </c>
      <c r="E180" s="245"/>
      <c r="F180" s="240"/>
      <c r="G180" s="240"/>
      <c r="H180" s="240"/>
    </row>
    <row r="181" spans="1:8" ht="80.25" customHeight="1" x14ac:dyDescent="0.2">
      <c r="A181" s="246" t="s">
        <v>146</v>
      </c>
      <c r="B181" s="247"/>
      <c r="C181" s="248" t="s">
        <v>147</v>
      </c>
      <c r="D181" s="249" t="s">
        <v>148</v>
      </c>
      <c r="E181" s="250"/>
      <c r="F181" s="240"/>
      <c r="G181" s="240"/>
      <c r="H181" s="240"/>
    </row>
    <row r="182" spans="1:8" ht="176.25" customHeight="1" thickBot="1" x14ac:dyDescent="0.25">
      <c r="A182" s="332" t="s">
        <v>149</v>
      </c>
      <c r="B182" s="333"/>
      <c r="C182" s="334" t="s">
        <v>150</v>
      </c>
      <c r="D182" s="335" t="s">
        <v>148</v>
      </c>
      <c r="E182" s="336"/>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thickBot="1" x14ac:dyDescent="0.25">
      <c r="A184" s="339" t="s">
        <v>154</v>
      </c>
      <c r="B184" s="340"/>
      <c r="C184" s="334" t="s">
        <v>155</v>
      </c>
      <c r="D184" s="341" t="s">
        <v>148</v>
      </c>
      <c r="E184" s="342"/>
      <c r="F184" s="224"/>
      <c r="G184" s="225"/>
      <c r="H184" s="225"/>
    </row>
    <row r="185" spans="1:8" ht="23.25" x14ac:dyDescent="0.2">
      <c r="A185" s="252" t="s">
        <v>156</v>
      </c>
      <c r="B185" s="252"/>
      <c r="C185" s="252"/>
      <c r="D185" s="252"/>
      <c r="E185" s="252"/>
      <c r="F185" s="252"/>
      <c r="G185" s="252"/>
      <c r="H185" s="252"/>
    </row>
    <row r="186" spans="1:8" ht="23.25" x14ac:dyDescent="0.2">
      <c r="A186" s="252" t="s">
        <v>157</v>
      </c>
      <c r="B186" s="252"/>
      <c r="C186" s="252"/>
      <c r="D186" s="252"/>
      <c r="E186" s="252"/>
      <c r="F186" s="252"/>
      <c r="G186" s="252"/>
      <c r="H186" s="252"/>
    </row>
    <row r="187" spans="1:8" ht="189"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75" customHeight="1" x14ac:dyDescent="0.2">
      <c r="A188" s="227" t="s">
        <v>159</v>
      </c>
      <c r="B188" s="227"/>
      <c r="C188" s="227"/>
      <c r="D188" s="227"/>
      <c r="E188" s="227"/>
      <c r="F188" s="227"/>
      <c r="G188" s="227"/>
      <c r="H188" s="227"/>
    </row>
    <row r="189" spans="1:8" ht="23.25"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2">
    <mergeCell ref="A185:H185"/>
    <mergeCell ref="A186:H186"/>
    <mergeCell ref="A187:H187"/>
    <mergeCell ref="A188:H188"/>
    <mergeCell ref="A189:H189"/>
    <mergeCell ref="A190:E190"/>
    <mergeCell ref="F190:H190"/>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8"/>
  <sheetViews>
    <sheetView view="pageBreakPreview" zoomScale="40" zoomScaleNormal="60" zoomScaleSheetLayoutView="40" workbookViewId="0">
      <pane ySplit="4" topLeftCell="A144"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49.5" customHeight="1" thickBot="1" x14ac:dyDescent="0.25">
      <c r="A5" s="24" t="s">
        <v>9</v>
      </c>
      <c r="B5" s="25"/>
      <c r="C5" s="26"/>
      <c r="D5" s="26"/>
      <c r="E5" s="26"/>
      <c r="F5" s="26"/>
      <c r="G5" s="26"/>
      <c r="H5" s="27"/>
    </row>
    <row r="6" spans="1:8" ht="31.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54">
        <f>F12*1.2</f>
        <v>6408</v>
      </c>
      <c r="E12" s="32">
        <f>F12*1.1</f>
        <v>5874.0000000000009</v>
      </c>
      <c r="F12" s="32">
        <v>5340</v>
      </c>
      <c r="G12" s="32">
        <f>F12*0.75</f>
        <v>4005</v>
      </c>
      <c r="H12" s="33">
        <f>F12*0.5</f>
        <v>2670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"2ГИС.ЛЕНИНСК-КУЗНЕЦКИЙ"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54">
        <f>F32*1.2</f>
        <v>8971.1999999999989</v>
      </c>
      <c r="E32" s="32">
        <f>F32*1.1</f>
        <v>8223.6</v>
      </c>
      <c r="F32" s="32">
        <v>7476</v>
      </c>
      <c r="G32" s="32">
        <f>F32*0.75</f>
        <v>5607</v>
      </c>
      <c r="H32" s="33">
        <f>F32*0.5</f>
        <v>3738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"2ГИС.ЛЕНИНСК-КУЗНЕЦКИЙ"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89">
        <v>120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361">
        <f>F48*1.2</f>
        <v>3312</v>
      </c>
      <c r="E48" s="361">
        <f>F48*1.1</f>
        <v>3036.0000000000005</v>
      </c>
      <c r="F48" s="361">
        <v>2760</v>
      </c>
      <c r="G48" s="361">
        <f>F48*0.75</f>
        <v>2070</v>
      </c>
      <c r="H48" s="361">
        <f>F48*0.5</f>
        <v>1380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12000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6" s="127">
        <v>600</v>
      </c>
      <c r="E56" s="128"/>
      <c r="F56" s="128"/>
      <c r="G56" s="128"/>
      <c r="H56" s="129"/>
    </row>
    <row r="57" spans="1:8" ht="37.5" customHeight="1" x14ac:dyDescent="0.2">
      <c r="A57" s="130" t="s">
        <v>33</v>
      </c>
      <c r="B57" s="131"/>
      <c r="C57" s="126"/>
      <c r="D57" s="36">
        <v>1200</v>
      </c>
      <c r="E57" s="37"/>
      <c r="F57" s="37"/>
      <c r="G57" s="37"/>
      <c r="H57" s="38"/>
    </row>
    <row r="58" spans="1:8" ht="37.5" customHeight="1" x14ac:dyDescent="0.2">
      <c r="A58" s="130" t="s">
        <v>34</v>
      </c>
      <c r="B58" s="131"/>
      <c r="C58" s="126"/>
      <c r="D58" s="36">
        <v>1800</v>
      </c>
      <c r="E58" s="37"/>
      <c r="F58" s="37"/>
      <c r="G58" s="37"/>
      <c r="H58" s="38"/>
    </row>
    <row r="59" spans="1:8" ht="37.5" customHeight="1" x14ac:dyDescent="0.2">
      <c r="A59" s="130" t="s">
        <v>35</v>
      </c>
      <c r="B59" s="131"/>
      <c r="C59" s="126"/>
      <c r="D59" s="36">
        <v>2400</v>
      </c>
      <c r="E59" s="37"/>
      <c r="F59" s="37"/>
      <c r="G59" s="37"/>
      <c r="H59" s="38"/>
    </row>
    <row r="60" spans="1:8" ht="37.5" customHeight="1" x14ac:dyDescent="0.2">
      <c r="A60" s="130" t="s">
        <v>36</v>
      </c>
      <c r="B60" s="131"/>
      <c r="C60" s="126"/>
      <c r="D60" s="36">
        <v>3000</v>
      </c>
      <c r="E60" s="37"/>
      <c r="F60" s="37"/>
      <c r="G60" s="37"/>
      <c r="H60" s="38"/>
    </row>
    <row r="61" spans="1:8" ht="37.5" customHeight="1" x14ac:dyDescent="0.2">
      <c r="A61" s="130" t="s">
        <v>37</v>
      </c>
      <c r="B61" s="131"/>
      <c r="C61" s="126"/>
      <c r="D61" s="36">
        <v>3600</v>
      </c>
      <c r="E61" s="37"/>
      <c r="F61" s="37"/>
      <c r="G61" s="37"/>
      <c r="H61" s="38"/>
    </row>
    <row r="62" spans="1:8" ht="37.5" customHeight="1" x14ac:dyDescent="0.2">
      <c r="A62" s="130" t="s">
        <v>38</v>
      </c>
      <c r="B62" s="131"/>
      <c r="C62" s="126"/>
      <c r="D62" s="36">
        <v>4200</v>
      </c>
      <c r="E62" s="37"/>
      <c r="F62" s="37"/>
      <c r="G62" s="37"/>
      <c r="H62" s="38"/>
    </row>
    <row r="63" spans="1:8" ht="37.5" customHeight="1" x14ac:dyDescent="0.2">
      <c r="A63" s="130" t="s">
        <v>39</v>
      </c>
      <c r="B63" s="131"/>
      <c r="C63" s="126"/>
      <c r="D63" s="36">
        <v>4800</v>
      </c>
      <c r="E63" s="37"/>
      <c r="F63" s="37"/>
      <c r="G63" s="37"/>
      <c r="H63" s="38"/>
    </row>
    <row r="64" spans="1:8" ht="37.5" customHeight="1" x14ac:dyDescent="0.2">
      <c r="A64" s="130" t="s">
        <v>40</v>
      </c>
      <c r="B64" s="131"/>
      <c r="C64" s="126"/>
      <c r="D64" s="36">
        <v>5400</v>
      </c>
      <c r="E64" s="37"/>
      <c r="F64" s="37"/>
      <c r="G64" s="37"/>
      <c r="H64" s="38"/>
    </row>
    <row r="65" spans="1:8" ht="37.5" customHeight="1" x14ac:dyDescent="0.2">
      <c r="A65" s="130" t="s">
        <v>41</v>
      </c>
      <c r="B65" s="131"/>
      <c r="C65" s="126"/>
      <c r="D65" s="36">
        <v>6000</v>
      </c>
      <c r="E65" s="37"/>
      <c r="F65" s="37"/>
      <c r="G65" s="37"/>
      <c r="H65" s="38"/>
    </row>
    <row r="66" spans="1:8" ht="37.5" customHeight="1" x14ac:dyDescent="0.2">
      <c r="A66" s="130" t="s">
        <v>42</v>
      </c>
      <c r="B66" s="131"/>
      <c r="C66" s="126"/>
      <c r="D66" s="36">
        <v>6600</v>
      </c>
      <c r="E66" s="37"/>
      <c r="F66" s="37"/>
      <c r="G66" s="37"/>
      <c r="H66" s="38"/>
    </row>
    <row r="67" spans="1:8" ht="37.5" customHeight="1" x14ac:dyDescent="0.2">
      <c r="A67" s="130" t="s">
        <v>43</v>
      </c>
      <c r="B67" s="131"/>
      <c r="C67" s="126"/>
      <c r="D67" s="36">
        <v>7200</v>
      </c>
      <c r="E67" s="37"/>
      <c r="F67" s="37"/>
      <c r="G67" s="37"/>
      <c r="H67" s="38"/>
    </row>
    <row r="68" spans="1:8" ht="37.5" customHeight="1" x14ac:dyDescent="0.2">
      <c r="A68" s="130" t="s">
        <v>44</v>
      </c>
      <c r="B68" s="131"/>
      <c r="C68" s="126"/>
      <c r="D68" s="36">
        <v>7800</v>
      </c>
      <c r="E68" s="37"/>
      <c r="F68" s="37"/>
      <c r="G68" s="37"/>
      <c r="H68" s="38"/>
    </row>
    <row r="69" spans="1:8" ht="37.5" customHeight="1" x14ac:dyDescent="0.2">
      <c r="A69" s="130" t="s">
        <v>45</v>
      </c>
      <c r="B69" s="131"/>
      <c r="C69" s="126"/>
      <c r="D69" s="36">
        <v>8400</v>
      </c>
      <c r="E69" s="37"/>
      <c r="F69" s="37"/>
      <c r="G69" s="37"/>
      <c r="H69" s="38"/>
    </row>
    <row r="70" spans="1:8" ht="37.5" customHeight="1" x14ac:dyDescent="0.2">
      <c r="A70" s="130" t="s">
        <v>46</v>
      </c>
      <c r="B70" s="131"/>
      <c r="C70" s="126"/>
      <c r="D70" s="36">
        <v>9000</v>
      </c>
      <c r="E70" s="37"/>
      <c r="F70" s="37"/>
      <c r="G70" s="37"/>
      <c r="H70" s="38"/>
    </row>
    <row r="71" spans="1:8" ht="37.5" customHeight="1" x14ac:dyDescent="0.2">
      <c r="A71" s="130" t="s">
        <v>47</v>
      </c>
      <c r="B71" s="131"/>
      <c r="C71" s="126"/>
      <c r="D71" s="36">
        <v>9600</v>
      </c>
      <c r="E71" s="37"/>
      <c r="F71" s="37"/>
      <c r="G71" s="37"/>
      <c r="H71" s="38"/>
    </row>
    <row r="72" spans="1:8" ht="37.5" customHeight="1" x14ac:dyDescent="0.2">
      <c r="A72" s="130" t="s">
        <v>48</v>
      </c>
      <c r="B72" s="131"/>
      <c r="C72" s="126"/>
      <c r="D72" s="36">
        <v>10200</v>
      </c>
      <c r="E72" s="37"/>
      <c r="F72" s="37"/>
      <c r="G72" s="37"/>
      <c r="H72" s="38"/>
    </row>
    <row r="73" spans="1:8" ht="37.5" customHeight="1" x14ac:dyDescent="0.2">
      <c r="A73" s="130" t="s">
        <v>49</v>
      </c>
      <c r="B73" s="131"/>
      <c r="C73" s="126"/>
      <c r="D73" s="36">
        <v>10800</v>
      </c>
      <c r="E73" s="37"/>
      <c r="F73" s="37"/>
      <c r="G73" s="37"/>
      <c r="H73" s="38"/>
    </row>
    <row r="74" spans="1:8" ht="37.5" customHeight="1" x14ac:dyDescent="0.2">
      <c r="A74" s="130" t="s">
        <v>50</v>
      </c>
      <c r="B74" s="131"/>
      <c r="C74" s="126"/>
      <c r="D74" s="36">
        <v>11400</v>
      </c>
      <c r="E74" s="37"/>
      <c r="F74" s="37"/>
      <c r="G74" s="37"/>
      <c r="H74" s="38"/>
    </row>
    <row r="75" spans="1:8" ht="37.5" customHeight="1" thickBot="1" x14ac:dyDescent="0.25">
      <c r="A75" s="130" t="s">
        <v>51</v>
      </c>
      <c r="B75" s="131"/>
      <c r="C75" s="126"/>
      <c r="D75" s="36">
        <v>12000</v>
      </c>
      <c r="E75" s="37"/>
      <c r="F75" s="37"/>
      <c r="G75" s="37"/>
      <c r="H75" s="38"/>
    </row>
    <row r="76" spans="1:8" ht="50.1" customHeight="1" thickBot="1" x14ac:dyDescent="0.25">
      <c r="A76" s="119" t="s">
        <v>52</v>
      </c>
      <c r="B76" s="120"/>
      <c r="C76" s="120"/>
      <c r="D76" s="121" t="str">
        <f>"от "&amp;MIN(D77:D86)&amp;" до "&amp;MAX(D77:D86)</f>
        <v>от 240 до 4200</v>
      </c>
      <c r="E76" s="122"/>
      <c r="F76" s="122"/>
      <c r="G76" s="122"/>
      <c r="H76" s="123"/>
    </row>
    <row r="77" spans="1:8" ht="151.5" x14ac:dyDescent="0.2">
      <c r="A77" s="132" t="s">
        <v>53</v>
      </c>
      <c r="B77" s="133" t="s">
        <v>13</v>
      </c>
      <c r="C77" s="321"/>
      <c r="D77" s="135">
        <v>660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8" s="140">
        <v>240</v>
      </c>
      <c r="E78" s="140"/>
      <c r="F78" s="140"/>
      <c r="G78" s="140"/>
      <c r="H78" s="141"/>
    </row>
    <row r="79" spans="1:8" ht="37.5" customHeight="1" x14ac:dyDescent="0.2">
      <c r="A79" s="137" t="s">
        <v>55</v>
      </c>
      <c r="B79" s="138"/>
      <c r="C79" s="142"/>
      <c r="D79" s="140">
        <v>4200</v>
      </c>
      <c r="E79" s="140"/>
      <c r="F79" s="140"/>
      <c r="G79" s="140"/>
      <c r="H79" s="141"/>
    </row>
    <row r="80" spans="1:8" ht="37.5" customHeight="1" x14ac:dyDescent="0.2">
      <c r="A80" s="137" t="s">
        <v>56</v>
      </c>
      <c r="B80" s="138"/>
      <c r="C80" s="142"/>
      <c r="D80" s="140">
        <v>960</v>
      </c>
      <c r="E80" s="140"/>
      <c r="F80" s="140"/>
      <c r="G80" s="140"/>
      <c r="H80" s="141"/>
    </row>
    <row r="81" spans="1:8" ht="37.5" customHeight="1" x14ac:dyDescent="0.2">
      <c r="A81" s="143" t="s">
        <v>57</v>
      </c>
      <c r="B81" s="144"/>
      <c r="C81" s="142"/>
      <c r="D81" s="140">
        <v>3000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9120</v>
      </c>
      <c r="E88" s="156"/>
      <c r="F88" s="156"/>
      <c r="G88" s="156"/>
      <c r="H88" s="157"/>
    </row>
    <row r="89" spans="1:8" ht="21.75" thickBot="1" x14ac:dyDescent="0.25">
      <c r="A89" s="301"/>
      <c r="B89" s="302"/>
      <c r="C89" s="118"/>
      <c r="D89" s="325"/>
      <c r="E89" s="325"/>
      <c r="F89" s="325"/>
      <c r="G89" s="325"/>
      <c r="H89" s="326"/>
    </row>
    <row r="90" spans="1:8" ht="80.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90" s="165">
        <v>1200</v>
      </c>
      <c r="E90" s="165"/>
      <c r="F90" s="165"/>
      <c r="G90" s="165"/>
      <c r="H90" s="166"/>
    </row>
    <row r="91" spans="1:8" ht="80.25" customHeight="1" thickBot="1" x14ac:dyDescent="0.25">
      <c r="A91" s="167" t="s">
        <v>67</v>
      </c>
      <c r="B91" s="168"/>
      <c r="C91" s="169"/>
      <c r="D91" s="170" t="s">
        <v>68</v>
      </c>
      <c r="E91" s="171"/>
      <c r="F91" s="171"/>
      <c r="G91" s="171"/>
      <c r="H91" s="172"/>
    </row>
    <row r="92" spans="1:8" ht="80.25" customHeight="1" x14ac:dyDescent="0.2">
      <c r="A92" s="173" t="s">
        <v>69</v>
      </c>
      <c r="B92" s="174"/>
      <c r="C92" s="169"/>
      <c r="D92" s="140">
        <f>D90/4</f>
        <v>300</v>
      </c>
      <c r="E92" s="140"/>
      <c r="F92" s="140"/>
      <c r="G92" s="140"/>
      <c r="H92" s="141"/>
    </row>
    <row r="93" spans="1:8" ht="80.25" customHeight="1" x14ac:dyDescent="0.2">
      <c r="A93" s="173" t="s">
        <v>70</v>
      </c>
      <c r="B93" s="174"/>
      <c r="C93" s="169"/>
      <c r="D93" s="140">
        <f>D90/5</f>
        <v>240</v>
      </c>
      <c r="E93" s="140"/>
      <c r="F93" s="140"/>
      <c r="G93" s="140"/>
      <c r="H93" s="141"/>
    </row>
    <row r="94" spans="1:8" ht="80.25" customHeight="1" x14ac:dyDescent="0.2">
      <c r="A94" s="173" t="s">
        <v>71</v>
      </c>
      <c r="B94" s="174"/>
      <c r="C94" s="169"/>
      <c r="D94" s="140">
        <f>D90/6</f>
        <v>200</v>
      </c>
      <c r="E94" s="140"/>
      <c r="F94" s="140"/>
      <c r="G94" s="140"/>
      <c r="H94" s="141"/>
    </row>
    <row r="95" spans="1:8" ht="80.25" customHeight="1" x14ac:dyDescent="0.2">
      <c r="A95" s="173" t="s">
        <v>72</v>
      </c>
      <c r="B95" s="174"/>
      <c r="C95" s="169"/>
      <c r="D95" s="140">
        <f>D90/7</f>
        <v>171.42857142857142</v>
      </c>
      <c r="E95" s="140"/>
      <c r="F95" s="140"/>
      <c r="G95" s="140"/>
      <c r="H95" s="141"/>
    </row>
    <row r="96" spans="1:8" ht="80.25" customHeight="1" x14ac:dyDescent="0.2">
      <c r="A96" s="173" t="s">
        <v>73</v>
      </c>
      <c r="B96" s="174"/>
      <c r="C96" s="169"/>
      <c r="D96" s="140">
        <f>D90/8</f>
        <v>150</v>
      </c>
      <c r="E96" s="140"/>
      <c r="F96" s="140"/>
      <c r="G96" s="140"/>
      <c r="H96" s="141"/>
    </row>
    <row r="97" spans="1:8" ht="80.25" customHeight="1" x14ac:dyDescent="0.2">
      <c r="A97" s="173" t="s">
        <v>74</v>
      </c>
      <c r="B97" s="174"/>
      <c r="C97" s="169"/>
      <c r="D97" s="140">
        <f>D90/9</f>
        <v>133.33333333333334</v>
      </c>
      <c r="E97" s="140"/>
      <c r="F97" s="140"/>
      <c r="G97" s="140"/>
      <c r="H97" s="141"/>
    </row>
    <row r="98" spans="1:8" ht="80.25" customHeight="1" x14ac:dyDescent="0.2">
      <c r="A98" s="173" t="s">
        <v>75</v>
      </c>
      <c r="B98" s="174"/>
      <c r="C98" s="169"/>
      <c r="D98" s="140">
        <f>D90/10</f>
        <v>120</v>
      </c>
      <c r="E98" s="140"/>
      <c r="F98" s="140"/>
      <c r="G98" s="140"/>
      <c r="H98" s="141"/>
    </row>
    <row r="99" spans="1:8" ht="80.25" customHeight="1" thickBot="1" x14ac:dyDescent="0.25">
      <c r="A99" s="162" t="s">
        <v>76</v>
      </c>
      <c r="B99" s="163"/>
      <c r="C99" s="169"/>
      <c r="D99" s="165">
        <v>2208</v>
      </c>
      <c r="E99" s="165"/>
      <c r="F99" s="165"/>
      <c r="G99" s="165"/>
      <c r="H99" s="166"/>
    </row>
    <row r="100" spans="1:8" ht="80.25" customHeight="1" thickBot="1" x14ac:dyDescent="0.25">
      <c r="A100" s="167" t="s">
        <v>67</v>
      </c>
      <c r="B100" s="168"/>
      <c r="C100" s="169"/>
      <c r="D100" s="170" t="s">
        <v>68</v>
      </c>
      <c r="E100" s="171"/>
      <c r="F100" s="171"/>
      <c r="G100" s="171"/>
      <c r="H100" s="172"/>
    </row>
    <row r="101" spans="1:8" ht="80.25" customHeight="1" x14ac:dyDescent="0.2">
      <c r="A101" s="173" t="s">
        <v>69</v>
      </c>
      <c r="B101" s="174"/>
      <c r="C101" s="169"/>
      <c r="D101" s="140">
        <v>552</v>
      </c>
      <c r="E101" s="140"/>
      <c r="F101" s="140"/>
      <c r="G101" s="140"/>
      <c r="H101" s="141"/>
    </row>
    <row r="102" spans="1:8" ht="80.25" customHeight="1" x14ac:dyDescent="0.2">
      <c r="A102" s="173" t="s">
        <v>70</v>
      </c>
      <c r="B102" s="174"/>
      <c r="C102" s="169"/>
      <c r="D102" s="140">
        <v>441.59999999999997</v>
      </c>
      <c r="E102" s="140"/>
      <c r="F102" s="140"/>
      <c r="G102" s="140"/>
      <c r="H102" s="141"/>
    </row>
    <row r="103" spans="1:8" ht="80.25" customHeight="1" x14ac:dyDescent="0.2">
      <c r="A103" s="173" t="s">
        <v>71</v>
      </c>
      <c r="B103" s="174"/>
      <c r="C103" s="169"/>
      <c r="D103" s="140">
        <v>368</v>
      </c>
      <c r="E103" s="140"/>
      <c r="F103" s="140"/>
      <c r="G103" s="140"/>
      <c r="H103" s="141"/>
    </row>
    <row r="104" spans="1:8" ht="80.25" customHeight="1" x14ac:dyDescent="0.2">
      <c r="A104" s="173" t="s">
        <v>72</v>
      </c>
      <c r="B104" s="174"/>
      <c r="C104" s="169"/>
      <c r="D104" s="140">
        <v>315.42857142857139</v>
      </c>
      <c r="E104" s="140"/>
      <c r="F104" s="140"/>
      <c r="G104" s="140"/>
      <c r="H104" s="141"/>
    </row>
    <row r="105" spans="1:8" ht="80.25" customHeight="1" x14ac:dyDescent="0.2">
      <c r="A105" s="173" t="s">
        <v>73</v>
      </c>
      <c r="B105" s="174"/>
      <c r="C105" s="169"/>
      <c r="D105" s="140">
        <v>276</v>
      </c>
      <c r="E105" s="140"/>
      <c r="F105" s="140"/>
      <c r="G105" s="140"/>
      <c r="H105" s="141"/>
    </row>
    <row r="106" spans="1:8" ht="80.25" customHeight="1" x14ac:dyDescent="0.2">
      <c r="A106" s="173" t="s">
        <v>74</v>
      </c>
      <c r="B106" s="174"/>
      <c r="C106" s="169"/>
      <c r="D106" s="140">
        <v>245.33333333333334</v>
      </c>
      <c r="E106" s="140"/>
      <c r="F106" s="140"/>
      <c r="G106" s="140"/>
      <c r="H106" s="141"/>
    </row>
    <row r="107" spans="1:8" ht="80.25" customHeight="1" thickBot="1" x14ac:dyDescent="0.25">
      <c r="A107" s="173" t="s">
        <v>75</v>
      </c>
      <c r="B107" s="174"/>
      <c r="C107" s="177"/>
      <c r="D107" s="140">
        <v>220.79999999999998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"2ГИС.ЛЕНИНСК-КУЗНЕЦКИЙ"</v>
      </c>
      <c r="D110" s="31">
        <v>2520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1" s="187">
        <v>3000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2" s="36">
        <v>3900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"2ГИС.ЛЕНИНСК-КУЗНЕЦКИЙ"</v>
      </c>
      <c r="D113" s="36">
        <v>2640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"2ГИС.ЛЕНИНСК-КУЗНЕЦКИЙ"</v>
      </c>
      <c r="D114" s="36">
        <v>3168</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5" s="36">
        <v>3000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6" s="36">
        <v>3000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7" s="36">
        <v>2760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"2ГИС.ЛЕНИНСК-КУЗНЕЦКИЙ" (версия для ПК)</v>
      </c>
      <c r="D118" s="36">
        <v>3000</v>
      </c>
      <c r="E118" s="37"/>
      <c r="F118" s="37"/>
      <c r="G118" s="37"/>
      <c r="H118" s="38"/>
    </row>
    <row r="119" spans="1:8" ht="50.1" customHeight="1" x14ac:dyDescent="0.2">
      <c r="A119" s="143" t="s">
        <v>87</v>
      </c>
      <c r="B119" s="144"/>
      <c r="C119" s="186" t="s">
        <v>88</v>
      </c>
      <c r="D119" s="36">
        <v>510</v>
      </c>
      <c r="E119" s="37"/>
      <c r="F119" s="37"/>
      <c r="G119" s="37"/>
      <c r="H119" s="38"/>
    </row>
    <row r="120" spans="1:8" ht="69.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0" s="36">
        <v>1920</v>
      </c>
      <c r="E120" s="37"/>
      <c r="F120" s="37"/>
      <c r="G120" s="37"/>
      <c r="H120" s="38"/>
    </row>
    <row r="121" spans="1:8" ht="69.7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1" s="36">
        <v>1536</v>
      </c>
      <c r="E121" s="37"/>
      <c r="F121" s="37"/>
      <c r="G121" s="37"/>
      <c r="H121" s="38"/>
    </row>
    <row r="122" spans="1:8" ht="69.75" customHeight="1" x14ac:dyDescent="0.2">
      <c r="A122" s="143" t="s">
        <v>91</v>
      </c>
      <c r="B122" s="144"/>
      <c r="C122"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2" s="36">
        <v>1560</v>
      </c>
      <c r="E122" s="37"/>
      <c r="F122" s="37"/>
      <c r="G122" s="37"/>
      <c r="H122" s="38"/>
    </row>
    <row r="123" spans="1:8" ht="69.75" customHeight="1" x14ac:dyDescent="0.2">
      <c r="A123" s="143" t="s">
        <v>92</v>
      </c>
      <c r="B123" s="144"/>
      <c r="C123" s="186"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3" s="36">
        <v>768</v>
      </c>
      <c r="E123" s="37"/>
      <c r="F123" s="37"/>
      <c r="G123" s="37"/>
      <c r="H123" s="38"/>
    </row>
    <row r="124" spans="1:8" ht="69.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4" s="36">
        <v>3300</v>
      </c>
      <c r="E124" s="37"/>
      <c r="F124" s="37"/>
      <c r="G124" s="37"/>
      <c r="H124" s="38"/>
    </row>
    <row r="125" spans="1:8" ht="69.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25" s="36">
        <v>3000</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6" s="36">
        <v>9120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7" s="3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8" s="36">
        <v>1800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9" s="36">
        <v>3000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30" s="36">
        <v>2502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"2ГИС.ЛЕНИНСК-КУЗНЕЦКИЙ"</v>
      </c>
      <c r="D131" s="36">
        <v>3600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6">
        <v>4200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"2ГИС.ЛЕНИНСК-КУЗНЕЦКИЙ" (версия для ПК)</v>
      </c>
      <c r="D133" s="36">
        <v>5520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"2ГИС.ЛЕНИНСК-КУЗНЕЦКИЙ"</v>
      </c>
      <c r="D134" s="36">
        <v>3720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"2ГИС.ЛЕНИНСК-КУЗНЕЦКИЙ"</v>
      </c>
      <c r="D135" s="36">
        <v>4464</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"2ГИС.ЛЕНИНСК-КУЗНЕЦКИЙ" (версия для ПК)</v>
      </c>
      <c r="D136" s="36">
        <v>4200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"2ГИС.ЛЕНИНСК-КУЗНЕЦКИЙ" (версия для ПК)</v>
      </c>
      <c r="D137" s="36">
        <v>4200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"2ГИС.ЛЕНИНСК-КУЗНЕЦКИЙ" (версия для ПК)</v>
      </c>
      <c r="D138" s="36">
        <v>3960</v>
      </c>
      <c r="E138" s="37"/>
      <c r="F138" s="37"/>
      <c r="G138" s="37"/>
      <c r="H138" s="38"/>
    </row>
    <row r="139" spans="1:8" ht="50.1" customHeight="1" x14ac:dyDescent="0.2">
      <c r="A139" s="143" t="s">
        <v>107</v>
      </c>
      <c r="B139" s="144"/>
      <c r="C139" s="186" t="s">
        <v>88</v>
      </c>
      <c r="D139" s="36">
        <v>720</v>
      </c>
      <c r="E139" s="37"/>
      <c r="F139" s="37"/>
      <c r="G139" s="37"/>
      <c r="H139" s="38"/>
    </row>
    <row r="140" spans="1:8" ht="66.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6">
        <v>4680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"2ГИС.ЛЕНИНСК-КУЗНЕЦКИЙ" (версия для ПК)</v>
      </c>
      <c r="D141" s="44">
        <v>12840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43" s="36">
        <v>2004</v>
      </c>
      <c r="E143" s="37"/>
      <c r="F143" s="37"/>
      <c r="G143" s="37"/>
      <c r="H143" s="38"/>
    </row>
    <row r="144" spans="1:8" s="16" customFormat="1" ht="50.1" customHeight="1" x14ac:dyDescent="0.2">
      <c r="A144" s="143" t="s">
        <v>112</v>
      </c>
      <c r="B144" s="144"/>
      <c r="C144" s="196"/>
      <c r="D144" s="36">
        <v>4002</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9" s="200">
        <f>F149*1.2</f>
        <v>2304</v>
      </c>
      <c r="E149" s="201">
        <f>F149*1.1</f>
        <v>2112</v>
      </c>
      <c r="F149" s="201">
        <v>1920</v>
      </c>
      <c r="G149" s="201">
        <f>F149*0.75</f>
        <v>1440</v>
      </c>
      <c r="H149" s="202">
        <f>F149*0.5</f>
        <v>960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"2ГИС.ЛЕНИНСК-КУЗНЕЦКИЙ"</v>
      </c>
      <c r="D150" s="36">
        <v>1800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1" s="36">
        <v>3000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52" s="200">
        <f>F152*1.2</f>
        <v>3312</v>
      </c>
      <c r="E152" s="201">
        <f>F152*1.1</f>
        <v>3036.0000000000005</v>
      </c>
      <c r="F152" s="201">
        <v>2760</v>
      </c>
      <c r="G152" s="201">
        <f>F152*0.75</f>
        <v>2070</v>
      </c>
      <c r="H152" s="202">
        <f>F152*0.5</f>
        <v>1380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"2ГИС.ЛЕНИНСК-КУЗНЕЦКИЙ"</v>
      </c>
      <c r="D153" s="36">
        <v>2520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4" s="36">
        <v>4200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"2ГИС.ЛЕНИНСК-КУЗНЕЦКИЙ"</v>
      </c>
      <c r="D155" s="200">
        <f>F155*1.2</f>
        <v>2304</v>
      </c>
      <c r="E155" s="201">
        <f>F155*1.1</f>
        <v>2112</v>
      </c>
      <c r="F155" s="201">
        <v>1920</v>
      </c>
      <c r="G155" s="201">
        <f>F155*0.75</f>
        <v>1440</v>
      </c>
      <c r="H155" s="202">
        <f>F155*0.5</f>
        <v>960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6" s="36">
        <v>2634</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8"/>
      <c r="D158" s="357"/>
      <c r="E158" s="357"/>
      <c r="F158" s="357"/>
      <c r="G158" s="357"/>
      <c r="H158" s="359"/>
    </row>
    <row r="159" spans="1:8" s="16" customFormat="1" ht="83.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9" s="329">
        <v>7080</v>
      </c>
      <c r="E159" s="140"/>
      <c r="F159" s="140"/>
      <c r="G159" s="140"/>
      <c r="H159" s="140"/>
    </row>
    <row r="160" spans="1:8" s="16" customFormat="1" ht="83.25" customHeight="1" thickBot="1" x14ac:dyDescent="0.25">
      <c r="A160" s="143" t="s">
        <v>186</v>
      </c>
      <c r="B160" s="144"/>
      <c r="C160" s="196"/>
      <c r="D160" s="329">
        <v>7080</v>
      </c>
      <c r="E160" s="140"/>
      <c r="F160" s="140"/>
      <c r="G160" s="140"/>
      <c r="H160" s="140"/>
    </row>
    <row r="161" spans="1:8" ht="50.1" customHeight="1" thickBot="1" x14ac:dyDescent="0.25">
      <c r="A161" s="301"/>
      <c r="B161" s="302"/>
      <c r="C161" s="182"/>
      <c r="D161" s="325"/>
      <c r="E161" s="325"/>
      <c r="F161" s="325"/>
      <c r="G161" s="325"/>
      <c r="H161" s="326"/>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530</v>
      </c>
      <c r="D163" s="210"/>
      <c r="E163" s="211"/>
      <c r="F163" s="211"/>
      <c r="G163" s="211"/>
      <c r="H163" s="211"/>
    </row>
    <row r="164" spans="1:8" s="16" customFormat="1" ht="21" x14ac:dyDescent="0.2">
      <c r="A164" s="208"/>
      <c r="B164" s="211"/>
      <c r="C164" s="212" t="s">
        <v>505</v>
      </c>
      <c r="D164" s="212"/>
      <c r="E164" s="211"/>
      <c r="F164" s="211"/>
      <c r="G164" s="211"/>
      <c r="H164" s="211"/>
    </row>
    <row r="165" spans="1:8" s="16" customFormat="1" ht="21" x14ac:dyDescent="0.2">
      <c r="A165" s="208"/>
      <c r="B165" s="211"/>
      <c r="C165" s="212" t="s">
        <v>506</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customHeight="1" x14ac:dyDescent="0.2">
      <c r="A174" s="221"/>
      <c r="B174" s="221"/>
      <c r="C174" s="222"/>
      <c r="D174" s="223"/>
      <c r="E174" s="223"/>
      <c r="F174" s="224"/>
      <c r="G174" s="225"/>
      <c r="H174" s="225"/>
    </row>
    <row r="175" spans="1:8" ht="26.25" customHeight="1" x14ac:dyDescent="0.2">
      <c r="A175" s="227" t="s">
        <v>136</v>
      </c>
      <c r="B175" s="227"/>
      <c r="C175" s="227"/>
      <c r="D175" s="227"/>
      <c r="E175" s="227"/>
      <c r="F175" s="227"/>
      <c r="G175" s="227"/>
      <c r="H175" s="227"/>
    </row>
    <row r="176" spans="1:8" ht="26.25" customHeight="1" x14ac:dyDescent="0.2">
      <c r="A176" s="227" t="s">
        <v>137</v>
      </c>
      <c r="B176" s="227"/>
      <c r="C176" s="227"/>
      <c r="D176" s="227"/>
      <c r="E176" s="227"/>
      <c r="F176" s="227"/>
      <c r="G176" s="227"/>
      <c r="H176" s="227"/>
    </row>
    <row r="177" spans="1:8" ht="26.25" customHeight="1" x14ac:dyDescent="0.2">
      <c r="A177" s="221"/>
      <c r="B177" s="221"/>
      <c r="C177" s="222"/>
      <c r="D177" s="223"/>
      <c r="E177" s="223"/>
      <c r="F177" s="224"/>
      <c r="G177" s="225"/>
      <c r="H177" s="225"/>
    </row>
    <row r="178" spans="1:8" ht="26.25" customHeight="1" thickBot="1" x14ac:dyDescent="0.25">
      <c r="A178" s="228" t="s">
        <v>138</v>
      </c>
      <c r="B178" s="228"/>
      <c r="C178" s="228"/>
      <c r="D178" s="228"/>
      <c r="E178" s="228"/>
      <c r="F178" s="229"/>
      <c r="G178" s="219"/>
      <c r="H178" s="230"/>
    </row>
    <row r="179" spans="1:8" ht="26.25" customHeight="1" thickBot="1" x14ac:dyDescent="0.25">
      <c r="A179" s="231" t="s">
        <v>139</v>
      </c>
      <c r="B179" s="232"/>
      <c r="C179" s="232"/>
      <c r="D179" s="232"/>
      <c r="E179" s="233"/>
      <c r="F179" s="234"/>
      <c r="H179" s="235"/>
    </row>
    <row r="180" spans="1:8" ht="26.25" customHeight="1" thickBot="1" x14ac:dyDescent="0.25">
      <c r="A180" s="305" t="s">
        <v>140</v>
      </c>
      <c r="B180" s="306"/>
      <c r="C180" s="238" t="s">
        <v>141</v>
      </c>
      <c r="D180" s="330" t="s">
        <v>142</v>
      </c>
      <c r="E180" s="331"/>
      <c r="F180" s="240"/>
      <c r="G180" s="240"/>
      <c r="H180" s="240"/>
    </row>
    <row r="181" spans="1:8" ht="84" x14ac:dyDescent="0.2">
      <c r="A181" s="241" t="s">
        <v>143</v>
      </c>
      <c r="B181" s="242"/>
      <c r="C181" s="243" t="s">
        <v>144</v>
      </c>
      <c r="D181" s="244" t="s">
        <v>145</v>
      </c>
      <c r="E181" s="245"/>
      <c r="F181" s="240"/>
      <c r="G181" s="240"/>
      <c r="H181" s="240"/>
    </row>
    <row r="182" spans="1:8" ht="21" x14ac:dyDescent="0.2">
      <c r="A182" s="246" t="s">
        <v>146</v>
      </c>
      <c r="B182" s="247"/>
      <c r="C182" s="248" t="s">
        <v>147</v>
      </c>
      <c r="D182" s="249" t="s">
        <v>148</v>
      </c>
      <c r="E182" s="250"/>
      <c r="F182" s="240"/>
      <c r="G182" s="240"/>
      <c r="H182" s="240"/>
    </row>
    <row r="183" spans="1:8" ht="63.75" thickBot="1" x14ac:dyDescent="0.25">
      <c r="A183" s="332" t="s">
        <v>149</v>
      </c>
      <c r="B183" s="333"/>
      <c r="C183" s="334" t="s">
        <v>150</v>
      </c>
      <c r="D183" s="335" t="s">
        <v>148</v>
      </c>
      <c r="E183" s="336"/>
      <c r="F183" s="240"/>
      <c r="G183" s="240"/>
      <c r="H183" s="240"/>
    </row>
    <row r="184" spans="1:8" ht="42" x14ac:dyDescent="0.2">
      <c r="A184" s="246" t="s">
        <v>152</v>
      </c>
      <c r="B184" s="247"/>
      <c r="C184" s="337" t="s">
        <v>153</v>
      </c>
      <c r="D184" s="247" t="s">
        <v>148</v>
      </c>
      <c r="E184" s="338"/>
      <c r="F184" s="234"/>
      <c r="G184" s="234"/>
      <c r="H184" s="234"/>
    </row>
    <row r="185" spans="1:8" ht="50.1" customHeight="1" thickBot="1" x14ac:dyDescent="0.25">
      <c r="A185" s="339" t="s">
        <v>154</v>
      </c>
      <c r="B185" s="340"/>
      <c r="C185" s="334" t="s">
        <v>155</v>
      </c>
      <c r="D185" s="341" t="s">
        <v>148</v>
      </c>
      <c r="E185" s="342"/>
      <c r="F185" s="224"/>
      <c r="G185" s="225"/>
      <c r="H185" s="225"/>
    </row>
    <row r="186" spans="1:8" ht="50.1" customHeight="1" x14ac:dyDescent="0.2">
      <c r="A186" s="252" t="s">
        <v>156</v>
      </c>
      <c r="B186" s="252"/>
      <c r="C186" s="252"/>
      <c r="D186" s="252"/>
      <c r="E186" s="252"/>
      <c r="F186" s="252"/>
      <c r="G186" s="252"/>
      <c r="H186" s="252"/>
    </row>
    <row r="187" spans="1:8" ht="96" customHeight="1" x14ac:dyDescent="0.2">
      <c r="A187" s="252" t="s">
        <v>157</v>
      </c>
      <c r="B187" s="252"/>
      <c r="C187" s="252"/>
      <c r="D187" s="252"/>
      <c r="E187" s="252"/>
      <c r="F187" s="252"/>
      <c r="G187" s="252"/>
      <c r="H187" s="252"/>
    </row>
    <row r="188" spans="1:8" ht="176.25"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8" ht="71.25" customHeight="1" x14ac:dyDescent="0.2">
      <c r="A189" s="227" t="s">
        <v>159</v>
      </c>
      <c r="B189" s="227"/>
      <c r="C189" s="227"/>
      <c r="D189" s="227"/>
      <c r="E189" s="227"/>
      <c r="F189" s="227"/>
      <c r="G189" s="227"/>
      <c r="H189" s="227"/>
    </row>
    <row r="190" spans="1:8" ht="132.75" customHeight="1" x14ac:dyDescent="0.2">
      <c r="A190" s="252" t="s">
        <v>160</v>
      </c>
      <c r="B190" s="252"/>
      <c r="C190" s="252"/>
      <c r="D190" s="252"/>
      <c r="E190" s="252"/>
      <c r="F190" s="252"/>
      <c r="G190" s="252"/>
      <c r="H190" s="252"/>
    </row>
    <row r="191" spans="1:8" s="205" customFormat="1" ht="125.2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39" customHeight="1" x14ac:dyDescent="0.2"/>
    <row r="194" spans="1:8" ht="39" customHeight="1" x14ac:dyDescent="0.2"/>
    <row r="195" spans="1:8" ht="186.75" customHeight="1" x14ac:dyDescent="0.2"/>
    <row r="196" spans="1:8" ht="73.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183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4">
        <v>768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1254 до 25080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49" s="127">
        <v>1254</v>
      </c>
      <c r="E49" s="128"/>
      <c r="F49" s="128"/>
      <c r="G49" s="128"/>
      <c r="H49" s="129"/>
    </row>
    <row r="50" spans="1:8" ht="37.5" customHeight="1" outlineLevel="1" x14ac:dyDescent="0.2">
      <c r="A50" s="130" t="s">
        <v>33</v>
      </c>
      <c r="B50" s="131"/>
      <c r="C50" s="126"/>
      <c r="D50" s="36">
        <v>2508</v>
      </c>
      <c r="E50" s="37"/>
      <c r="F50" s="37"/>
      <c r="G50" s="37"/>
      <c r="H50" s="38"/>
    </row>
    <row r="51" spans="1:8" ht="37.5" customHeight="1" outlineLevel="1" x14ac:dyDescent="0.2">
      <c r="A51" s="130" t="s">
        <v>34</v>
      </c>
      <c r="B51" s="131"/>
      <c r="C51" s="126"/>
      <c r="D51" s="36">
        <v>3762</v>
      </c>
      <c r="E51" s="37"/>
      <c r="F51" s="37"/>
      <c r="G51" s="37"/>
      <c r="H51" s="38"/>
    </row>
    <row r="52" spans="1:8" ht="37.5" customHeight="1" outlineLevel="1" x14ac:dyDescent="0.2">
      <c r="A52" s="130" t="s">
        <v>35</v>
      </c>
      <c r="B52" s="131"/>
      <c r="C52" s="126"/>
      <c r="D52" s="36">
        <v>5016</v>
      </c>
      <c r="E52" s="37"/>
      <c r="F52" s="37"/>
      <c r="G52" s="37"/>
      <c r="H52" s="38"/>
    </row>
    <row r="53" spans="1:8" ht="37.5" customHeight="1" outlineLevel="1" x14ac:dyDescent="0.2">
      <c r="A53" s="130" t="s">
        <v>36</v>
      </c>
      <c r="B53" s="131"/>
      <c r="C53" s="126"/>
      <c r="D53" s="36">
        <v>6270</v>
      </c>
      <c r="E53" s="37"/>
      <c r="F53" s="37"/>
      <c r="G53" s="37"/>
      <c r="H53" s="38"/>
    </row>
    <row r="54" spans="1:8" ht="37.5" customHeight="1" outlineLevel="1" x14ac:dyDescent="0.2">
      <c r="A54" s="130" t="s">
        <v>37</v>
      </c>
      <c r="B54" s="131"/>
      <c r="C54" s="126"/>
      <c r="D54" s="36">
        <v>7524</v>
      </c>
      <c r="E54" s="37"/>
      <c r="F54" s="37"/>
      <c r="G54" s="37"/>
      <c r="H54" s="38"/>
    </row>
    <row r="55" spans="1:8" ht="37.5" customHeight="1" outlineLevel="1" x14ac:dyDescent="0.2">
      <c r="A55" s="130" t="s">
        <v>38</v>
      </c>
      <c r="B55" s="131"/>
      <c r="C55" s="126"/>
      <c r="D55" s="36">
        <v>8778</v>
      </c>
      <c r="E55" s="37"/>
      <c r="F55" s="37"/>
      <c r="G55" s="37"/>
      <c r="H55" s="38"/>
    </row>
    <row r="56" spans="1:8" ht="37.5" customHeight="1" outlineLevel="1" x14ac:dyDescent="0.2">
      <c r="A56" s="130" t="s">
        <v>39</v>
      </c>
      <c r="B56" s="131"/>
      <c r="C56" s="126"/>
      <c r="D56" s="36">
        <v>10032</v>
      </c>
      <c r="E56" s="37"/>
      <c r="F56" s="37"/>
      <c r="G56" s="37"/>
      <c r="H56" s="38"/>
    </row>
    <row r="57" spans="1:8" ht="37.5" customHeight="1" outlineLevel="1" x14ac:dyDescent="0.2">
      <c r="A57" s="130" t="s">
        <v>40</v>
      </c>
      <c r="B57" s="131"/>
      <c r="C57" s="126"/>
      <c r="D57" s="36">
        <v>11286</v>
      </c>
      <c r="E57" s="37"/>
      <c r="F57" s="37"/>
      <c r="G57" s="37"/>
      <c r="H57" s="38"/>
    </row>
    <row r="58" spans="1:8" ht="37.5" customHeight="1" outlineLevel="1" x14ac:dyDescent="0.2">
      <c r="A58" s="130" t="s">
        <v>41</v>
      </c>
      <c r="B58" s="131"/>
      <c r="C58" s="126"/>
      <c r="D58" s="36">
        <v>12540</v>
      </c>
      <c r="E58" s="37"/>
      <c r="F58" s="37"/>
      <c r="G58" s="37"/>
      <c r="H58" s="38"/>
    </row>
    <row r="59" spans="1:8" ht="37.5" customHeight="1" outlineLevel="1" x14ac:dyDescent="0.2">
      <c r="A59" s="130" t="s">
        <v>42</v>
      </c>
      <c r="B59" s="131"/>
      <c r="C59" s="126"/>
      <c r="D59" s="36">
        <v>13794</v>
      </c>
      <c r="E59" s="37"/>
      <c r="F59" s="37"/>
      <c r="G59" s="37"/>
      <c r="H59" s="38"/>
    </row>
    <row r="60" spans="1:8" ht="37.5" customHeight="1" outlineLevel="1" x14ac:dyDescent="0.2">
      <c r="A60" s="130" t="s">
        <v>43</v>
      </c>
      <c r="B60" s="131"/>
      <c r="C60" s="126"/>
      <c r="D60" s="36">
        <v>15048</v>
      </c>
      <c r="E60" s="37"/>
      <c r="F60" s="37"/>
      <c r="G60" s="37"/>
      <c r="H60" s="38"/>
    </row>
    <row r="61" spans="1:8" ht="37.5" customHeight="1" outlineLevel="1" x14ac:dyDescent="0.2">
      <c r="A61" s="130" t="s">
        <v>44</v>
      </c>
      <c r="B61" s="131"/>
      <c r="C61" s="126"/>
      <c r="D61" s="36">
        <v>16302</v>
      </c>
      <c r="E61" s="37"/>
      <c r="F61" s="37"/>
      <c r="G61" s="37"/>
      <c r="H61" s="38"/>
    </row>
    <row r="62" spans="1:8" ht="37.5" customHeight="1" outlineLevel="1" x14ac:dyDescent="0.2">
      <c r="A62" s="130" t="s">
        <v>45</v>
      </c>
      <c r="B62" s="131"/>
      <c r="C62" s="126"/>
      <c r="D62" s="36">
        <v>17556</v>
      </c>
      <c r="E62" s="37"/>
      <c r="F62" s="37"/>
      <c r="G62" s="37"/>
      <c r="H62" s="38"/>
    </row>
    <row r="63" spans="1:8" ht="37.5" customHeight="1" outlineLevel="1" x14ac:dyDescent="0.2">
      <c r="A63" s="130" t="s">
        <v>46</v>
      </c>
      <c r="B63" s="131"/>
      <c r="C63" s="126"/>
      <c r="D63" s="36">
        <v>18810</v>
      </c>
      <c r="E63" s="37"/>
      <c r="F63" s="37"/>
      <c r="G63" s="37"/>
      <c r="H63" s="38"/>
    </row>
    <row r="64" spans="1:8" ht="37.5" customHeight="1" outlineLevel="1" x14ac:dyDescent="0.2">
      <c r="A64" s="130" t="s">
        <v>47</v>
      </c>
      <c r="B64" s="131"/>
      <c r="C64" s="126"/>
      <c r="D64" s="36">
        <v>20064</v>
      </c>
      <c r="E64" s="37"/>
      <c r="F64" s="37"/>
      <c r="G64" s="37"/>
      <c r="H64" s="38"/>
    </row>
    <row r="65" spans="1:8" ht="37.5" customHeight="1" outlineLevel="1" x14ac:dyDescent="0.2">
      <c r="A65" s="130" t="s">
        <v>48</v>
      </c>
      <c r="B65" s="131"/>
      <c r="C65" s="126"/>
      <c r="D65" s="36">
        <v>21318</v>
      </c>
      <c r="E65" s="37"/>
      <c r="F65" s="37"/>
      <c r="G65" s="37"/>
      <c r="H65" s="38"/>
    </row>
    <row r="66" spans="1:8" ht="37.5" customHeight="1" outlineLevel="1" x14ac:dyDescent="0.2">
      <c r="A66" s="130" t="s">
        <v>49</v>
      </c>
      <c r="B66" s="131"/>
      <c r="C66" s="126"/>
      <c r="D66" s="36">
        <v>22572</v>
      </c>
      <c r="E66" s="37"/>
      <c r="F66" s="37"/>
      <c r="G66" s="37"/>
      <c r="H66" s="38"/>
    </row>
    <row r="67" spans="1:8" ht="37.5" customHeight="1" outlineLevel="1" x14ac:dyDescent="0.2">
      <c r="A67" s="130" t="s">
        <v>50</v>
      </c>
      <c r="B67" s="131"/>
      <c r="C67" s="126"/>
      <c r="D67" s="36">
        <v>23826</v>
      </c>
      <c r="E67" s="37"/>
      <c r="F67" s="37"/>
      <c r="G67" s="37"/>
      <c r="H67" s="38"/>
    </row>
    <row r="68" spans="1:8" ht="37.5" customHeight="1" outlineLevel="1" thickBot="1" x14ac:dyDescent="0.25">
      <c r="A68" s="130" t="s">
        <v>51</v>
      </c>
      <c r="B68" s="131"/>
      <c r="C68" s="126"/>
      <c r="D68" s="36">
        <v>25080</v>
      </c>
      <c r="E68" s="37"/>
      <c r="F68" s="37"/>
      <c r="G68" s="37"/>
      <c r="H68" s="38"/>
    </row>
    <row r="69" spans="1:8" ht="50.1" customHeight="1" thickBot="1" x14ac:dyDescent="0.25">
      <c r="A69" s="343" t="s">
        <v>52</v>
      </c>
      <c r="B69" s="344"/>
      <c r="C69" s="344"/>
      <c r="D69" s="345" t="str">
        <f>"от "&amp;MIN(D70:D79)&amp;" до "&amp;MAX(D70:D79)</f>
        <v>от 360 до 6300</v>
      </c>
      <c r="E69" s="346"/>
      <c r="F69" s="346"/>
      <c r="G69" s="346"/>
      <c r="H69" s="347"/>
    </row>
    <row r="70" spans="1:8" s="16" customFormat="1" ht="159"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70" s="32">
        <v>600</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71" s="37">
        <v>414</v>
      </c>
      <c r="E71" s="37"/>
      <c r="F71" s="37"/>
      <c r="G71" s="37"/>
      <c r="H71" s="38"/>
    </row>
    <row r="72" spans="1:8" ht="37.5" customHeight="1" x14ac:dyDescent="0.2">
      <c r="A72" s="351" t="s">
        <v>55</v>
      </c>
      <c r="B72" s="178"/>
      <c r="C72" s="352"/>
      <c r="D72" s="37">
        <v>6300</v>
      </c>
      <c r="E72" s="37"/>
      <c r="F72" s="37"/>
      <c r="G72" s="37"/>
      <c r="H72" s="38"/>
    </row>
    <row r="73" spans="1:8" ht="37.5" customHeight="1" x14ac:dyDescent="0.2">
      <c r="A73" s="351" t="s">
        <v>56</v>
      </c>
      <c r="B73" s="178"/>
      <c r="C73" s="352"/>
      <c r="D73" s="37">
        <v>1212</v>
      </c>
      <c r="E73" s="37"/>
      <c r="F73" s="37"/>
      <c r="G73" s="37"/>
      <c r="H73" s="38"/>
    </row>
    <row r="74" spans="1:8" ht="37.5" customHeight="1" x14ac:dyDescent="0.2">
      <c r="A74" s="351" t="s">
        <v>57</v>
      </c>
      <c r="B74" s="178"/>
      <c r="C74" s="352"/>
      <c r="D74" s="37">
        <v>5100</v>
      </c>
      <c r="E74" s="37"/>
      <c r="F74" s="37"/>
      <c r="G74" s="37"/>
      <c r="H74" s="38"/>
    </row>
    <row r="75" spans="1:8" ht="37.5" customHeight="1" x14ac:dyDescent="0.2">
      <c r="A75" s="351" t="s">
        <v>58</v>
      </c>
      <c r="B75" s="178"/>
      <c r="C75" s="352"/>
      <c r="D75" s="37">
        <v>360</v>
      </c>
      <c r="E75" s="37"/>
      <c r="F75" s="37"/>
      <c r="G75" s="37"/>
      <c r="H75" s="38"/>
    </row>
    <row r="76" spans="1:8" ht="37.5" customHeight="1" x14ac:dyDescent="0.2">
      <c r="A76" s="351" t="s">
        <v>59</v>
      </c>
      <c r="B76" s="178"/>
      <c r="C76" s="352"/>
      <c r="D76" s="37">
        <v>360</v>
      </c>
      <c r="E76" s="37"/>
      <c r="F76" s="37"/>
      <c r="G76" s="37"/>
      <c r="H76" s="38"/>
    </row>
    <row r="77" spans="1:8" ht="37.5" customHeight="1" x14ac:dyDescent="0.2">
      <c r="A77" s="351" t="s">
        <v>60</v>
      </c>
      <c r="B77" s="178"/>
      <c r="C77" s="352"/>
      <c r="D77" s="37">
        <v>720</v>
      </c>
      <c r="E77" s="37"/>
      <c r="F77" s="37"/>
      <c r="G77" s="37"/>
      <c r="H77" s="38"/>
    </row>
    <row r="78" spans="1:8" ht="37.5" customHeight="1" x14ac:dyDescent="0.2">
      <c r="A78" s="351" t="s">
        <v>61</v>
      </c>
      <c r="B78" s="178"/>
      <c r="C78" s="352"/>
      <c r="D78" s="37">
        <v>1080</v>
      </c>
      <c r="E78" s="37"/>
      <c r="F78" s="37"/>
      <c r="G78" s="37"/>
      <c r="H78" s="38"/>
    </row>
    <row r="79" spans="1:8" ht="37.5" customHeight="1" x14ac:dyDescent="0.2">
      <c r="A79" s="351" t="s">
        <v>62</v>
      </c>
      <c r="B79" s="178"/>
      <c r="C79" s="352"/>
      <c r="D79" s="37">
        <v>5100</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80" s="45">
        <v>30</v>
      </c>
      <c r="E80" s="45"/>
      <c r="F80" s="45"/>
      <c r="G80" s="45"/>
      <c r="H80" s="46"/>
    </row>
    <row r="81" spans="1:8" ht="50.1" customHeight="1" thickBot="1" x14ac:dyDescent="0.25">
      <c r="A81" s="353" t="s">
        <v>65</v>
      </c>
      <c r="B81" s="354"/>
      <c r="C81" s="199"/>
      <c r="D81" s="355" t="str">
        <f>"от "&amp;MIN(D83,D103:H104,F142,D105:H119)&amp;" до "&amp;MAX(D83,D103:H104,F142,D105:H119)</f>
        <v>от 606 до 11898</v>
      </c>
      <c r="E81" s="355"/>
      <c r="F81" s="355"/>
      <c r="G81" s="355"/>
      <c r="H81" s="356"/>
    </row>
    <row r="82" spans="1:8" ht="21.75" thickBot="1" x14ac:dyDescent="0.25">
      <c r="A82" s="301"/>
      <c r="B82" s="302"/>
      <c r="C82" s="118"/>
      <c r="D82" s="325"/>
      <c r="E82" s="325"/>
      <c r="F82" s="325"/>
      <c r="G82" s="325"/>
      <c r="H82" s="326"/>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83" s="165">
        <v>4320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1080</v>
      </c>
      <c r="E85" s="140"/>
      <c r="F85" s="140"/>
      <c r="G85" s="140"/>
      <c r="H85" s="141"/>
    </row>
    <row r="86" spans="1:8" ht="60" customHeight="1" x14ac:dyDescent="0.2">
      <c r="A86" s="173" t="s">
        <v>70</v>
      </c>
      <c r="B86" s="174"/>
      <c r="C86" s="169"/>
      <c r="D86" s="140">
        <f>D83/5</f>
        <v>864</v>
      </c>
      <c r="E86" s="140"/>
      <c r="F86" s="140"/>
      <c r="G86" s="140"/>
      <c r="H86" s="141"/>
    </row>
    <row r="87" spans="1:8" ht="60" customHeight="1" x14ac:dyDescent="0.2">
      <c r="A87" s="173" t="s">
        <v>71</v>
      </c>
      <c r="B87" s="174"/>
      <c r="C87" s="169"/>
      <c r="D87" s="140">
        <f>D83/6</f>
        <v>720</v>
      </c>
      <c r="E87" s="140"/>
      <c r="F87" s="140"/>
      <c r="G87" s="140"/>
      <c r="H87" s="141"/>
    </row>
    <row r="88" spans="1:8" ht="60" customHeight="1" x14ac:dyDescent="0.2">
      <c r="A88" s="173" t="s">
        <v>72</v>
      </c>
      <c r="B88" s="174"/>
      <c r="C88" s="169"/>
      <c r="D88" s="140">
        <f>D83/7</f>
        <v>617.14285714285711</v>
      </c>
      <c r="E88" s="140"/>
      <c r="F88" s="140"/>
      <c r="G88" s="140"/>
      <c r="H88" s="141"/>
    </row>
    <row r="89" spans="1:8" ht="60" customHeight="1" x14ac:dyDescent="0.2">
      <c r="A89" s="173" t="s">
        <v>73</v>
      </c>
      <c r="B89" s="174"/>
      <c r="C89" s="169"/>
      <c r="D89" s="140">
        <f>D83/8</f>
        <v>540</v>
      </c>
      <c r="E89" s="140"/>
      <c r="F89" s="140"/>
      <c r="G89" s="140"/>
      <c r="H89" s="141"/>
    </row>
    <row r="90" spans="1:8" ht="60" customHeight="1" x14ac:dyDescent="0.2">
      <c r="A90" s="173" t="s">
        <v>74</v>
      </c>
      <c r="B90" s="174"/>
      <c r="C90" s="169"/>
      <c r="D90" s="140">
        <f>D83/9</f>
        <v>480</v>
      </c>
      <c r="E90" s="140"/>
      <c r="F90" s="140"/>
      <c r="G90" s="140"/>
      <c r="H90" s="141"/>
    </row>
    <row r="91" spans="1:8" ht="60" customHeight="1" x14ac:dyDescent="0.2">
      <c r="A91" s="173" t="s">
        <v>75</v>
      </c>
      <c r="B91" s="174"/>
      <c r="C91" s="169"/>
      <c r="D91" s="140">
        <f>D83/10</f>
        <v>432</v>
      </c>
      <c r="E91" s="140"/>
      <c r="F91" s="140"/>
      <c r="G91" s="140"/>
      <c r="H91" s="141"/>
    </row>
    <row r="92" spans="1:8" ht="60" customHeight="1" thickBot="1" x14ac:dyDescent="0.25">
      <c r="A92" s="162" t="s">
        <v>76</v>
      </c>
      <c r="B92" s="163"/>
      <c r="C92" s="169"/>
      <c r="D92" s="165">
        <v>6480</v>
      </c>
      <c r="E92" s="165"/>
      <c r="F92" s="165"/>
      <c r="G92" s="165"/>
      <c r="H92" s="166"/>
    </row>
    <row r="93" spans="1:8" ht="60" customHeight="1" thickBot="1" x14ac:dyDescent="0.25">
      <c r="A93" s="167" t="s">
        <v>67</v>
      </c>
      <c r="B93" s="168"/>
      <c r="C93" s="169"/>
      <c r="D93" s="170" t="s">
        <v>68</v>
      </c>
      <c r="E93" s="171"/>
      <c r="F93" s="171"/>
      <c r="G93" s="171"/>
      <c r="H93" s="172"/>
    </row>
    <row r="94" spans="1:8" ht="60" customHeight="1" x14ac:dyDescent="0.2">
      <c r="A94" s="173" t="s">
        <v>69</v>
      </c>
      <c r="B94" s="174"/>
      <c r="C94" s="169"/>
      <c r="D94" s="140">
        <v>1620</v>
      </c>
      <c r="E94" s="140"/>
      <c r="F94" s="140"/>
      <c r="G94" s="140"/>
      <c r="H94" s="141"/>
    </row>
    <row r="95" spans="1:8" ht="60" customHeight="1" x14ac:dyDescent="0.2">
      <c r="A95" s="173" t="s">
        <v>70</v>
      </c>
      <c r="B95" s="174"/>
      <c r="C95" s="169"/>
      <c r="D95" s="140">
        <v>1296</v>
      </c>
      <c r="E95" s="140"/>
      <c r="F95" s="140"/>
      <c r="G95" s="140"/>
      <c r="H95" s="141"/>
    </row>
    <row r="96" spans="1:8" ht="60" customHeight="1" x14ac:dyDescent="0.2">
      <c r="A96" s="173" t="s">
        <v>71</v>
      </c>
      <c r="B96" s="174"/>
      <c r="C96" s="169"/>
      <c r="D96" s="140">
        <v>1080</v>
      </c>
      <c r="E96" s="140"/>
      <c r="F96" s="140"/>
      <c r="G96" s="140"/>
      <c r="H96" s="141"/>
    </row>
    <row r="97" spans="1:8" ht="60" customHeight="1" x14ac:dyDescent="0.2">
      <c r="A97" s="173" t="s">
        <v>72</v>
      </c>
      <c r="B97" s="174"/>
      <c r="C97" s="169"/>
      <c r="D97" s="140">
        <v>925.71428571428567</v>
      </c>
      <c r="E97" s="140"/>
      <c r="F97" s="140"/>
      <c r="G97" s="140"/>
      <c r="H97" s="141"/>
    </row>
    <row r="98" spans="1:8" ht="60" customHeight="1" x14ac:dyDescent="0.2">
      <c r="A98" s="173" t="s">
        <v>73</v>
      </c>
      <c r="B98" s="174"/>
      <c r="C98" s="169"/>
      <c r="D98" s="140">
        <v>810</v>
      </c>
      <c r="E98" s="140"/>
      <c r="F98" s="140"/>
      <c r="G98" s="140"/>
      <c r="H98" s="141"/>
    </row>
    <row r="99" spans="1:8" ht="60" customHeight="1" x14ac:dyDescent="0.2">
      <c r="A99" s="173" t="s">
        <v>74</v>
      </c>
      <c r="B99" s="174"/>
      <c r="C99" s="169"/>
      <c r="D99" s="140">
        <v>720</v>
      </c>
      <c r="E99" s="140"/>
      <c r="F99" s="140"/>
      <c r="G99" s="140"/>
      <c r="H99" s="141"/>
    </row>
    <row r="100" spans="1:8" ht="60" customHeight="1" thickBot="1" x14ac:dyDescent="0.25">
      <c r="A100" s="173" t="s">
        <v>75</v>
      </c>
      <c r="B100" s="174"/>
      <c r="C100" s="177"/>
      <c r="D100" s="140">
        <v>648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1" s="44">
        <v>12012</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"2ГИС.АРХАНГЕЛЬСК"</v>
      </c>
      <c r="D103" s="31">
        <v>2832</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4" s="187">
        <v>4824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5" s="36">
        <v>4824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"2ГИС.АРХАНГЕЛЬСК"</v>
      </c>
      <c r="D106" s="36">
        <v>8478</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"2ГИС.АРХАНГЕЛЬСК"</v>
      </c>
      <c r="D107" s="36">
        <v>8478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8" s="36">
        <v>2976</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9" s="36">
        <v>3618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0" s="36">
        <v>5388</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11" s="36">
        <v>7470</v>
      </c>
      <c r="E111" s="37"/>
      <c r="F111" s="37"/>
      <c r="G111" s="37"/>
      <c r="H111" s="38"/>
    </row>
    <row r="112" spans="1:8" ht="50.1" customHeight="1" x14ac:dyDescent="0.2">
      <c r="A112" s="143" t="s">
        <v>87</v>
      </c>
      <c r="B112" s="144"/>
      <c r="C112" s="186" t="s">
        <v>88</v>
      </c>
      <c r="D112" s="36">
        <v>606</v>
      </c>
      <c r="E112" s="37"/>
      <c r="F112" s="37"/>
      <c r="G112" s="37"/>
      <c r="H112" s="38"/>
    </row>
    <row r="113" spans="1:8" ht="69"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3" s="36">
        <v>2772</v>
      </c>
      <c r="E113" s="37"/>
      <c r="F113" s="37"/>
      <c r="G113" s="37"/>
      <c r="H113" s="38"/>
    </row>
    <row r="114" spans="1:8" ht="69"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4" s="36">
        <v>2220</v>
      </c>
      <c r="E114" s="37"/>
      <c r="F114" s="37"/>
      <c r="G114" s="37"/>
      <c r="H114" s="38"/>
    </row>
    <row r="115" spans="1:8" ht="69" customHeight="1" x14ac:dyDescent="0.2">
      <c r="A115" s="143" t="s">
        <v>91</v>
      </c>
      <c r="B115" s="144"/>
      <c r="C115"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5" s="36">
        <v>2184</v>
      </c>
      <c r="E115" s="37"/>
      <c r="F115" s="37"/>
      <c r="G115" s="37"/>
      <c r="H115" s="38"/>
    </row>
    <row r="116" spans="1:8" ht="69" customHeight="1" x14ac:dyDescent="0.2">
      <c r="A116" s="143" t="s">
        <v>92</v>
      </c>
      <c r="B116" s="144"/>
      <c r="C116" s="186"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6" s="36">
        <v>1110</v>
      </c>
      <c r="E116" s="37"/>
      <c r="F116" s="37"/>
      <c r="G116" s="37"/>
      <c r="H116" s="38"/>
    </row>
    <row r="117" spans="1:8" ht="69"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7" s="36">
        <v>11898</v>
      </c>
      <c r="E117" s="37"/>
      <c r="F117" s="37"/>
      <c r="G117" s="37"/>
      <c r="H117" s="38"/>
    </row>
    <row r="118" spans="1:8" ht="69"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18" s="36">
        <v>6006</v>
      </c>
      <c r="E118" s="37"/>
      <c r="F118" s="37"/>
      <c r="G118" s="37"/>
      <c r="H118" s="38"/>
    </row>
    <row r="119" spans="1:8" ht="50.1" customHeight="1" x14ac:dyDescent="0.2">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9" s="329">
        <v>1140</v>
      </c>
      <c r="E119" s="140"/>
      <c r="F119" s="140"/>
      <c r="G119" s="140"/>
      <c r="H119" s="141"/>
    </row>
    <row r="120" spans="1:8" s="16" customFormat="1" ht="102" customHeight="1" x14ac:dyDescent="0.2">
      <c r="A120" s="143" t="s">
        <v>16</v>
      </c>
      <c r="B120" s="144"/>
      <c r="C12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20" s="329">
        <v>756</v>
      </c>
      <c r="E120" s="140"/>
      <c r="F120" s="140"/>
      <c r="G120" s="140"/>
      <c r="H120" s="141"/>
    </row>
    <row r="121" spans="1:8" s="16" customFormat="1" ht="126" customHeight="1" x14ac:dyDescent="0.2">
      <c r="A121" s="143" t="s">
        <v>96</v>
      </c>
      <c r="B121" s="144"/>
      <c r="C12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1" s="36">
        <v>11412</v>
      </c>
      <c r="E121" s="37"/>
      <c r="F121" s="37"/>
      <c r="G121" s="37"/>
      <c r="H121" s="38"/>
    </row>
    <row r="122" spans="1:8" s="16" customFormat="1" ht="126" customHeight="1" x14ac:dyDescent="0.2">
      <c r="A122" s="143" t="s">
        <v>97</v>
      </c>
      <c r="B122" s="144"/>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2" s="36">
        <v>4212</v>
      </c>
      <c r="E122" s="37"/>
      <c r="F122" s="37"/>
      <c r="G122" s="37"/>
      <c r="H122" s="38"/>
    </row>
    <row r="123" spans="1:8" s="16" customFormat="1" ht="12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3" s="36">
        <v>6012</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"2ГИС.АРХАНГЕЛЬСК"</v>
      </c>
      <c r="D124" s="36">
        <v>4080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6840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"2ГИС.АРХАНГЕЛЬСК" (версия для ПК)</v>
      </c>
      <c r="D126" s="36">
        <v>6840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"2ГИС.АРХАНГЕЛЬСК"</v>
      </c>
      <c r="D127" s="36">
        <v>11880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"2ГИС.АРХАНГЕЛЬСК"</v>
      </c>
      <c r="D128" s="36">
        <v>14256</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"2ГИС.АРХАНГЕЛЬСК" (версия для ПК)</v>
      </c>
      <c r="D129" s="36">
        <v>4200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"2ГИС.АРХАНГЕЛЬСК" (версия для ПК)</v>
      </c>
      <c r="D130" s="36">
        <v>5160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"2ГИС.АРХАНГЕЛЬСК" (версия для ПК)</v>
      </c>
      <c r="D131" s="36">
        <v>7560</v>
      </c>
      <c r="E131" s="37"/>
      <c r="F131" s="37"/>
      <c r="G131" s="37"/>
      <c r="H131" s="38"/>
    </row>
    <row r="132" spans="1:8" ht="50.1" customHeight="1" x14ac:dyDescent="0.2">
      <c r="A132" s="143" t="s">
        <v>107</v>
      </c>
      <c r="B132" s="144"/>
      <c r="C132" s="186" t="s">
        <v>88</v>
      </c>
      <c r="D132" s="36">
        <v>960</v>
      </c>
      <c r="E132" s="37"/>
      <c r="F132" s="37"/>
      <c r="G132" s="37"/>
      <c r="H132" s="38"/>
    </row>
    <row r="133" spans="1:8" ht="72"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6">
        <v>16680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"2ГИС.АРХАНГЕЛЬСК" (версия для ПК)</v>
      </c>
      <c r="D134" s="44">
        <v>1680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36" s="36">
        <v>6006</v>
      </c>
      <c r="E136" s="37"/>
      <c r="F136" s="37"/>
      <c r="G136" s="37"/>
      <c r="H136" s="38"/>
    </row>
    <row r="137" spans="1:8" s="16" customFormat="1" ht="50.1" customHeight="1" x14ac:dyDescent="0.2">
      <c r="A137" s="143" t="s">
        <v>112</v>
      </c>
      <c r="B137" s="144"/>
      <c r="C137" s="196"/>
      <c r="D137" s="36">
        <v>3600</v>
      </c>
      <c r="E137" s="37"/>
      <c r="F137" s="37"/>
      <c r="G137" s="37"/>
      <c r="H137" s="38"/>
    </row>
    <row r="138" spans="1:8" s="16" customFormat="1" ht="50.1" customHeight="1" x14ac:dyDescent="0.2">
      <c r="A138" s="194" t="s">
        <v>113</v>
      </c>
      <c r="B138" s="195"/>
      <c r="C138" s="196"/>
      <c r="D138" s="329">
        <v>1800</v>
      </c>
      <c r="E138" s="140"/>
      <c r="F138" s="140"/>
      <c r="G138" s="140"/>
      <c r="H138" s="140"/>
    </row>
    <row r="139" spans="1:8" s="16" customFormat="1" ht="50.1" customHeight="1" x14ac:dyDescent="0.2">
      <c r="A139" s="194" t="s">
        <v>114</v>
      </c>
      <c r="B139" s="195"/>
      <c r="C139" s="196"/>
      <c r="D139" s="329">
        <v>180</v>
      </c>
      <c r="E139" s="140"/>
      <c r="F139" s="140"/>
      <c r="G139" s="140"/>
      <c r="H139" s="140"/>
    </row>
    <row r="140" spans="1:8" s="16" customFormat="1" ht="50.1" customHeight="1" thickBot="1" x14ac:dyDescent="0.25">
      <c r="A140" s="194" t="s">
        <v>115</v>
      </c>
      <c r="B140" s="195"/>
      <c r="C140" s="198"/>
      <c r="D140" s="78">
        <v>612</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2" s="200">
        <f>F142*1.2</f>
        <v>4500</v>
      </c>
      <c r="E142" s="201">
        <f>F142*1.1</f>
        <v>4125</v>
      </c>
      <c r="F142" s="201">
        <v>3750</v>
      </c>
      <c r="G142" s="201">
        <f>F142*0.75</f>
        <v>2812.5</v>
      </c>
      <c r="H142" s="202">
        <f>F142*0.5</f>
        <v>1875</v>
      </c>
    </row>
    <row r="143" spans="1:8" ht="49.5"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"2ГИС.АРХАНГЕЛЬСК"</v>
      </c>
      <c r="D143" s="36">
        <v>2784</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4" s="36">
        <v>2496</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5" s="200">
        <f>F145*1.2</f>
        <v>6336</v>
      </c>
      <c r="E145" s="201">
        <f>F145*1.1</f>
        <v>5808.0000000000009</v>
      </c>
      <c r="F145" s="201">
        <v>5280</v>
      </c>
      <c r="G145" s="201">
        <f>F145*0.75</f>
        <v>3960</v>
      </c>
      <c r="H145" s="202">
        <f>F145*0.5</f>
        <v>2640</v>
      </c>
    </row>
    <row r="146" spans="1:8" ht="49.5"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"2ГИС.АРХАНГЕЛЬСК"</v>
      </c>
      <c r="D146" s="36">
        <v>3960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7" s="36">
        <v>3600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"2ГИС.АРХАНГЕЛЬСК"</v>
      </c>
      <c r="D148" s="200">
        <f>F148*1.2</f>
        <v>4219.2</v>
      </c>
      <c r="E148" s="201">
        <f>F148*1.1</f>
        <v>3867.6000000000004</v>
      </c>
      <c r="F148" s="201">
        <v>3516</v>
      </c>
      <c r="G148" s="201">
        <f>F148*0.75</f>
        <v>2637</v>
      </c>
      <c r="H148" s="202">
        <f>F148*0.5</f>
        <v>1758</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357"/>
      <c r="B150" s="357"/>
      <c r="C150" s="358"/>
      <c r="D150" s="357"/>
      <c r="E150" s="357"/>
      <c r="F150" s="357"/>
      <c r="G150" s="357"/>
      <c r="H150" s="359"/>
    </row>
    <row r="151" spans="1:8" s="16" customFormat="1" ht="83.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1" s="31">
        <v>9828</v>
      </c>
      <c r="E151" s="32"/>
      <c r="F151" s="32"/>
      <c r="G151" s="32"/>
      <c r="H151" s="33"/>
    </row>
    <row r="152" spans="1:8" s="16" customFormat="1" ht="83.25" customHeight="1" thickBot="1" x14ac:dyDescent="0.25">
      <c r="A152" s="143" t="s">
        <v>186</v>
      </c>
      <c r="B152" s="144"/>
      <c r="C152" s="198"/>
      <c r="D152" s="329">
        <v>9828</v>
      </c>
      <c r="E152" s="140"/>
      <c r="F152" s="140"/>
      <c r="G152" s="140"/>
      <c r="H152" s="141"/>
    </row>
    <row r="153" spans="1:8" ht="21.75" thickBot="1" x14ac:dyDescent="0.25">
      <c r="A153" s="301"/>
      <c r="B153" s="302"/>
      <c r="C153" s="182"/>
      <c r="D153" s="325"/>
      <c r="E153" s="325"/>
      <c r="F153" s="325"/>
      <c r="G153" s="325"/>
      <c r="H153" s="326"/>
    </row>
    <row r="155" spans="1:8" ht="21" x14ac:dyDescent="0.2">
      <c r="A155" s="208"/>
      <c r="B155" s="209" t="s">
        <v>125</v>
      </c>
      <c r="C155" s="210" t="s">
        <v>187</v>
      </c>
      <c r="D155" s="210"/>
      <c r="E155" s="211"/>
      <c r="F155" s="211"/>
      <c r="G155" s="211"/>
      <c r="H155" s="211"/>
    </row>
    <row r="156" spans="1:8" ht="21" x14ac:dyDescent="0.2">
      <c r="A156" s="208"/>
      <c r="B156" s="211"/>
      <c r="C156" s="210" t="s">
        <v>188</v>
      </c>
      <c r="D156" s="212"/>
      <c r="E156" s="211"/>
      <c r="F156" s="211"/>
      <c r="G156" s="211"/>
      <c r="H156" s="211"/>
    </row>
    <row r="157" spans="1:8" ht="21" x14ac:dyDescent="0.2">
      <c r="A157" s="208"/>
      <c r="B157" s="211"/>
      <c r="C157" s="212" t="s">
        <v>189</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24"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2.5" customHeight="1" thickBot="1" x14ac:dyDescent="0.25">
      <c r="A172" s="236" t="s">
        <v>140</v>
      </c>
      <c r="B172" s="237"/>
      <c r="C172" s="238" t="s">
        <v>141</v>
      </c>
      <c r="D172" s="237" t="s">
        <v>142</v>
      </c>
      <c r="E172" s="239"/>
      <c r="F172" s="240"/>
      <c r="G172" s="240"/>
      <c r="H172" s="240"/>
    </row>
    <row r="173" spans="1:8" ht="106.5" customHeight="1" x14ac:dyDescent="0.2">
      <c r="A173" s="241" t="s">
        <v>143</v>
      </c>
      <c r="B173" s="242"/>
      <c r="C173" s="243" t="s">
        <v>144</v>
      </c>
      <c r="D173" s="244" t="s">
        <v>145</v>
      </c>
      <c r="E173" s="245"/>
      <c r="F173" s="240"/>
      <c r="G173" s="240"/>
      <c r="H173" s="240"/>
    </row>
    <row r="174" spans="1:8" ht="76.5" customHeight="1" x14ac:dyDescent="0.2">
      <c r="A174" s="246" t="s">
        <v>146</v>
      </c>
      <c r="B174" s="247"/>
      <c r="C174" s="248" t="s">
        <v>147</v>
      </c>
      <c r="D174" s="249" t="s">
        <v>148</v>
      </c>
      <c r="E174" s="250"/>
      <c r="F174" s="240"/>
      <c r="G174" s="240"/>
      <c r="H174" s="240"/>
    </row>
    <row r="175" spans="1:8" ht="180.75" customHeight="1" x14ac:dyDescent="0.2">
      <c r="A175" s="246" t="s">
        <v>149</v>
      </c>
      <c r="B175" s="247"/>
      <c r="C175" s="248" t="s">
        <v>150</v>
      </c>
      <c r="D175" s="249" t="s">
        <v>148</v>
      </c>
      <c r="E175" s="250"/>
      <c r="F175" s="240"/>
      <c r="G175" s="240"/>
      <c r="H175" s="240"/>
    </row>
    <row r="176" spans="1:8" ht="125.25" customHeight="1" x14ac:dyDescent="0.2">
      <c r="A176" s="251" t="s">
        <v>152</v>
      </c>
      <c r="B176" s="249"/>
      <c r="C176" s="248" t="s">
        <v>153</v>
      </c>
      <c r="D176" s="249" t="s">
        <v>148</v>
      </c>
      <c r="E176" s="250"/>
      <c r="F176" s="240"/>
      <c r="G176" s="240"/>
      <c r="H176" s="240"/>
    </row>
    <row r="177" spans="1:8" s="226" customFormat="1" ht="222.75" customHeight="1" x14ac:dyDescent="0.2">
      <c r="A177" s="246" t="s">
        <v>154</v>
      </c>
      <c r="B177" s="247"/>
      <c r="C177" s="248" t="s">
        <v>155</v>
      </c>
      <c r="D177" s="249" t="s">
        <v>148</v>
      </c>
      <c r="E177" s="250"/>
      <c r="F177" s="224"/>
      <c r="G177" s="225"/>
      <c r="H177" s="225"/>
    </row>
    <row r="178" spans="1:8" ht="24.95" customHeight="1" x14ac:dyDescent="0.2">
      <c r="A178" s="252" t="s">
        <v>156</v>
      </c>
      <c r="B178" s="252"/>
      <c r="C178" s="252"/>
      <c r="D178" s="252"/>
      <c r="E178" s="252"/>
      <c r="F178" s="252"/>
      <c r="G178" s="252"/>
      <c r="H178" s="252"/>
    </row>
    <row r="179" spans="1:8" ht="24.95" customHeight="1" x14ac:dyDescent="0.2">
      <c r="A179" s="252" t="s">
        <v>157</v>
      </c>
      <c r="B179" s="252"/>
      <c r="C179" s="252"/>
      <c r="D179" s="252"/>
      <c r="E179" s="252"/>
      <c r="F179" s="252"/>
      <c r="G179" s="252"/>
      <c r="H179" s="252"/>
    </row>
    <row r="180" spans="1:8" ht="177.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8"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28.25" customHeight="1" x14ac:dyDescent="0.2">
      <c r="A184" s="227" t="s">
        <v>161</v>
      </c>
      <c r="B184" s="227"/>
      <c r="C184" s="227"/>
      <c r="D184" s="227"/>
      <c r="E184" s="227"/>
      <c r="F184" s="227"/>
      <c r="G184" s="227"/>
      <c r="H184" s="227"/>
    </row>
  </sheetData>
  <sheetProtection selectLockedCells="1" selectUnlockedCells="1"/>
  <mergeCells count="302">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83"/>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1146 до 22920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49" s="127">
        <v>1146</v>
      </c>
      <c r="E49" s="128"/>
      <c r="F49" s="128"/>
      <c r="G49" s="128"/>
      <c r="H49" s="129"/>
    </row>
    <row r="50" spans="1:8" ht="37.5" customHeight="1" x14ac:dyDescent="0.2">
      <c r="A50" s="130" t="s">
        <v>33</v>
      </c>
      <c r="B50" s="131"/>
      <c r="C50" s="126"/>
      <c r="D50" s="36">
        <v>2292</v>
      </c>
      <c r="E50" s="37"/>
      <c r="F50" s="37"/>
      <c r="G50" s="37"/>
      <c r="H50" s="38"/>
    </row>
    <row r="51" spans="1:8" ht="37.5" customHeight="1" x14ac:dyDescent="0.2">
      <c r="A51" s="130" t="s">
        <v>34</v>
      </c>
      <c r="B51" s="131"/>
      <c r="C51" s="126"/>
      <c r="D51" s="36">
        <v>3438</v>
      </c>
      <c r="E51" s="37"/>
      <c r="F51" s="37"/>
      <c r="G51" s="37"/>
      <c r="H51" s="38"/>
    </row>
    <row r="52" spans="1:8" ht="37.5" customHeight="1" x14ac:dyDescent="0.2">
      <c r="A52" s="130" t="s">
        <v>35</v>
      </c>
      <c r="B52" s="131"/>
      <c r="C52" s="126"/>
      <c r="D52" s="36">
        <v>4584</v>
      </c>
      <c r="E52" s="37"/>
      <c r="F52" s="37"/>
      <c r="G52" s="37"/>
      <c r="H52" s="38"/>
    </row>
    <row r="53" spans="1:8" ht="37.5" customHeight="1" x14ac:dyDescent="0.2">
      <c r="A53" s="130" t="s">
        <v>36</v>
      </c>
      <c r="B53" s="131"/>
      <c r="C53" s="126"/>
      <c r="D53" s="36">
        <v>5730</v>
      </c>
      <c r="E53" s="37"/>
      <c r="F53" s="37"/>
      <c r="G53" s="37"/>
      <c r="H53" s="38"/>
    </row>
    <row r="54" spans="1:8" ht="37.5" customHeight="1" x14ac:dyDescent="0.2">
      <c r="A54" s="130" t="s">
        <v>37</v>
      </c>
      <c r="B54" s="131"/>
      <c r="C54" s="126"/>
      <c r="D54" s="36">
        <v>6876</v>
      </c>
      <c r="E54" s="37"/>
      <c r="F54" s="37"/>
      <c r="G54" s="37"/>
      <c r="H54" s="38"/>
    </row>
    <row r="55" spans="1:8" ht="37.5" customHeight="1" x14ac:dyDescent="0.2">
      <c r="A55" s="130" t="s">
        <v>38</v>
      </c>
      <c r="B55" s="131"/>
      <c r="C55" s="126"/>
      <c r="D55" s="36">
        <v>8022</v>
      </c>
      <c r="E55" s="37"/>
      <c r="F55" s="37"/>
      <c r="G55" s="37"/>
      <c r="H55" s="38"/>
    </row>
    <row r="56" spans="1:8" ht="37.5" customHeight="1" x14ac:dyDescent="0.2">
      <c r="A56" s="130" t="s">
        <v>39</v>
      </c>
      <c r="B56" s="131"/>
      <c r="C56" s="126"/>
      <c r="D56" s="36">
        <v>9168</v>
      </c>
      <c r="E56" s="37"/>
      <c r="F56" s="37"/>
      <c r="G56" s="37"/>
      <c r="H56" s="38"/>
    </row>
    <row r="57" spans="1:8" ht="37.5" customHeight="1" x14ac:dyDescent="0.2">
      <c r="A57" s="130" t="s">
        <v>40</v>
      </c>
      <c r="B57" s="131"/>
      <c r="C57" s="126"/>
      <c r="D57" s="36">
        <v>10314</v>
      </c>
      <c r="E57" s="37"/>
      <c r="F57" s="37"/>
      <c r="G57" s="37"/>
      <c r="H57" s="38"/>
    </row>
    <row r="58" spans="1:8" ht="37.5" customHeight="1" x14ac:dyDescent="0.2">
      <c r="A58" s="130" t="s">
        <v>41</v>
      </c>
      <c r="B58" s="131"/>
      <c r="C58" s="126"/>
      <c r="D58" s="36">
        <v>11460</v>
      </c>
      <c r="E58" s="37"/>
      <c r="F58" s="37"/>
      <c r="G58" s="37"/>
      <c r="H58" s="38"/>
    </row>
    <row r="59" spans="1:8" ht="37.5" customHeight="1" x14ac:dyDescent="0.2">
      <c r="A59" s="130" t="s">
        <v>42</v>
      </c>
      <c r="B59" s="131"/>
      <c r="C59" s="126"/>
      <c r="D59" s="36">
        <v>12606</v>
      </c>
      <c r="E59" s="37"/>
      <c r="F59" s="37"/>
      <c r="G59" s="37"/>
      <c r="H59" s="38"/>
    </row>
    <row r="60" spans="1:8" ht="37.5" customHeight="1" x14ac:dyDescent="0.2">
      <c r="A60" s="130" t="s">
        <v>43</v>
      </c>
      <c r="B60" s="131"/>
      <c r="C60" s="126"/>
      <c r="D60" s="36">
        <v>13752</v>
      </c>
      <c r="E60" s="37"/>
      <c r="F60" s="37"/>
      <c r="G60" s="37"/>
      <c r="H60" s="38"/>
    </row>
    <row r="61" spans="1:8" ht="37.5" customHeight="1" x14ac:dyDescent="0.2">
      <c r="A61" s="130" t="s">
        <v>44</v>
      </c>
      <c r="B61" s="131"/>
      <c r="C61" s="126"/>
      <c r="D61" s="36">
        <v>14898</v>
      </c>
      <c r="E61" s="37"/>
      <c r="F61" s="37"/>
      <c r="G61" s="37"/>
      <c r="H61" s="38"/>
    </row>
    <row r="62" spans="1:8" ht="37.5" customHeight="1" x14ac:dyDescent="0.2">
      <c r="A62" s="130" t="s">
        <v>45</v>
      </c>
      <c r="B62" s="131"/>
      <c r="C62" s="126"/>
      <c r="D62" s="36">
        <v>16044</v>
      </c>
      <c r="E62" s="37"/>
      <c r="F62" s="37"/>
      <c r="G62" s="37"/>
      <c r="H62" s="38"/>
    </row>
    <row r="63" spans="1:8" ht="37.5" customHeight="1" x14ac:dyDescent="0.2">
      <c r="A63" s="130" t="s">
        <v>46</v>
      </c>
      <c r="B63" s="131"/>
      <c r="C63" s="126"/>
      <c r="D63" s="36">
        <v>17190</v>
      </c>
      <c r="E63" s="37"/>
      <c r="F63" s="37"/>
      <c r="G63" s="37"/>
      <c r="H63" s="38"/>
    </row>
    <row r="64" spans="1:8" ht="37.5" customHeight="1" x14ac:dyDescent="0.2">
      <c r="A64" s="130" t="s">
        <v>47</v>
      </c>
      <c r="B64" s="131"/>
      <c r="C64" s="126"/>
      <c r="D64" s="36">
        <v>18336</v>
      </c>
      <c r="E64" s="37"/>
      <c r="F64" s="37"/>
      <c r="G64" s="37"/>
      <c r="H64" s="38"/>
    </row>
    <row r="65" spans="1:8" ht="37.5" customHeight="1" x14ac:dyDescent="0.2">
      <c r="A65" s="130" t="s">
        <v>48</v>
      </c>
      <c r="B65" s="131"/>
      <c r="C65" s="126"/>
      <c r="D65" s="36">
        <v>19482</v>
      </c>
      <c r="E65" s="37"/>
      <c r="F65" s="37"/>
      <c r="G65" s="37"/>
      <c r="H65" s="38"/>
    </row>
    <row r="66" spans="1:8" ht="37.5" customHeight="1" x14ac:dyDescent="0.2">
      <c r="A66" s="130" t="s">
        <v>49</v>
      </c>
      <c r="B66" s="131"/>
      <c r="C66" s="126"/>
      <c r="D66" s="36">
        <v>20628</v>
      </c>
      <c r="E66" s="37"/>
      <c r="F66" s="37"/>
      <c r="G66" s="37"/>
      <c r="H66" s="38"/>
    </row>
    <row r="67" spans="1:8" ht="37.5" customHeight="1" x14ac:dyDescent="0.2">
      <c r="A67" s="130" t="s">
        <v>50</v>
      </c>
      <c r="B67" s="131"/>
      <c r="C67" s="126"/>
      <c r="D67" s="36">
        <v>21774</v>
      </c>
      <c r="E67" s="37"/>
      <c r="F67" s="37"/>
      <c r="G67" s="37"/>
      <c r="H67" s="38"/>
    </row>
    <row r="68" spans="1:8" ht="37.5" customHeight="1" thickBot="1" x14ac:dyDescent="0.25">
      <c r="A68" s="130" t="s">
        <v>51</v>
      </c>
      <c r="B68" s="131"/>
      <c r="C68" s="126"/>
      <c r="D68" s="36">
        <v>22920</v>
      </c>
      <c r="E68" s="37"/>
      <c r="F68" s="37"/>
      <c r="G68" s="37"/>
      <c r="H68" s="38"/>
    </row>
    <row r="69" spans="1:8" ht="50.1" customHeight="1" thickBot="1" x14ac:dyDescent="0.25">
      <c r="A69" s="119" t="s">
        <v>52</v>
      </c>
      <c r="B69" s="120"/>
      <c r="C69" s="120"/>
      <c r="D69" s="121" t="str">
        <f>"от "&amp;MIN(D70:D79)&amp;" до "&amp;MAX(D70:D79)</f>
        <v>от 240 до 6252</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70" s="135">
        <v>768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71" s="140">
        <v>354</v>
      </c>
      <c r="E71" s="140"/>
      <c r="F71" s="140"/>
      <c r="G71" s="140"/>
      <c r="H71" s="141"/>
    </row>
    <row r="72" spans="1:8" ht="37.5" customHeight="1" x14ac:dyDescent="0.2">
      <c r="A72" s="137" t="s">
        <v>55</v>
      </c>
      <c r="B72" s="138"/>
      <c r="C72" s="142"/>
      <c r="D72" s="140">
        <v>6252</v>
      </c>
      <c r="E72" s="140"/>
      <c r="F72" s="140"/>
      <c r="G72" s="140"/>
      <c r="H72" s="141"/>
    </row>
    <row r="73" spans="1:8" ht="37.5" customHeight="1" x14ac:dyDescent="0.2">
      <c r="A73" s="137" t="s">
        <v>56</v>
      </c>
      <c r="B73" s="138"/>
      <c r="C73" s="142"/>
      <c r="D73" s="140">
        <v>1242</v>
      </c>
      <c r="E73" s="140"/>
      <c r="F73" s="140"/>
      <c r="G73" s="140"/>
      <c r="H73" s="141"/>
    </row>
    <row r="74" spans="1:8" ht="37.5" customHeight="1" x14ac:dyDescent="0.2">
      <c r="A74" s="143" t="s">
        <v>57</v>
      </c>
      <c r="B74" s="144"/>
      <c r="C74" s="142"/>
      <c r="D74" s="140">
        <v>4020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4542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504 до 7560</v>
      </c>
      <c r="E81" s="156"/>
      <c r="F81" s="156"/>
      <c r="G81" s="156"/>
      <c r="H81" s="157"/>
    </row>
    <row r="82" spans="1:8" ht="21.75" thickBot="1" x14ac:dyDescent="0.25">
      <c r="A82" s="158"/>
      <c r="B82" s="159"/>
      <c r="C82" s="118"/>
      <c r="D82" s="160"/>
      <c r="E82" s="160"/>
      <c r="F82" s="160"/>
      <c r="G82" s="160"/>
      <c r="H82" s="161"/>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83" s="165">
        <v>3684</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921</v>
      </c>
      <c r="E85" s="140"/>
      <c r="F85" s="140"/>
      <c r="G85" s="140"/>
      <c r="H85" s="141"/>
    </row>
    <row r="86" spans="1:8" ht="67.5" customHeight="1" x14ac:dyDescent="0.2">
      <c r="A86" s="173" t="s">
        <v>70</v>
      </c>
      <c r="B86" s="174"/>
      <c r="C86" s="169"/>
      <c r="D86" s="140">
        <f>D83/5</f>
        <v>736.8</v>
      </c>
      <c r="E86" s="140"/>
      <c r="F86" s="140"/>
      <c r="G86" s="140"/>
      <c r="H86" s="141"/>
    </row>
    <row r="87" spans="1:8" ht="67.5" customHeight="1" x14ac:dyDescent="0.2">
      <c r="A87" s="173" t="s">
        <v>71</v>
      </c>
      <c r="B87" s="174"/>
      <c r="C87" s="169"/>
      <c r="D87" s="140">
        <f>D83/6</f>
        <v>614</v>
      </c>
      <c r="E87" s="140"/>
      <c r="F87" s="140"/>
      <c r="G87" s="140"/>
      <c r="H87" s="141"/>
    </row>
    <row r="88" spans="1:8" ht="67.5" customHeight="1" x14ac:dyDescent="0.2">
      <c r="A88" s="173" t="s">
        <v>72</v>
      </c>
      <c r="B88" s="174"/>
      <c r="C88" s="169"/>
      <c r="D88" s="140">
        <f>D83/7</f>
        <v>526.28571428571433</v>
      </c>
      <c r="E88" s="140"/>
      <c r="F88" s="140"/>
      <c r="G88" s="140"/>
      <c r="H88" s="141"/>
    </row>
    <row r="89" spans="1:8" ht="67.5" customHeight="1" x14ac:dyDescent="0.2">
      <c r="A89" s="173" t="s">
        <v>73</v>
      </c>
      <c r="B89" s="174"/>
      <c r="C89" s="169"/>
      <c r="D89" s="140">
        <f>D83/8</f>
        <v>460.5</v>
      </c>
      <c r="E89" s="140"/>
      <c r="F89" s="140"/>
      <c r="G89" s="140"/>
      <c r="H89" s="141"/>
    </row>
    <row r="90" spans="1:8" ht="67.5" customHeight="1" x14ac:dyDescent="0.2">
      <c r="A90" s="173" t="s">
        <v>74</v>
      </c>
      <c r="B90" s="174"/>
      <c r="C90" s="169"/>
      <c r="D90" s="140">
        <f>D83/9</f>
        <v>409.33333333333331</v>
      </c>
      <c r="E90" s="140"/>
      <c r="F90" s="140"/>
      <c r="G90" s="140"/>
      <c r="H90" s="141"/>
    </row>
    <row r="91" spans="1:8" ht="67.5" customHeight="1" x14ac:dyDescent="0.2">
      <c r="A91" s="173" t="s">
        <v>75</v>
      </c>
      <c r="B91" s="174"/>
      <c r="C91" s="169"/>
      <c r="D91" s="140">
        <f>D83/10</f>
        <v>368.4</v>
      </c>
      <c r="E91" s="140"/>
      <c r="F91" s="140"/>
      <c r="G91" s="140"/>
      <c r="H91" s="141"/>
    </row>
    <row r="92" spans="1:8" ht="67.5" customHeight="1" thickBot="1" x14ac:dyDescent="0.25">
      <c r="A92" s="162" t="s">
        <v>76</v>
      </c>
      <c r="B92" s="163"/>
      <c r="C92" s="169"/>
      <c r="D92" s="165">
        <v>5520</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1380</v>
      </c>
      <c r="E94" s="140"/>
      <c r="F94" s="140"/>
      <c r="G94" s="140"/>
      <c r="H94" s="141"/>
    </row>
    <row r="95" spans="1:8" ht="67.5" customHeight="1" x14ac:dyDescent="0.2">
      <c r="A95" s="173" t="s">
        <v>70</v>
      </c>
      <c r="B95" s="174"/>
      <c r="C95" s="169"/>
      <c r="D95" s="140">
        <v>1104</v>
      </c>
      <c r="E95" s="140"/>
      <c r="F95" s="140"/>
      <c r="G95" s="140"/>
      <c r="H95" s="141"/>
    </row>
    <row r="96" spans="1:8" ht="67.5" customHeight="1" x14ac:dyDescent="0.2">
      <c r="A96" s="173" t="s">
        <v>71</v>
      </c>
      <c r="B96" s="174"/>
      <c r="C96" s="169"/>
      <c r="D96" s="140">
        <v>919.99999999999989</v>
      </c>
      <c r="E96" s="140"/>
      <c r="F96" s="140"/>
      <c r="G96" s="140"/>
      <c r="H96" s="141"/>
    </row>
    <row r="97" spans="1:8" ht="67.5" customHeight="1" x14ac:dyDescent="0.2">
      <c r="A97" s="173" t="s">
        <v>72</v>
      </c>
      <c r="B97" s="174"/>
      <c r="C97" s="169"/>
      <c r="D97" s="140">
        <v>788.57142857142856</v>
      </c>
      <c r="E97" s="140"/>
      <c r="F97" s="140"/>
      <c r="G97" s="140"/>
      <c r="H97" s="141"/>
    </row>
    <row r="98" spans="1:8" ht="67.5" customHeight="1" x14ac:dyDescent="0.2">
      <c r="A98" s="173" t="s">
        <v>73</v>
      </c>
      <c r="B98" s="174"/>
      <c r="C98" s="169"/>
      <c r="D98" s="140">
        <v>690</v>
      </c>
      <c r="E98" s="140"/>
      <c r="F98" s="140"/>
      <c r="G98" s="140"/>
      <c r="H98" s="141"/>
    </row>
    <row r="99" spans="1:8" ht="67.5" customHeight="1" x14ac:dyDescent="0.2">
      <c r="A99" s="173" t="s">
        <v>74</v>
      </c>
      <c r="B99" s="174"/>
      <c r="C99" s="169"/>
      <c r="D99" s="140">
        <v>613.33333333333326</v>
      </c>
      <c r="E99" s="140"/>
      <c r="F99" s="140"/>
      <c r="G99" s="140"/>
      <c r="H99" s="141"/>
    </row>
    <row r="100" spans="1:8" ht="67.5" customHeight="1" thickBot="1" x14ac:dyDescent="0.25">
      <c r="A100" s="173" t="s">
        <v>75</v>
      </c>
      <c r="B100" s="174"/>
      <c r="C100" s="177"/>
      <c r="D100" s="140">
        <v>552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1" s="44">
        <v>10008</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"2ГИС.ЛИПЕЦК"</v>
      </c>
      <c r="D103" s="31">
        <v>4986</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4" s="187">
        <v>3306</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5" s="36">
        <v>7464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"2ГИС.ЛИПЕЦК"</v>
      </c>
      <c r="D106" s="36">
        <v>5904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"2ГИС.ЛИПЕЦК"</v>
      </c>
      <c r="D107" s="36">
        <v>7084.8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8" s="36">
        <v>2892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9" s="36">
        <v>6726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0" s="36">
        <v>7464</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"2ГИС.ЛИПЕЦК" (версия для ПК)</v>
      </c>
      <c r="D111" s="36">
        <v>4815</v>
      </c>
      <c r="E111" s="37"/>
      <c r="F111" s="37"/>
      <c r="G111" s="37"/>
      <c r="H111" s="38"/>
    </row>
    <row r="112" spans="1:8" ht="50.1" customHeight="1" x14ac:dyDescent="0.2">
      <c r="A112" s="143" t="s">
        <v>87</v>
      </c>
      <c r="B112" s="144"/>
      <c r="C112" s="186" t="s">
        <v>88</v>
      </c>
      <c r="D112" s="36">
        <v>504</v>
      </c>
      <c r="E112" s="37"/>
      <c r="F112" s="37"/>
      <c r="G112" s="37"/>
      <c r="H112" s="38"/>
    </row>
    <row r="113" spans="1:8" ht="63"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3" s="36">
        <v>1770</v>
      </c>
      <c r="E113" s="37"/>
      <c r="F113" s="37"/>
      <c r="G113" s="37"/>
      <c r="H113" s="38"/>
    </row>
    <row r="114" spans="1:8" ht="63"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4" s="36">
        <v>1416</v>
      </c>
      <c r="E114" s="37"/>
      <c r="F114" s="37"/>
      <c r="G114" s="37"/>
      <c r="H114" s="38"/>
    </row>
    <row r="115" spans="1:8" ht="63" customHeight="1" x14ac:dyDescent="0.2">
      <c r="A115" s="143" t="s">
        <v>91</v>
      </c>
      <c r="B115" s="144"/>
      <c r="C115"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5" s="36">
        <v>1302</v>
      </c>
      <c r="E115" s="37"/>
      <c r="F115" s="37"/>
      <c r="G115" s="37"/>
      <c r="H115" s="38"/>
    </row>
    <row r="116" spans="1:8" ht="63" customHeight="1" x14ac:dyDescent="0.2">
      <c r="A116" s="143" t="s">
        <v>92</v>
      </c>
      <c r="B116" s="144"/>
      <c r="C116" s="186"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6" s="36">
        <v>708</v>
      </c>
      <c r="E116" s="37"/>
      <c r="F116" s="37"/>
      <c r="G116" s="37"/>
      <c r="H116" s="38"/>
    </row>
    <row r="117" spans="1:8" ht="63"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7" s="36">
        <v>7560</v>
      </c>
      <c r="E117" s="37"/>
      <c r="F117" s="37"/>
      <c r="G117" s="37"/>
      <c r="H117" s="38"/>
    </row>
    <row r="118" spans="1:8" ht="63"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9" s="36">
        <v>2070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20" s="36">
        <v>768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1" s="36">
        <v>6000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2" s="36">
        <v>5505</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23" s="36">
        <v>5904</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"2ГИС.ЛИПЕЦК"</v>
      </c>
      <c r="D124" s="36">
        <v>7080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4680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"2ГИС.ЛИПЕЦК" (версия для ПК)</v>
      </c>
      <c r="D126" s="36">
        <v>10560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"2ГИС.ЛИПЕЦК"</v>
      </c>
      <c r="D127" s="36">
        <v>8280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"2ГИС.ЛИПЕЦК"</v>
      </c>
      <c r="D128" s="36">
        <v>9936</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"2ГИС.ЛИПЕЦК" (версия для ПК)</v>
      </c>
      <c r="D129" s="36">
        <v>4080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"2ГИС.ЛИПЕЦК" (версия для ПК)</v>
      </c>
      <c r="D130" s="36">
        <v>9480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"2ГИС.ЛИПЕЦК" (версия для ПК)</v>
      </c>
      <c r="D131" s="36">
        <v>10560</v>
      </c>
      <c r="E131" s="37"/>
      <c r="F131" s="37"/>
      <c r="G131" s="37"/>
      <c r="H131" s="38"/>
    </row>
    <row r="132" spans="1:8" ht="50.1" customHeight="1" x14ac:dyDescent="0.2">
      <c r="A132" s="143" t="s">
        <v>107</v>
      </c>
      <c r="B132" s="144"/>
      <c r="C132" s="186" t="s">
        <v>88</v>
      </c>
      <c r="D132" s="36">
        <v>720</v>
      </c>
      <c r="E132" s="37"/>
      <c r="F132" s="37"/>
      <c r="G132" s="37"/>
      <c r="H132" s="38"/>
    </row>
    <row r="133" spans="1:8" ht="62.2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6">
        <v>10680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"2ГИС.ЛИПЕЦК" (версия для ПК)</v>
      </c>
      <c r="D134" s="44">
        <v>3000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36" s="36">
        <v>4050</v>
      </c>
      <c r="E136" s="37"/>
      <c r="F136" s="37"/>
      <c r="G136" s="37"/>
      <c r="H136" s="38"/>
    </row>
    <row r="137" spans="1:8" s="16" customFormat="1" ht="50.1" customHeight="1" x14ac:dyDescent="0.2">
      <c r="A137" s="143" t="s">
        <v>112</v>
      </c>
      <c r="B137" s="144"/>
      <c r="C137" s="196"/>
      <c r="D137" s="36">
        <v>4002</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2" s="200">
        <f>F142*1.2</f>
        <v>3045.6</v>
      </c>
      <c r="E142" s="201">
        <f>F142*1.1</f>
        <v>2791.8</v>
      </c>
      <c r="F142" s="201">
        <v>2538</v>
      </c>
      <c r="G142" s="201">
        <f>F142*0.75</f>
        <v>1903.5</v>
      </c>
      <c r="H142" s="202">
        <f>F142*0.5</f>
        <v>1269</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"2ГИС.ЛИПЕЦК"</v>
      </c>
      <c r="D143" s="36">
        <v>1890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4" s="36">
        <v>4488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5" s="200">
        <f>F145*1.2</f>
        <v>4320</v>
      </c>
      <c r="E145" s="201">
        <f>F145*1.1</f>
        <v>3960.0000000000005</v>
      </c>
      <c r="F145" s="201">
        <v>3600</v>
      </c>
      <c r="G145" s="201">
        <f>F145*0.75</f>
        <v>2700</v>
      </c>
      <c r="H145" s="202">
        <f>F145*0.5</f>
        <v>1800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"2ГИС.ЛИПЕЦК"</v>
      </c>
      <c r="D146" s="36">
        <v>2760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7" s="36">
        <v>6360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"2ГИС.ЛИПЕЦК"</v>
      </c>
      <c r="D148" s="36">
        <v>1890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1" s="31">
        <v>6630</v>
      </c>
      <c r="E151" s="32"/>
      <c r="F151" s="32"/>
      <c r="G151" s="32"/>
      <c r="H151" s="33"/>
    </row>
    <row r="152" spans="1:8" s="16" customFormat="1" ht="83.25" customHeight="1" thickBot="1" x14ac:dyDescent="0.25">
      <c r="A152" s="143" t="s">
        <v>186</v>
      </c>
      <c r="B152" s="144"/>
      <c r="C152" s="196"/>
      <c r="D152" s="36">
        <v>6630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566" t="s">
        <v>532</v>
      </c>
      <c r="D155" s="537"/>
      <c r="E155" s="211"/>
      <c r="F155" s="211"/>
      <c r="G155" s="211"/>
      <c r="H155" s="211"/>
    </row>
    <row r="156" spans="1:8" ht="21" x14ac:dyDescent="0.2">
      <c r="A156" s="208"/>
      <c r="B156" s="211"/>
      <c r="C156" s="567" t="s">
        <v>533</v>
      </c>
      <c r="D156" s="392"/>
      <c r="E156" s="211"/>
      <c r="F156" s="211"/>
      <c r="G156" s="211"/>
      <c r="H156" s="211"/>
    </row>
    <row r="157" spans="1:8" ht="21" x14ac:dyDescent="0.2">
      <c r="A157" s="208"/>
      <c r="B157" s="211"/>
      <c r="C157" s="567" t="s">
        <v>534</v>
      </c>
      <c r="D157" s="39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8.5" customHeight="1" thickBot="1" x14ac:dyDescent="0.25">
      <c r="A172" s="305" t="s">
        <v>140</v>
      </c>
      <c r="B172" s="306"/>
      <c r="C172" s="238" t="s">
        <v>141</v>
      </c>
      <c r="D172" s="330" t="s">
        <v>142</v>
      </c>
      <c r="E172" s="331"/>
      <c r="F172" s="240"/>
      <c r="G172" s="240"/>
      <c r="H172" s="240"/>
    </row>
    <row r="173" spans="1:8" ht="84" x14ac:dyDescent="0.2">
      <c r="A173" s="241" t="s">
        <v>143</v>
      </c>
      <c r="B173" s="242"/>
      <c r="C173" s="243" t="s">
        <v>144</v>
      </c>
      <c r="D173" s="244" t="s">
        <v>145</v>
      </c>
      <c r="E173" s="245"/>
      <c r="F173" s="240"/>
      <c r="G173" s="240"/>
      <c r="H173" s="240"/>
    </row>
    <row r="174" spans="1:8" ht="78" customHeight="1" x14ac:dyDescent="0.2">
      <c r="A174" s="246" t="s">
        <v>146</v>
      </c>
      <c r="B174" s="247"/>
      <c r="C174" s="248" t="s">
        <v>147</v>
      </c>
      <c r="D174" s="249" t="s">
        <v>148</v>
      </c>
      <c r="E174" s="250"/>
      <c r="F174" s="240"/>
      <c r="G174" s="240"/>
      <c r="H174" s="240"/>
    </row>
    <row r="175" spans="1:8" ht="180" customHeight="1" thickBot="1" x14ac:dyDescent="0.25">
      <c r="A175" s="332" t="s">
        <v>149</v>
      </c>
      <c r="B175" s="333"/>
      <c r="C175" s="334" t="s">
        <v>150</v>
      </c>
      <c r="D175" s="335" t="s">
        <v>148</v>
      </c>
      <c r="E175" s="336"/>
      <c r="F175" s="240"/>
      <c r="G175" s="240"/>
      <c r="H175" s="240"/>
    </row>
    <row r="176" spans="1:8" s="205" customFormat="1" ht="125.25" customHeight="1" x14ac:dyDescent="0.2">
      <c r="A176" s="246" t="s">
        <v>152</v>
      </c>
      <c r="B176" s="247"/>
      <c r="C176" s="337" t="s">
        <v>153</v>
      </c>
      <c r="D176" s="247" t="s">
        <v>148</v>
      </c>
      <c r="E176" s="338"/>
      <c r="F176" s="234"/>
      <c r="G176" s="234"/>
      <c r="H176" s="234"/>
    </row>
    <row r="177" spans="1:16384" s="226" customFormat="1" ht="222.75" customHeight="1" thickBot="1" x14ac:dyDescent="0.25">
      <c r="A177" s="339" t="s">
        <v>154</v>
      </c>
      <c r="B177" s="340"/>
      <c r="C177" s="334" t="s">
        <v>155</v>
      </c>
      <c r="D177" s="341" t="s">
        <v>148</v>
      </c>
      <c r="E177" s="342"/>
      <c r="F177" s="224"/>
      <c r="G177" s="225"/>
      <c r="H177" s="225"/>
    </row>
    <row r="178" spans="1:16384" ht="30.75" customHeight="1" x14ac:dyDescent="0.2">
      <c r="A178" s="252" t="s">
        <v>156</v>
      </c>
      <c r="B178" s="252"/>
      <c r="C178" s="252"/>
      <c r="D178" s="252"/>
      <c r="E178" s="252"/>
      <c r="F178" s="252"/>
      <c r="G178" s="252"/>
      <c r="H178" s="252"/>
    </row>
    <row r="179" spans="1:16384" ht="30.75" customHeight="1" x14ac:dyDescent="0.2">
      <c r="A179" s="252" t="s">
        <v>157</v>
      </c>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c r="BK179" s="252"/>
      <c r="BL179" s="252"/>
      <c r="BM179" s="252"/>
      <c r="BN179" s="252"/>
      <c r="BO179" s="252"/>
      <c r="BP179" s="252"/>
      <c r="BQ179" s="252"/>
      <c r="BR179" s="252"/>
      <c r="BS179" s="252"/>
      <c r="BT179" s="252"/>
      <c r="BU179" s="252"/>
      <c r="BV179" s="252"/>
      <c r="BW179" s="252"/>
      <c r="BX179" s="252"/>
      <c r="BY179" s="252"/>
      <c r="BZ179" s="252"/>
      <c r="CA179" s="252"/>
      <c r="CB179" s="252"/>
      <c r="CC179" s="252"/>
      <c r="CD179" s="252"/>
      <c r="CE179" s="252"/>
      <c r="CF179" s="252"/>
      <c r="CG179" s="252"/>
      <c r="CH179" s="252"/>
      <c r="CI179" s="252"/>
      <c r="CJ179" s="252"/>
      <c r="CK179" s="252"/>
      <c r="CL179" s="252"/>
      <c r="CM179" s="252"/>
      <c r="CN179" s="252"/>
      <c r="CO179" s="252"/>
      <c r="CP179" s="252"/>
      <c r="CQ179" s="252"/>
      <c r="CR179" s="252"/>
      <c r="CS179" s="252"/>
      <c r="CT179" s="252"/>
      <c r="CU179" s="252"/>
      <c r="CV179" s="252"/>
      <c r="CW179" s="252"/>
      <c r="CX179" s="252"/>
      <c r="CY179" s="252"/>
      <c r="CZ179" s="252"/>
      <c r="DA179" s="252"/>
      <c r="DB179" s="252"/>
      <c r="DC179" s="252"/>
      <c r="DD179" s="252"/>
      <c r="DE179" s="252"/>
      <c r="DF179" s="252"/>
      <c r="DG179" s="252"/>
      <c r="DH179" s="252"/>
      <c r="DI179" s="252"/>
      <c r="DJ179" s="252"/>
      <c r="DK179" s="252"/>
      <c r="DL179" s="252"/>
      <c r="DM179" s="252"/>
      <c r="DN179" s="252"/>
      <c r="DO179" s="252"/>
      <c r="DP179" s="252"/>
      <c r="DQ179" s="252"/>
      <c r="DR179" s="252"/>
      <c r="DS179" s="252"/>
      <c r="DT179" s="252"/>
      <c r="DU179" s="252"/>
      <c r="DV179" s="252"/>
      <c r="DW179" s="252"/>
      <c r="DX179" s="252"/>
      <c r="DY179" s="252"/>
      <c r="DZ179" s="252"/>
      <c r="EA179" s="252"/>
      <c r="EB179" s="252"/>
      <c r="EC179" s="252"/>
      <c r="ED179" s="252"/>
      <c r="EE179" s="252"/>
      <c r="EF179" s="252"/>
      <c r="EG179" s="252"/>
      <c r="EH179" s="252"/>
      <c r="EI179" s="252"/>
      <c r="EJ179" s="252"/>
      <c r="EK179" s="252"/>
      <c r="EL179" s="252"/>
      <c r="EM179" s="252"/>
      <c r="EN179" s="252"/>
      <c r="EO179" s="252"/>
      <c r="EP179" s="252"/>
      <c r="EQ179" s="252"/>
      <c r="ER179" s="252"/>
      <c r="ES179" s="252"/>
      <c r="ET179" s="252"/>
      <c r="EU179" s="252"/>
      <c r="EV179" s="252"/>
      <c r="EW179" s="252"/>
      <c r="EX179" s="252"/>
      <c r="EY179" s="252"/>
      <c r="EZ179" s="252"/>
      <c r="FA179" s="252"/>
      <c r="FB179" s="252"/>
      <c r="FC179" s="252"/>
      <c r="FD179" s="252"/>
      <c r="FE179" s="252"/>
      <c r="FF179" s="252"/>
      <c r="FG179" s="252"/>
      <c r="FH179" s="252"/>
      <c r="FI179" s="252"/>
      <c r="FJ179" s="252"/>
      <c r="FK179" s="252"/>
      <c r="FL179" s="252"/>
      <c r="FM179" s="252"/>
      <c r="FN179" s="252"/>
      <c r="FO179" s="252"/>
      <c r="FP179" s="252"/>
      <c r="FQ179" s="252"/>
      <c r="FR179" s="252"/>
      <c r="FS179" s="252"/>
      <c r="FT179" s="252"/>
      <c r="FU179" s="252"/>
      <c r="FV179" s="252"/>
      <c r="FW179" s="252"/>
      <c r="FX179" s="252"/>
      <c r="FY179" s="252"/>
      <c r="FZ179" s="252"/>
      <c r="GA179" s="252"/>
      <c r="GB179" s="252"/>
      <c r="GC179" s="252"/>
      <c r="GD179" s="252"/>
      <c r="GE179" s="252"/>
      <c r="GF179" s="252"/>
      <c r="GG179" s="252"/>
      <c r="GH179" s="252"/>
      <c r="GI179" s="252"/>
      <c r="GJ179" s="252"/>
      <c r="GK179" s="252"/>
      <c r="GL179" s="252"/>
      <c r="GM179" s="252"/>
      <c r="GN179" s="252"/>
      <c r="GO179" s="252"/>
      <c r="GP179" s="252"/>
      <c r="GQ179" s="252"/>
      <c r="GR179" s="252"/>
      <c r="GS179" s="252"/>
      <c r="GT179" s="252"/>
      <c r="GU179" s="252"/>
      <c r="GV179" s="252"/>
      <c r="GW179" s="252"/>
      <c r="GX179" s="252"/>
      <c r="GY179" s="252"/>
      <c r="GZ179" s="252"/>
      <c r="HA179" s="252"/>
      <c r="HB179" s="252"/>
      <c r="HC179" s="252"/>
      <c r="HD179" s="252"/>
      <c r="HE179" s="252"/>
      <c r="HF179" s="252"/>
      <c r="HG179" s="252"/>
      <c r="HH179" s="252"/>
      <c r="HI179" s="252"/>
      <c r="HJ179" s="252"/>
      <c r="HK179" s="252"/>
      <c r="HL179" s="252"/>
      <c r="HM179" s="252"/>
      <c r="HN179" s="252"/>
      <c r="HO179" s="252"/>
      <c r="HP179" s="252"/>
      <c r="HQ179" s="252"/>
      <c r="HR179" s="252"/>
      <c r="HS179" s="252"/>
      <c r="HT179" s="252"/>
      <c r="HU179" s="252"/>
      <c r="HV179" s="252"/>
      <c r="HW179" s="252"/>
      <c r="HX179" s="252"/>
      <c r="HY179" s="252"/>
      <c r="HZ179" s="252"/>
      <c r="IA179" s="252"/>
      <c r="IB179" s="252"/>
      <c r="IC179" s="252"/>
      <c r="ID179" s="252"/>
      <c r="IE179" s="252"/>
      <c r="IF179" s="252"/>
      <c r="IG179" s="252"/>
      <c r="IH179" s="252"/>
      <c r="II179" s="252"/>
      <c r="IJ179" s="252"/>
      <c r="IK179" s="252"/>
      <c r="IL179" s="252"/>
      <c r="IM179" s="252"/>
      <c r="IN179" s="252"/>
      <c r="IO179" s="252"/>
      <c r="IP179" s="252"/>
      <c r="IQ179" s="252"/>
      <c r="IR179" s="252"/>
      <c r="IS179" s="252"/>
      <c r="IT179" s="252"/>
      <c r="IU179" s="252"/>
      <c r="IV179" s="252"/>
      <c r="IW179" s="252"/>
      <c r="IX179" s="252"/>
      <c r="IY179" s="252"/>
      <c r="IZ179" s="252"/>
      <c r="JA179" s="252"/>
      <c r="JB179" s="252"/>
      <c r="JC179" s="252"/>
      <c r="JD179" s="252"/>
      <c r="JE179" s="252"/>
      <c r="JF179" s="252"/>
      <c r="JG179" s="252"/>
      <c r="JH179" s="252"/>
      <c r="JI179" s="252"/>
      <c r="JJ179" s="252"/>
      <c r="JK179" s="252"/>
      <c r="JL179" s="252"/>
      <c r="JM179" s="252"/>
      <c r="JN179" s="252"/>
      <c r="JO179" s="252"/>
      <c r="JP179" s="252"/>
      <c r="JQ179" s="252"/>
      <c r="JR179" s="252"/>
      <c r="JS179" s="252"/>
      <c r="JT179" s="252"/>
      <c r="JU179" s="252"/>
      <c r="JV179" s="252"/>
      <c r="JW179" s="252"/>
      <c r="JX179" s="252"/>
      <c r="JY179" s="252"/>
      <c r="JZ179" s="252"/>
      <c r="KA179" s="252"/>
      <c r="KB179" s="252"/>
      <c r="KC179" s="252"/>
      <c r="KD179" s="252"/>
      <c r="KE179" s="252"/>
      <c r="KF179" s="252"/>
      <c r="KG179" s="252"/>
      <c r="KH179" s="252"/>
      <c r="KI179" s="252"/>
      <c r="KJ179" s="252"/>
      <c r="KK179" s="252"/>
      <c r="KL179" s="252"/>
      <c r="KM179" s="252"/>
      <c r="KN179" s="252"/>
      <c r="KO179" s="252"/>
      <c r="KP179" s="252"/>
      <c r="KQ179" s="252"/>
      <c r="KR179" s="252"/>
      <c r="KS179" s="252"/>
      <c r="KT179" s="252"/>
      <c r="KU179" s="252"/>
      <c r="KV179" s="252"/>
      <c r="KW179" s="252"/>
      <c r="KX179" s="252"/>
      <c r="KY179" s="252"/>
      <c r="KZ179" s="252"/>
      <c r="LA179" s="252"/>
      <c r="LB179" s="252"/>
      <c r="LC179" s="252"/>
      <c r="LD179" s="252"/>
      <c r="LE179" s="252"/>
      <c r="LF179" s="252"/>
      <c r="LG179" s="252"/>
      <c r="LH179" s="252"/>
      <c r="LI179" s="252"/>
      <c r="LJ179" s="252"/>
      <c r="LK179" s="252"/>
      <c r="LL179" s="252"/>
      <c r="LM179" s="252"/>
      <c r="LN179" s="252"/>
      <c r="LO179" s="252"/>
      <c r="LP179" s="252"/>
      <c r="LQ179" s="252"/>
      <c r="LR179" s="252"/>
      <c r="LS179" s="252"/>
      <c r="LT179" s="252"/>
      <c r="LU179" s="252"/>
      <c r="LV179" s="252"/>
      <c r="LW179" s="252"/>
      <c r="LX179" s="252"/>
      <c r="LY179" s="252"/>
      <c r="LZ179" s="252"/>
      <c r="MA179" s="252"/>
      <c r="MB179" s="252"/>
      <c r="MC179" s="252"/>
      <c r="MD179" s="252"/>
      <c r="ME179" s="252"/>
      <c r="MF179" s="252"/>
      <c r="MG179" s="252"/>
      <c r="MH179" s="252"/>
      <c r="MI179" s="252"/>
      <c r="MJ179" s="252"/>
      <c r="MK179" s="252"/>
      <c r="ML179" s="252"/>
      <c r="MM179" s="252"/>
      <c r="MN179" s="252"/>
      <c r="MO179" s="252"/>
      <c r="MP179" s="252"/>
      <c r="MQ179" s="252"/>
      <c r="MR179" s="252"/>
      <c r="MS179" s="252"/>
      <c r="MT179" s="252"/>
      <c r="MU179" s="252"/>
      <c r="MV179" s="252"/>
      <c r="MW179" s="252"/>
      <c r="MX179" s="252"/>
      <c r="MY179" s="252"/>
      <c r="MZ179" s="252"/>
      <c r="NA179" s="252"/>
      <c r="NB179" s="252"/>
      <c r="NC179" s="252"/>
      <c r="ND179" s="252"/>
      <c r="NE179" s="252"/>
      <c r="NF179" s="252"/>
      <c r="NG179" s="252"/>
      <c r="NH179" s="252"/>
      <c r="NI179" s="252"/>
      <c r="NJ179" s="252"/>
      <c r="NK179" s="252"/>
      <c r="NL179" s="252"/>
      <c r="NM179" s="252"/>
      <c r="NN179" s="252"/>
      <c r="NO179" s="252"/>
      <c r="NP179" s="252"/>
      <c r="NQ179" s="252"/>
      <c r="NR179" s="252"/>
      <c r="NS179" s="252"/>
      <c r="NT179" s="252"/>
      <c r="NU179" s="252"/>
      <c r="NV179" s="252"/>
      <c r="NW179" s="252"/>
      <c r="NX179" s="252"/>
      <c r="NY179" s="252"/>
      <c r="NZ179" s="252"/>
      <c r="OA179" s="252"/>
      <c r="OB179" s="252"/>
      <c r="OC179" s="252"/>
      <c r="OD179" s="252"/>
      <c r="OE179" s="252"/>
      <c r="OF179" s="252"/>
      <c r="OG179" s="252"/>
      <c r="OH179" s="252"/>
      <c r="OI179" s="252"/>
      <c r="OJ179" s="252"/>
      <c r="OK179" s="252"/>
      <c r="OL179" s="252"/>
      <c r="OM179" s="252"/>
      <c r="ON179" s="252"/>
      <c r="OO179" s="252"/>
      <c r="OP179" s="252"/>
      <c r="OQ179" s="252"/>
      <c r="OR179" s="252"/>
      <c r="OS179" s="252"/>
      <c r="OT179" s="252"/>
      <c r="OU179" s="252"/>
      <c r="OV179" s="252"/>
      <c r="OW179" s="252"/>
      <c r="OX179" s="252"/>
      <c r="OY179" s="252"/>
      <c r="OZ179" s="252"/>
      <c r="PA179" s="252"/>
      <c r="PB179" s="252"/>
      <c r="PC179" s="252"/>
      <c r="PD179" s="252"/>
      <c r="PE179" s="252"/>
      <c r="PF179" s="252"/>
      <c r="PG179" s="252"/>
      <c r="PH179" s="252"/>
      <c r="PI179" s="252"/>
      <c r="PJ179" s="252"/>
      <c r="PK179" s="252"/>
      <c r="PL179" s="252"/>
      <c r="PM179" s="252"/>
      <c r="PN179" s="252"/>
      <c r="PO179" s="252"/>
      <c r="PP179" s="252"/>
      <c r="PQ179" s="252"/>
      <c r="PR179" s="252"/>
      <c r="PS179" s="252"/>
      <c r="PT179" s="252"/>
      <c r="PU179" s="252"/>
      <c r="PV179" s="252"/>
      <c r="PW179" s="252"/>
      <c r="PX179" s="252"/>
      <c r="PY179" s="252"/>
      <c r="PZ179" s="252"/>
      <c r="QA179" s="252"/>
      <c r="QB179" s="252"/>
      <c r="QC179" s="252"/>
      <c r="QD179" s="252"/>
      <c r="QE179" s="252"/>
      <c r="QF179" s="252"/>
      <c r="QG179" s="252"/>
      <c r="QH179" s="252"/>
      <c r="QI179" s="252"/>
      <c r="QJ179" s="252"/>
      <c r="QK179" s="252"/>
      <c r="QL179" s="252"/>
      <c r="QM179" s="252"/>
      <c r="QN179" s="252"/>
      <c r="QO179" s="252"/>
      <c r="QP179" s="252"/>
      <c r="QQ179" s="252"/>
      <c r="QR179" s="252"/>
      <c r="QS179" s="252"/>
      <c r="QT179" s="252"/>
      <c r="QU179" s="252"/>
      <c r="QV179" s="252"/>
      <c r="QW179" s="252"/>
      <c r="QX179" s="252"/>
      <c r="QY179" s="252"/>
      <c r="QZ179" s="252"/>
      <c r="RA179" s="252"/>
      <c r="RB179" s="252"/>
      <c r="RC179" s="252"/>
      <c r="RD179" s="252"/>
      <c r="RE179" s="252"/>
      <c r="RF179" s="252"/>
      <c r="RG179" s="252"/>
      <c r="RH179" s="252"/>
      <c r="RI179" s="252"/>
      <c r="RJ179" s="252"/>
      <c r="RK179" s="252"/>
      <c r="RL179" s="252"/>
      <c r="RM179" s="252"/>
      <c r="RN179" s="252"/>
      <c r="RO179" s="252"/>
      <c r="RP179" s="252"/>
      <c r="RQ179" s="252"/>
      <c r="RR179" s="252"/>
      <c r="RS179" s="252"/>
      <c r="RT179" s="252"/>
      <c r="RU179" s="252"/>
      <c r="RV179" s="252"/>
      <c r="RW179" s="252"/>
      <c r="RX179" s="252"/>
      <c r="RY179" s="252"/>
      <c r="RZ179" s="252"/>
      <c r="SA179" s="252"/>
      <c r="SB179" s="252"/>
      <c r="SC179" s="252"/>
      <c r="SD179" s="252"/>
      <c r="SE179" s="252"/>
      <c r="SF179" s="252"/>
      <c r="SG179" s="252"/>
      <c r="SH179" s="252"/>
      <c r="SI179" s="252"/>
      <c r="SJ179" s="252"/>
      <c r="SK179" s="252"/>
      <c r="SL179" s="252"/>
      <c r="SM179" s="252"/>
      <c r="SN179" s="252"/>
      <c r="SO179" s="252"/>
      <c r="SP179" s="252"/>
      <c r="SQ179" s="252"/>
      <c r="SR179" s="252"/>
      <c r="SS179" s="252"/>
      <c r="ST179" s="252"/>
      <c r="SU179" s="252"/>
      <c r="SV179" s="252"/>
      <c r="SW179" s="252"/>
      <c r="SX179" s="252"/>
      <c r="SY179" s="252"/>
      <c r="SZ179" s="252"/>
      <c r="TA179" s="252"/>
      <c r="TB179" s="252"/>
      <c r="TC179" s="252"/>
      <c r="TD179" s="252"/>
      <c r="TE179" s="252"/>
      <c r="TF179" s="252"/>
      <c r="TG179" s="252"/>
      <c r="TH179" s="252"/>
      <c r="TI179" s="252"/>
      <c r="TJ179" s="252"/>
      <c r="TK179" s="252"/>
      <c r="TL179" s="252"/>
      <c r="TM179" s="252"/>
      <c r="TN179" s="252"/>
      <c r="TO179" s="252"/>
      <c r="TP179" s="252"/>
      <c r="TQ179" s="252"/>
      <c r="TR179" s="252"/>
      <c r="TS179" s="252"/>
      <c r="TT179" s="252"/>
      <c r="TU179" s="252"/>
      <c r="TV179" s="252"/>
      <c r="TW179" s="252"/>
      <c r="TX179" s="252"/>
      <c r="TY179" s="252"/>
      <c r="TZ179" s="252"/>
      <c r="UA179" s="252"/>
      <c r="UB179" s="252"/>
      <c r="UC179" s="252"/>
      <c r="UD179" s="252"/>
      <c r="UE179" s="252"/>
      <c r="UF179" s="252"/>
      <c r="UG179" s="252"/>
      <c r="UH179" s="252"/>
      <c r="UI179" s="252"/>
      <c r="UJ179" s="252"/>
      <c r="UK179" s="252"/>
      <c r="UL179" s="252"/>
      <c r="UM179" s="252"/>
      <c r="UN179" s="252"/>
      <c r="UO179" s="252"/>
      <c r="UP179" s="252"/>
      <c r="UQ179" s="252"/>
      <c r="UR179" s="252"/>
      <c r="US179" s="252"/>
      <c r="UT179" s="252"/>
      <c r="UU179" s="252"/>
      <c r="UV179" s="252"/>
      <c r="UW179" s="252"/>
      <c r="UX179" s="252"/>
      <c r="UY179" s="252"/>
      <c r="UZ179" s="252"/>
      <c r="VA179" s="252"/>
      <c r="VB179" s="252"/>
      <c r="VC179" s="252"/>
      <c r="VD179" s="252"/>
      <c r="VE179" s="252"/>
      <c r="VF179" s="252"/>
      <c r="VG179" s="252"/>
      <c r="VH179" s="252"/>
      <c r="VI179" s="252"/>
      <c r="VJ179" s="252"/>
      <c r="VK179" s="252"/>
      <c r="VL179" s="252"/>
      <c r="VM179" s="252"/>
      <c r="VN179" s="252"/>
      <c r="VO179" s="252"/>
      <c r="VP179" s="252"/>
      <c r="VQ179" s="252"/>
      <c r="VR179" s="252"/>
      <c r="VS179" s="252"/>
      <c r="VT179" s="252"/>
      <c r="VU179" s="252"/>
      <c r="VV179" s="252"/>
      <c r="VW179" s="252"/>
      <c r="VX179" s="252"/>
      <c r="VY179" s="252"/>
      <c r="VZ179" s="252"/>
      <c r="WA179" s="252"/>
      <c r="WB179" s="252"/>
      <c r="WC179" s="252"/>
      <c r="WD179" s="252"/>
      <c r="WE179" s="252"/>
      <c r="WF179" s="252"/>
      <c r="WG179" s="252"/>
      <c r="WH179" s="252"/>
      <c r="WI179" s="252"/>
      <c r="WJ179" s="252"/>
      <c r="WK179" s="252"/>
      <c r="WL179" s="252"/>
      <c r="WM179" s="252"/>
      <c r="WN179" s="252"/>
      <c r="WO179" s="252"/>
      <c r="WP179" s="252"/>
      <c r="WQ179" s="252"/>
      <c r="WR179" s="252"/>
      <c r="WS179" s="252"/>
      <c r="WT179" s="252"/>
      <c r="WU179" s="252"/>
      <c r="WV179" s="252"/>
      <c r="WW179" s="252"/>
      <c r="WX179" s="252"/>
      <c r="WY179" s="252"/>
      <c r="WZ179" s="252"/>
      <c r="XA179" s="252"/>
      <c r="XB179" s="252"/>
      <c r="XC179" s="252"/>
      <c r="XD179" s="252"/>
      <c r="XE179" s="252"/>
      <c r="XF179" s="252"/>
      <c r="XG179" s="252"/>
      <c r="XH179" s="252"/>
      <c r="XI179" s="252"/>
      <c r="XJ179" s="252"/>
      <c r="XK179" s="252"/>
      <c r="XL179" s="252"/>
      <c r="XM179" s="252"/>
      <c r="XN179" s="252"/>
      <c r="XO179" s="252"/>
      <c r="XP179" s="252"/>
      <c r="XQ179" s="252"/>
      <c r="XR179" s="252"/>
      <c r="XS179" s="252"/>
      <c r="XT179" s="252"/>
      <c r="XU179" s="252"/>
      <c r="XV179" s="252"/>
      <c r="XW179" s="252"/>
      <c r="XX179" s="252"/>
      <c r="XY179" s="252"/>
      <c r="XZ179" s="252"/>
      <c r="YA179" s="252"/>
      <c r="YB179" s="252"/>
      <c r="YC179" s="252"/>
      <c r="YD179" s="252"/>
      <c r="YE179" s="252"/>
      <c r="YF179" s="252"/>
      <c r="YG179" s="252"/>
      <c r="YH179" s="252"/>
      <c r="YI179" s="252"/>
      <c r="YJ179" s="252"/>
      <c r="YK179" s="252"/>
      <c r="YL179" s="252"/>
      <c r="YM179" s="252"/>
      <c r="YN179" s="252"/>
      <c r="YO179" s="252"/>
      <c r="YP179" s="252"/>
      <c r="YQ179" s="252"/>
      <c r="YR179" s="252"/>
      <c r="YS179" s="252"/>
      <c r="YT179" s="252"/>
      <c r="YU179" s="252"/>
      <c r="YV179" s="252"/>
      <c r="YW179" s="252"/>
      <c r="YX179" s="252"/>
      <c r="YY179" s="252"/>
      <c r="YZ179" s="252"/>
      <c r="ZA179" s="252"/>
      <c r="ZB179" s="252"/>
      <c r="ZC179" s="252"/>
      <c r="ZD179" s="252"/>
      <c r="ZE179" s="252"/>
      <c r="ZF179" s="252"/>
      <c r="ZG179" s="252"/>
      <c r="ZH179" s="252"/>
      <c r="ZI179" s="252"/>
      <c r="ZJ179" s="252"/>
      <c r="ZK179" s="252"/>
      <c r="ZL179" s="252"/>
      <c r="ZM179" s="252"/>
      <c r="ZN179" s="252"/>
      <c r="ZO179" s="252"/>
      <c r="ZP179" s="252"/>
      <c r="ZQ179" s="252"/>
      <c r="ZR179" s="252"/>
      <c r="ZS179" s="252"/>
      <c r="ZT179" s="252"/>
      <c r="ZU179" s="252"/>
      <c r="ZV179" s="252"/>
      <c r="ZW179" s="252"/>
      <c r="ZX179" s="252"/>
      <c r="ZY179" s="252"/>
      <c r="ZZ179" s="252"/>
      <c r="AAA179" s="252"/>
      <c r="AAB179" s="252"/>
      <c r="AAC179" s="252"/>
      <c r="AAD179" s="252"/>
      <c r="AAE179" s="252"/>
      <c r="AAF179" s="252"/>
      <c r="AAG179" s="252"/>
      <c r="AAH179" s="252"/>
      <c r="AAI179" s="252"/>
      <c r="AAJ179" s="252"/>
      <c r="AAK179" s="252"/>
      <c r="AAL179" s="252"/>
      <c r="AAM179" s="252"/>
      <c r="AAN179" s="252"/>
      <c r="AAO179" s="252"/>
      <c r="AAP179" s="252"/>
      <c r="AAQ179" s="252"/>
      <c r="AAR179" s="252"/>
      <c r="AAS179" s="252"/>
      <c r="AAT179" s="252"/>
      <c r="AAU179" s="252"/>
      <c r="AAV179" s="252"/>
      <c r="AAW179" s="252"/>
      <c r="AAX179" s="252"/>
      <c r="AAY179" s="252"/>
      <c r="AAZ179" s="252"/>
      <c r="ABA179" s="252"/>
      <c r="ABB179" s="252"/>
      <c r="ABC179" s="252"/>
      <c r="ABD179" s="252"/>
      <c r="ABE179" s="252"/>
      <c r="ABF179" s="252"/>
      <c r="ABG179" s="252"/>
      <c r="ABH179" s="252"/>
      <c r="ABI179" s="252"/>
      <c r="ABJ179" s="252"/>
      <c r="ABK179" s="252"/>
      <c r="ABL179" s="252"/>
      <c r="ABM179" s="252"/>
      <c r="ABN179" s="252"/>
      <c r="ABO179" s="252"/>
      <c r="ABP179" s="252"/>
      <c r="ABQ179" s="252"/>
      <c r="ABR179" s="252"/>
      <c r="ABS179" s="252"/>
      <c r="ABT179" s="252"/>
      <c r="ABU179" s="252"/>
      <c r="ABV179" s="252"/>
      <c r="ABW179" s="252"/>
      <c r="ABX179" s="252"/>
      <c r="ABY179" s="252"/>
      <c r="ABZ179" s="252"/>
      <c r="ACA179" s="252"/>
      <c r="ACB179" s="252"/>
      <c r="ACC179" s="252"/>
      <c r="ACD179" s="252"/>
      <c r="ACE179" s="252"/>
      <c r="ACF179" s="252"/>
      <c r="ACG179" s="252"/>
      <c r="ACH179" s="252"/>
      <c r="ACI179" s="252"/>
      <c r="ACJ179" s="252"/>
      <c r="ACK179" s="252"/>
      <c r="ACL179" s="252"/>
      <c r="ACM179" s="252"/>
      <c r="ACN179" s="252"/>
      <c r="ACO179" s="252"/>
      <c r="ACP179" s="252"/>
      <c r="ACQ179" s="252"/>
      <c r="ACR179" s="252"/>
      <c r="ACS179" s="252"/>
      <c r="ACT179" s="252"/>
      <c r="ACU179" s="252"/>
      <c r="ACV179" s="252"/>
      <c r="ACW179" s="252"/>
      <c r="ACX179" s="252"/>
      <c r="ACY179" s="252"/>
      <c r="ACZ179" s="252"/>
      <c r="ADA179" s="252"/>
      <c r="ADB179" s="252"/>
      <c r="ADC179" s="252"/>
      <c r="ADD179" s="252"/>
      <c r="ADE179" s="252"/>
      <c r="ADF179" s="252"/>
      <c r="ADG179" s="252"/>
      <c r="ADH179" s="252"/>
      <c r="ADI179" s="252"/>
      <c r="ADJ179" s="252"/>
      <c r="ADK179" s="252"/>
      <c r="ADL179" s="252"/>
      <c r="ADM179" s="252"/>
      <c r="ADN179" s="252"/>
      <c r="ADO179" s="252"/>
      <c r="ADP179" s="252"/>
      <c r="ADQ179" s="252"/>
      <c r="ADR179" s="252"/>
      <c r="ADS179" s="252"/>
      <c r="ADT179" s="252"/>
      <c r="ADU179" s="252"/>
      <c r="ADV179" s="252"/>
      <c r="ADW179" s="252"/>
      <c r="ADX179" s="252"/>
      <c r="ADY179" s="252"/>
      <c r="ADZ179" s="252"/>
      <c r="AEA179" s="252"/>
      <c r="AEB179" s="252"/>
      <c r="AEC179" s="252"/>
      <c r="AED179" s="252"/>
      <c r="AEE179" s="252"/>
      <c r="AEF179" s="252"/>
      <c r="AEG179" s="252"/>
      <c r="AEH179" s="252"/>
      <c r="AEI179" s="252"/>
      <c r="AEJ179" s="252"/>
      <c r="AEK179" s="252"/>
      <c r="AEL179" s="252"/>
      <c r="AEM179" s="252"/>
      <c r="AEN179" s="252"/>
      <c r="AEO179" s="252"/>
      <c r="AEP179" s="252"/>
      <c r="AEQ179" s="252"/>
      <c r="AER179" s="252"/>
      <c r="AES179" s="252"/>
      <c r="AET179" s="252"/>
      <c r="AEU179" s="252"/>
      <c r="AEV179" s="252"/>
      <c r="AEW179" s="252"/>
      <c r="AEX179" s="252"/>
      <c r="AEY179" s="252"/>
      <c r="AEZ179" s="252"/>
      <c r="AFA179" s="252"/>
      <c r="AFB179" s="252"/>
      <c r="AFC179" s="252"/>
      <c r="AFD179" s="252"/>
      <c r="AFE179" s="252"/>
      <c r="AFF179" s="252"/>
      <c r="AFG179" s="252"/>
      <c r="AFH179" s="252"/>
      <c r="AFI179" s="252"/>
      <c r="AFJ179" s="252"/>
      <c r="AFK179" s="252"/>
      <c r="AFL179" s="252"/>
      <c r="AFM179" s="252"/>
      <c r="AFN179" s="252"/>
      <c r="AFO179" s="252"/>
      <c r="AFP179" s="252"/>
      <c r="AFQ179" s="252"/>
      <c r="AFR179" s="252"/>
      <c r="AFS179" s="252"/>
      <c r="AFT179" s="252"/>
      <c r="AFU179" s="252"/>
      <c r="AFV179" s="252"/>
      <c r="AFW179" s="252"/>
      <c r="AFX179" s="252"/>
      <c r="AFY179" s="252"/>
      <c r="AFZ179" s="252"/>
      <c r="AGA179" s="252"/>
      <c r="AGB179" s="252"/>
      <c r="AGC179" s="252"/>
      <c r="AGD179" s="252"/>
      <c r="AGE179" s="252"/>
      <c r="AGF179" s="252"/>
      <c r="AGG179" s="252"/>
      <c r="AGH179" s="252"/>
      <c r="AGI179" s="252"/>
      <c r="AGJ179" s="252"/>
      <c r="AGK179" s="252"/>
      <c r="AGL179" s="252"/>
      <c r="AGM179" s="252"/>
      <c r="AGN179" s="252"/>
      <c r="AGO179" s="252"/>
      <c r="AGP179" s="252"/>
      <c r="AGQ179" s="252"/>
      <c r="AGR179" s="252"/>
      <c r="AGS179" s="252"/>
      <c r="AGT179" s="252"/>
      <c r="AGU179" s="252"/>
      <c r="AGV179" s="252"/>
      <c r="AGW179" s="252"/>
      <c r="AGX179" s="252"/>
      <c r="AGY179" s="252"/>
      <c r="AGZ179" s="252"/>
      <c r="AHA179" s="252"/>
      <c r="AHB179" s="252"/>
      <c r="AHC179" s="252"/>
      <c r="AHD179" s="252"/>
      <c r="AHE179" s="252"/>
      <c r="AHF179" s="252"/>
      <c r="AHG179" s="252"/>
      <c r="AHH179" s="252"/>
      <c r="AHI179" s="252"/>
      <c r="AHJ179" s="252"/>
      <c r="AHK179" s="252"/>
      <c r="AHL179" s="252"/>
      <c r="AHM179" s="252"/>
      <c r="AHN179" s="252"/>
      <c r="AHO179" s="252"/>
      <c r="AHP179" s="252"/>
      <c r="AHQ179" s="252"/>
      <c r="AHR179" s="252"/>
      <c r="AHS179" s="252"/>
      <c r="AHT179" s="252"/>
      <c r="AHU179" s="252"/>
      <c r="AHV179" s="252"/>
      <c r="AHW179" s="252"/>
      <c r="AHX179" s="252"/>
      <c r="AHY179" s="252"/>
      <c r="AHZ179" s="252"/>
      <c r="AIA179" s="252"/>
      <c r="AIB179" s="252"/>
      <c r="AIC179" s="252"/>
      <c r="AID179" s="252"/>
      <c r="AIE179" s="252"/>
      <c r="AIF179" s="252"/>
      <c r="AIG179" s="252"/>
      <c r="AIH179" s="252"/>
      <c r="AII179" s="252"/>
      <c r="AIJ179" s="252"/>
      <c r="AIK179" s="252"/>
      <c r="AIL179" s="252"/>
      <c r="AIM179" s="252"/>
      <c r="AIN179" s="252"/>
      <c r="AIO179" s="252"/>
      <c r="AIP179" s="252"/>
      <c r="AIQ179" s="252"/>
      <c r="AIR179" s="252"/>
      <c r="AIS179" s="252"/>
      <c r="AIT179" s="252"/>
      <c r="AIU179" s="252"/>
      <c r="AIV179" s="252"/>
      <c r="AIW179" s="252"/>
      <c r="AIX179" s="252"/>
      <c r="AIY179" s="252"/>
      <c r="AIZ179" s="252"/>
      <c r="AJA179" s="252"/>
      <c r="AJB179" s="252"/>
      <c r="AJC179" s="252"/>
      <c r="AJD179" s="252"/>
      <c r="AJE179" s="252"/>
      <c r="AJF179" s="252"/>
      <c r="AJG179" s="252"/>
      <c r="AJH179" s="252"/>
      <c r="AJI179" s="252"/>
      <c r="AJJ179" s="252"/>
      <c r="AJK179" s="252"/>
      <c r="AJL179" s="252"/>
      <c r="AJM179" s="252"/>
      <c r="AJN179" s="252"/>
      <c r="AJO179" s="252"/>
      <c r="AJP179" s="252"/>
      <c r="AJQ179" s="252"/>
      <c r="AJR179" s="252"/>
      <c r="AJS179" s="252"/>
      <c r="AJT179" s="252"/>
      <c r="AJU179" s="252"/>
      <c r="AJV179" s="252"/>
      <c r="AJW179" s="252"/>
      <c r="AJX179" s="252"/>
      <c r="AJY179" s="252"/>
      <c r="AJZ179" s="252"/>
      <c r="AKA179" s="252"/>
      <c r="AKB179" s="252"/>
      <c r="AKC179" s="252"/>
      <c r="AKD179" s="252"/>
      <c r="AKE179" s="252"/>
      <c r="AKF179" s="252"/>
      <c r="AKG179" s="252"/>
      <c r="AKH179" s="252"/>
      <c r="AKI179" s="252"/>
      <c r="AKJ179" s="252"/>
      <c r="AKK179" s="252"/>
      <c r="AKL179" s="252"/>
      <c r="AKM179" s="252"/>
      <c r="AKN179" s="252"/>
      <c r="AKO179" s="252"/>
      <c r="AKP179" s="252"/>
      <c r="AKQ179" s="252"/>
      <c r="AKR179" s="252"/>
      <c r="AKS179" s="252"/>
      <c r="AKT179" s="252"/>
      <c r="AKU179" s="252"/>
      <c r="AKV179" s="252"/>
      <c r="AKW179" s="252"/>
      <c r="AKX179" s="252"/>
      <c r="AKY179" s="252"/>
      <c r="AKZ179" s="252"/>
      <c r="ALA179" s="252"/>
      <c r="ALB179" s="252"/>
      <c r="ALC179" s="252"/>
      <c r="ALD179" s="252"/>
      <c r="ALE179" s="252"/>
      <c r="ALF179" s="252"/>
      <c r="ALG179" s="252"/>
      <c r="ALH179" s="252"/>
      <c r="ALI179" s="252"/>
      <c r="ALJ179" s="252"/>
      <c r="ALK179" s="252"/>
      <c r="ALL179" s="252"/>
      <c r="ALM179" s="252"/>
      <c r="ALN179" s="252"/>
      <c r="ALO179" s="252"/>
      <c r="ALP179" s="252"/>
      <c r="ALQ179" s="252"/>
      <c r="ALR179" s="252"/>
      <c r="ALS179" s="252"/>
      <c r="ALT179" s="252"/>
      <c r="ALU179" s="252"/>
      <c r="ALV179" s="252"/>
      <c r="ALW179" s="252"/>
      <c r="ALX179" s="252"/>
      <c r="ALY179" s="252"/>
      <c r="ALZ179" s="252"/>
      <c r="AMA179" s="252"/>
      <c r="AMB179" s="252"/>
      <c r="AMC179" s="252"/>
      <c r="AMD179" s="252"/>
      <c r="AME179" s="252"/>
      <c r="AMF179" s="252"/>
      <c r="AMG179" s="252"/>
      <c r="AMH179" s="252"/>
      <c r="AMI179" s="252"/>
      <c r="AMJ179" s="252"/>
      <c r="AMK179" s="252"/>
      <c r="AML179" s="252"/>
      <c r="AMM179" s="252"/>
      <c r="AMN179" s="252"/>
      <c r="AMO179" s="252"/>
      <c r="AMP179" s="252"/>
      <c r="AMQ179" s="252"/>
      <c r="AMR179" s="252"/>
      <c r="AMS179" s="252"/>
      <c r="AMT179" s="252"/>
      <c r="AMU179" s="252"/>
      <c r="AMV179" s="252"/>
      <c r="AMW179" s="252"/>
      <c r="AMX179" s="252"/>
      <c r="AMY179" s="252"/>
      <c r="AMZ179" s="252"/>
      <c r="ANA179" s="252"/>
      <c r="ANB179" s="252"/>
      <c r="ANC179" s="252"/>
      <c r="AND179" s="252"/>
      <c r="ANE179" s="252"/>
      <c r="ANF179" s="252"/>
      <c r="ANG179" s="252"/>
      <c r="ANH179" s="252"/>
      <c r="ANI179" s="252"/>
      <c r="ANJ179" s="252"/>
      <c r="ANK179" s="252"/>
      <c r="ANL179" s="252"/>
      <c r="ANM179" s="252"/>
      <c r="ANN179" s="252"/>
      <c r="ANO179" s="252"/>
      <c r="ANP179" s="252"/>
      <c r="ANQ179" s="252"/>
      <c r="ANR179" s="252"/>
      <c r="ANS179" s="252"/>
      <c r="ANT179" s="252"/>
      <c r="ANU179" s="252"/>
      <c r="ANV179" s="252"/>
      <c r="ANW179" s="252"/>
      <c r="ANX179" s="252"/>
      <c r="ANY179" s="252"/>
      <c r="ANZ179" s="252"/>
      <c r="AOA179" s="252"/>
      <c r="AOB179" s="252"/>
      <c r="AOC179" s="252"/>
      <c r="AOD179" s="252"/>
      <c r="AOE179" s="252"/>
      <c r="AOF179" s="252"/>
      <c r="AOG179" s="252"/>
      <c r="AOH179" s="252"/>
      <c r="AOI179" s="252"/>
      <c r="AOJ179" s="252"/>
      <c r="AOK179" s="252"/>
      <c r="AOL179" s="252"/>
      <c r="AOM179" s="252"/>
      <c r="AON179" s="252"/>
      <c r="AOO179" s="252"/>
      <c r="AOP179" s="252"/>
      <c r="AOQ179" s="252"/>
      <c r="AOR179" s="252"/>
      <c r="AOS179" s="252"/>
      <c r="AOT179" s="252"/>
      <c r="AOU179" s="252"/>
      <c r="AOV179" s="252"/>
      <c r="AOW179" s="252"/>
      <c r="AOX179" s="252"/>
      <c r="AOY179" s="252"/>
      <c r="AOZ179" s="252"/>
      <c r="APA179" s="252"/>
      <c r="APB179" s="252"/>
      <c r="APC179" s="252"/>
      <c r="APD179" s="252"/>
      <c r="APE179" s="252"/>
      <c r="APF179" s="252"/>
      <c r="APG179" s="252"/>
      <c r="APH179" s="252"/>
      <c r="API179" s="252"/>
      <c r="APJ179" s="252"/>
      <c r="APK179" s="252"/>
      <c r="APL179" s="252"/>
      <c r="APM179" s="252"/>
      <c r="APN179" s="252"/>
      <c r="APO179" s="252"/>
      <c r="APP179" s="252"/>
      <c r="APQ179" s="252"/>
      <c r="APR179" s="252"/>
      <c r="APS179" s="252"/>
      <c r="APT179" s="252"/>
      <c r="APU179" s="252"/>
      <c r="APV179" s="252"/>
      <c r="APW179" s="252"/>
      <c r="APX179" s="252"/>
      <c r="APY179" s="252"/>
      <c r="APZ179" s="252"/>
      <c r="AQA179" s="252"/>
      <c r="AQB179" s="252"/>
      <c r="AQC179" s="252"/>
      <c r="AQD179" s="252"/>
      <c r="AQE179" s="252"/>
      <c r="AQF179" s="252"/>
      <c r="AQG179" s="252"/>
      <c r="AQH179" s="252"/>
      <c r="AQI179" s="252"/>
      <c r="AQJ179" s="252"/>
      <c r="AQK179" s="252"/>
      <c r="AQL179" s="252"/>
      <c r="AQM179" s="252"/>
      <c r="AQN179" s="252"/>
      <c r="AQO179" s="252"/>
      <c r="AQP179" s="252"/>
      <c r="AQQ179" s="252"/>
      <c r="AQR179" s="252"/>
      <c r="AQS179" s="252"/>
      <c r="AQT179" s="252"/>
      <c r="AQU179" s="252"/>
      <c r="AQV179" s="252"/>
      <c r="AQW179" s="252"/>
      <c r="AQX179" s="252"/>
      <c r="AQY179" s="252"/>
      <c r="AQZ179" s="252"/>
      <c r="ARA179" s="252"/>
      <c r="ARB179" s="252"/>
      <c r="ARC179" s="252"/>
      <c r="ARD179" s="252"/>
      <c r="ARE179" s="252"/>
      <c r="ARF179" s="252"/>
      <c r="ARG179" s="252"/>
      <c r="ARH179" s="252"/>
      <c r="ARI179" s="252"/>
      <c r="ARJ179" s="252"/>
      <c r="ARK179" s="252"/>
      <c r="ARL179" s="252"/>
      <c r="ARM179" s="252"/>
      <c r="ARN179" s="252"/>
      <c r="ARO179" s="252"/>
      <c r="ARP179" s="252"/>
      <c r="ARQ179" s="252"/>
      <c r="ARR179" s="252"/>
      <c r="ARS179" s="252"/>
      <c r="ART179" s="252"/>
      <c r="ARU179" s="252"/>
      <c r="ARV179" s="252"/>
      <c r="ARW179" s="252"/>
      <c r="ARX179" s="252"/>
      <c r="ARY179" s="252"/>
      <c r="ARZ179" s="252"/>
      <c r="ASA179" s="252"/>
      <c r="ASB179" s="252"/>
      <c r="ASC179" s="252"/>
      <c r="ASD179" s="252"/>
      <c r="ASE179" s="252"/>
      <c r="ASF179" s="252"/>
      <c r="ASG179" s="252"/>
      <c r="ASH179" s="252"/>
      <c r="ASI179" s="252"/>
      <c r="ASJ179" s="252"/>
      <c r="ASK179" s="252"/>
      <c r="ASL179" s="252"/>
      <c r="ASM179" s="252"/>
      <c r="ASN179" s="252"/>
      <c r="ASO179" s="252"/>
      <c r="ASP179" s="252"/>
      <c r="ASQ179" s="252"/>
      <c r="ASR179" s="252"/>
      <c r="ASS179" s="252"/>
      <c r="AST179" s="252"/>
      <c r="ASU179" s="252"/>
      <c r="ASV179" s="252"/>
      <c r="ASW179" s="252"/>
      <c r="ASX179" s="252"/>
      <c r="ASY179" s="252"/>
      <c r="ASZ179" s="252"/>
      <c r="ATA179" s="252"/>
      <c r="ATB179" s="252"/>
      <c r="ATC179" s="252"/>
      <c r="ATD179" s="252"/>
      <c r="ATE179" s="252"/>
      <c r="ATF179" s="252"/>
      <c r="ATG179" s="252"/>
      <c r="ATH179" s="252"/>
      <c r="ATI179" s="252"/>
      <c r="ATJ179" s="252"/>
      <c r="ATK179" s="252"/>
      <c r="ATL179" s="252"/>
      <c r="ATM179" s="252"/>
      <c r="ATN179" s="252"/>
      <c r="ATO179" s="252"/>
      <c r="ATP179" s="252"/>
      <c r="ATQ179" s="252"/>
      <c r="ATR179" s="252"/>
      <c r="ATS179" s="252"/>
      <c r="ATT179" s="252"/>
      <c r="ATU179" s="252"/>
      <c r="ATV179" s="252"/>
      <c r="ATW179" s="252"/>
      <c r="ATX179" s="252"/>
      <c r="ATY179" s="252"/>
      <c r="ATZ179" s="252"/>
      <c r="AUA179" s="252"/>
      <c r="AUB179" s="252"/>
      <c r="AUC179" s="252"/>
      <c r="AUD179" s="252"/>
      <c r="AUE179" s="252"/>
      <c r="AUF179" s="252"/>
      <c r="AUG179" s="252"/>
      <c r="AUH179" s="252"/>
      <c r="AUI179" s="252"/>
      <c r="AUJ179" s="252"/>
      <c r="AUK179" s="252"/>
      <c r="AUL179" s="252"/>
      <c r="AUM179" s="252"/>
      <c r="AUN179" s="252"/>
      <c r="AUO179" s="252"/>
      <c r="AUP179" s="252"/>
      <c r="AUQ179" s="252"/>
      <c r="AUR179" s="252"/>
      <c r="AUS179" s="252"/>
      <c r="AUT179" s="252"/>
      <c r="AUU179" s="252"/>
      <c r="AUV179" s="252"/>
      <c r="AUW179" s="252"/>
      <c r="AUX179" s="252"/>
      <c r="AUY179" s="252"/>
      <c r="AUZ179" s="252"/>
      <c r="AVA179" s="252"/>
      <c r="AVB179" s="252"/>
      <c r="AVC179" s="252"/>
      <c r="AVD179" s="252"/>
      <c r="AVE179" s="252"/>
      <c r="AVF179" s="252"/>
      <c r="AVG179" s="252"/>
      <c r="AVH179" s="252"/>
      <c r="AVI179" s="252"/>
      <c r="AVJ179" s="252"/>
      <c r="AVK179" s="252"/>
      <c r="AVL179" s="252"/>
      <c r="AVM179" s="252"/>
      <c r="AVN179" s="252"/>
      <c r="AVO179" s="252"/>
      <c r="AVP179" s="252"/>
      <c r="AVQ179" s="252"/>
      <c r="AVR179" s="252"/>
      <c r="AVS179" s="252"/>
      <c r="AVT179" s="252"/>
      <c r="AVU179" s="252"/>
      <c r="AVV179" s="252"/>
      <c r="AVW179" s="252"/>
      <c r="AVX179" s="252"/>
      <c r="AVY179" s="252"/>
      <c r="AVZ179" s="252"/>
      <c r="AWA179" s="252"/>
      <c r="AWB179" s="252"/>
      <c r="AWC179" s="252"/>
      <c r="AWD179" s="252"/>
      <c r="AWE179" s="252"/>
      <c r="AWF179" s="252"/>
      <c r="AWG179" s="252"/>
      <c r="AWH179" s="252"/>
      <c r="AWI179" s="252"/>
      <c r="AWJ179" s="252"/>
      <c r="AWK179" s="252"/>
      <c r="AWL179" s="252"/>
      <c r="AWM179" s="252"/>
      <c r="AWN179" s="252"/>
      <c r="AWO179" s="252"/>
      <c r="AWP179" s="252"/>
      <c r="AWQ179" s="252"/>
      <c r="AWR179" s="252"/>
      <c r="AWS179" s="252"/>
      <c r="AWT179" s="252"/>
      <c r="AWU179" s="252"/>
      <c r="AWV179" s="252"/>
      <c r="AWW179" s="252"/>
      <c r="AWX179" s="252"/>
      <c r="AWY179" s="252"/>
      <c r="AWZ179" s="252"/>
      <c r="AXA179" s="252"/>
      <c r="AXB179" s="252"/>
      <c r="AXC179" s="252"/>
      <c r="AXD179" s="252"/>
      <c r="AXE179" s="252"/>
      <c r="AXF179" s="252"/>
      <c r="AXG179" s="252"/>
      <c r="AXH179" s="252"/>
      <c r="AXI179" s="252"/>
      <c r="AXJ179" s="252"/>
      <c r="AXK179" s="252"/>
      <c r="AXL179" s="252"/>
      <c r="AXM179" s="252"/>
      <c r="AXN179" s="252"/>
      <c r="AXO179" s="252"/>
      <c r="AXP179" s="252"/>
      <c r="AXQ179" s="252"/>
      <c r="AXR179" s="252"/>
      <c r="AXS179" s="252"/>
      <c r="AXT179" s="252"/>
      <c r="AXU179" s="252"/>
      <c r="AXV179" s="252"/>
      <c r="AXW179" s="252"/>
      <c r="AXX179" s="252"/>
      <c r="AXY179" s="252"/>
      <c r="AXZ179" s="252"/>
      <c r="AYA179" s="252"/>
      <c r="AYB179" s="252"/>
      <c r="AYC179" s="252"/>
      <c r="AYD179" s="252"/>
      <c r="AYE179" s="252"/>
      <c r="AYF179" s="252"/>
      <c r="AYG179" s="252"/>
      <c r="AYH179" s="252"/>
      <c r="AYI179" s="252"/>
      <c r="AYJ179" s="252"/>
      <c r="AYK179" s="252"/>
      <c r="AYL179" s="252"/>
      <c r="AYM179" s="252"/>
      <c r="AYN179" s="252"/>
      <c r="AYO179" s="252"/>
      <c r="AYP179" s="252"/>
      <c r="AYQ179" s="252"/>
      <c r="AYR179" s="252"/>
      <c r="AYS179" s="252"/>
      <c r="AYT179" s="252"/>
      <c r="AYU179" s="252"/>
      <c r="AYV179" s="252"/>
      <c r="AYW179" s="252"/>
      <c r="AYX179" s="252"/>
      <c r="AYY179" s="252"/>
      <c r="AYZ179" s="252"/>
      <c r="AZA179" s="252"/>
      <c r="AZB179" s="252"/>
      <c r="AZC179" s="252"/>
      <c r="AZD179" s="252"/>
      <c r="AZE179" s="252"/>
      <c r="AZF179" s="252"/>
      <c r="AZG179" s="252"/>
      <c r="AZH179" s="252"/>
      <c r="AZI179" s="252"/>
      <c r="AZJ179" s="252"/>
      <c r="AZK179" s="252"/>
      <c r="AZL179" s="252"/>
      <c r="AZM179" s="252"/>
      <c r="AZN179" s="252"/>
      <c r="AZO179" s="252"/>
      <c r="AZP179" s="252"/>
      <c r="AZQ179" s="252"/>
      <c r="AZR179" s="252"/>
      <c r="AZS179" s="252"/>
      <c r="AZT179" s="252"/>
      <c r="AZU179" s="252"/>
      <c r="AZV179" s="252"/>
      <c r="AZW179" s="252"/>
      <c r="AZX179" s="252"/>
      <c r="AZY179" s="252"/>
      <c r="AZZ179" s="252"/>
      <c r="BAA179" s="252"/>
      <c r="BAB179" s="252"/>
      <c r="BAC179" s="252"/>
      <c r="BAD179" s="252"/>
      <c r="BAE179" s="252"/>
      <c r="BAF179" s="252"/>
      <c r="BAG179" s="252"/>
      <c r="BAH179" s="252"/>
      <c r="BAI179" s="252"/>
      <c r="BAJ179" s="252"/>
      <c r="BAK179" s="252"/>
      <c r="BAL179" s="252"/>
      <c r="BAM179" s="252"/>
      <c r="BAN179" s="252"/>
      <c r="BAO179" s="252"/>
      <c r="BAP179" s="252"/>
      <c r="BAQ179" s="252"/>
      <c r="BAR179" s="252"/>
      <c r="BAS179" s="252"/>
      <c r="BAT179" s="252"/>
      <c r="BAU179" s="252"/>
      <c r="BAV179" s="252"/>
      <c r="BAW179" s="252"/>
      <c r="BAX179" s="252"/>
      <c r="BAY179" s="252"/>
      <c r="BAZ179" s="252"/>
      <c r="BBA179" s="252"/>
      <c r="BBB179" s="252"/>
      <c r="BBC179" s="252"/>
      <c r="BBD179" s="252"/>
      <c r="BBE179" s="252"/>
      <c r="BBF179" s="252"/>
      <c r="BBG179" s="252"/>
      <c r="BBH179" s="252"/>
      <c r="BBI179" s="252"/>
      <c r="BBJ179" s="252"/>
      <c r="BBK179" s="252"/>
      <c r="BBL179" s="252"/>
      <c r="BBM179" s="252"/>
      <c r="BBN179" s="252"/>
      <c r="BBO179" s="252"/>
      <c r="BBP179" s="252"/>
      <c r="BBQ179" s="252"/>
      <c r="BBR179" s="252"/>
      <c r="BBS179" s="252"/>
      <c r="BBT179" s="252"/>
      <c r="BBU179" s="252"/>
      <c r="BBV179" s="252"/>
      <c r="BBW179" s="252"/>
      <c r="BBX179" s="252"/>
      <c r="BBY179" s="252"/>
      <c r="BBZ179" s="252"/>
      <c r="BCA179" s="252"/>
      <c r="BCB179" s="252"/>
      <c r="BCC179" s="252"/>
      <c r="BCD179" s="252"/>
      <c r="BCE179" s="252"/>
      <c r="BCF179" s="252"/>
      <c r="BCG179" s="252"/>
      <c r="BCH179" s="252"/>
      <c r="BCI179" s="252"/>
      <c r="BCJ179" s="252"/>
      <c r="BCK179" s="252"/>
      <c r="BCL179" s="252"/>
      <c r="BCM179" s="252"/>
      <c r="BCN179" s="252"/>
      <c r="BCO179" s="252"/>
      <c r="BCP179" s="252"/>
      <c r="BCQ179" s="252"/>
      <c r="BCR179" s="252"/>
      <c r="BCS179" s="252"/>
      <c r="BCT179" s="252"/>
      <c r="BCU179" s="252"/>
      <c r="BCV179" s="252"/>
      <c r="BCW179" s="252"/>
      <c r="BCX179" s="252"/>
      <c r="BCY179" s="252"/>
      <c r="BCZ179" s="252"/>
      <c r="BDA179" s="252"/>
      <c r="BDB179" s="252"/>
      <c r="BDC179" s="252"/>
      <c r="BDD179" s="252"/>
      <c r="BDE179" s="252"/>
      <c r="BDF179" s="252"/>
      <c r="BDG179" s="252"/>
      <c r="BDH179" s="252"/>
      <c r="BDI179" s="252"/>
      <c r="BDJ179" s="252"/>
      <c r="BDK179" s="252"/>
      <c r="BDL179" s="252"/>
      <c r="BDM179" s="252"/>
      <c r="BDN179" s="252"/>
      <c r="BDO179" s="252"/>
      <c r="BDP179" s="252"/>
      <c r="BDQ179" s="252"/>
      <c r="BDR179" s="252"/>
      <c r="BDS179" s="252"/>
      <c r="BDT179" s="252"/>
      <c r="BDU179" s="252"/>
      <c r="BDV179" s="252"/>
      <c r="BDW179" s="252"/>
      <c r="BDX179" s="252"/>
      <c r="BDY179" s="252"/>
      <c r="BDZ179" s="252"/>
      <c r="BEA179" s="252"/>
      <c r="BEB179" s="252"/>
      <c r="BEC179" s="252"/>
      <c r="BED179" s="252"/>
      <c r="BEE179" s="252"/>
      <c r="BEF179" s="252"/>
      <c r="BEG179" s="252"/>
      <c r="BEH179" s="252"/>
      <c r="BEI179" s="252"/>
      <c r="BEJ179" s="252"/>
      <c r="BEK179" s="252"/>
      <c r="BEL179" s="252"/>
      <c r="BEM179" s="252"/>
      <c r="BEN179" s="252"/>
      <c r="BEO179" s="252"/>
      <c r="BEP179" s="252"/>
      <c r="BEQ179" s="252"/>
      <c r="BER179" s="252"/>
      <c r="BES179" s="252"/>
      <c r="BET179" s="252"/>
      <c r="BEU179" s="252"/>
      <c r="BEV179" s="252"/>
      <c r="BEW179" s="252"/>
      <c r="BEX179" s="252"/>
      <c r="BEY179" s="252"/>
      <c r="BEZ179" s="252"/>
      <c r="BFA179" s="252"/>
      <c r="BFB179" s="252"/>
      <c r="BFC179" s="252"/>
      <c r="BFD179" s="252"/>
      <c r="BFE179" s="252"/>
      <c r="BFF179" s="252"/>
      <c r="BFG179" s="252"/>
      <c r="BFH179" s="252"/>
      <c r="BFI179" s="252"/>
      <c r="BFJ179" s="252"/>
      <c r="BFK179" s="252"/>
      <c r="BFL179" s="252"/>
      <c r="BFM179" s="252"/>
      <c r="BFN179" s="252"/>
      <c r="BFO179" s="252"/>
      <c r="BFP179" s="252"/>
      <c r="BFQ179" s="252"/>
      <c r="BFR179" s="252"/>
      <c r="BFS179" s="252"/>
      <c r="BFT179" s="252"/>
      <c r="BFU179" s="252"/>
      <c r="BFV179" s="252"/>
      <c r="BFW179" s="252"/>
      <c r="BFX179" s="252"/>
      <c r="BFY179" s="252"/>
      <c r="BFZ179" s="252"/>
      <c r="BGA179" s="252"/>
      <c r="BGB179" s="252"/>
      <c r="BGC179" s="252"/>
      <c r="BGD179" s="252"/>
      <c r="BGE179" s="252"/>
      <c r="BGF179" s="252"/>
      <c r="BGG179" s="252"/>
      <c r="BGH179" s="252"/>
      <c r="BGI179" s="252"/>
      <c r="BGJ179" s="252"/>
      <c r="BGK179" s="252"/>
      <c r="BGL179" s="252"/>
      <c r="BGM179" s="252"/>
      <c r="BGN179" s="252"/>
      <c r="BGO179" s="252"/>
      <c r="BGP179" s="252"/>
      <c r="BGQ179" s="252"/>
      <c r="BGR179" s="252"/>
      <c r="BGS179" s="252"/>
      <c r="BGT179" s="252"/>
      <c r="BGU179" s="252"/>
      <c r="BGV179" s="252"/>
      <c r="BGW179" s="252"/>
      <c r="BGX179" s="252"/>
      <c r="BGY179" s="252"/>
      <c r="BGZ179" s="252"/>
      <c r="BHA179" s="252"/>
      <c r="BHB179" s="252"/>
      <c r="BHC179" s="252"/>
      <c r="BHD179" s="252"/>
      <c r="BHE179" s="252"/>
      <c r="BHF179" s="252"/>
      <c r="BHG179" s="252"/>
      <c r="BHH179" s="252"/>
      <c r="BHI179" s="252"/>
      <c r="BHJ179" s="252"/>
      <c r="BHK179" s="252"/>
      <c r="BHL179" s="252"/>
      <c r="BHM179" s="252"/>
      <c r="BHN179" s="252"/>
      <c r="BHO179" s="252"/>
      <c r="BHP179" s="252"/>
      <c r="BHQ179" s="252"/>
      <c r="BHR179" s="252"/>
      <c r="BHS179" s="252"/>
      <c r="BHT179" s="252"/>
      <c r="BHU179" s="252"/>
      <c r="BHV179" s="252"/>
      <c r="BHW179" s="252"/>
      <c r="BHX179" s="252"/>
      <c r="BHY179" s="252"/>
      <c r="BHZ179" s="252"/>
      <c r="BIA179" s="252"/>
      <c r="BIB179" s="252"/>
      <c r="BIC179" s="252"/>
      <c r="BID179" s="252"/>
      <c r="BIE179" s="252"/>
      <c r="BIF179" s="252"/>
      <c r="BIG179" s="252"/>
      <c r="BIH179" s="252"/>
      <c r="BII179" s="252"/>
      <c r="BIJ179" s="252"/>
      <c r="BIK179" s="252"/>
      <c r="BIL179" s="252"/>
      <c r="BIM179" s="252"/>
      <c r="BIN179" s="252"/>
      <c r="BIO179" s="252"/>
      <c r="BIP179" s="252"/>
      <c r="BIQ179" s="252"/>
      <c r="BIR179" s="252"/>
      <c r="BIS179" s="252"/>
      <c r="BIT179" s="252"/>
      <c r="BIU179" s="252"/>
      <c r="BIV179" s="252"/>
      <c r="BIW179" s="252"/>
      <c r="BIX179" s="252"/>
      <c r="BIY179" s="252"/>
      <c r="BIZ179" s="252"/>
      <c r="BJA179" s="252"/>
      <c r="BJB179" s="252"/>
      <c r="BJC179" s="252"/>
      <c r="BJD179" s="252"/>
      <c r="BJE179" s="252"/>
      <c r="BJF179" s="252"/>
      <c r="BJG179" s="252"/>
      <c r="BJH179" s="252"/>
      <c r="BJI179" s="252"/>
      <c r="BJJ179" s="252"/>
      <c r="BJK179" s="252"/>
      <c r="BJL179" s="252"/>
      <c r="BJM179" s="252"/>
      <c r="BJN179" s="252"/>
      <c r="BJO179" s="252"/>
      <c r="BJP179" s="252"/>
      <c r="BJQ179" s="252"/>
      <c r="BJR179" s="252"/>
      <c r="BJS179" s="252"/>
      <c r="BJT179" s="252"/>
      <c r="BJU179" s="252"/>
      <c r="BJV179" s="252"/>
      <c r="BJW179" s="252"/>
      <c r="BJX179" s="252"/>
      <c r="BJY179" s="252"/>
      <c r="BJZ179" s="252"/>
      <c r="BKA179" s="252"/>
      <c r="BKB179" s="252"/>
      <c r="BKC179" s="252"/>
      <c r="BKD179" s="252"/>
      <c r="BKE179" s="252"/>
      <c r="BKF179" s="252"/>
      <c r="BKG179" s="252"/>
      <c r="BKH179" s="252"/>
      <c r="BKI179" s="252"/>
      <c r="BKJ179" s="252"/>
      <c r="BKK179" s="252"/>
      <c r="BKL179" s="252"/>
      <c r="BKM179" s="252"/>
      <c r="BKN179" s="252"/>
      <c r="BKO179" s="252"/>
      <c r="BKP179" s="252"/>
      <c r="BKQ179" s="252"/>
      <c r="BKR179" s="252"/>
      <c r="BKS179" s="252"/>
      <c r="BKT179" s="252"/>
      <c r="BKU179" s="252"/>
      <c r="BKV179" s="252"/>
      <c r="BKW179" s="252"/>
      <c r="BKX179" s="252"/>
      <c r="BKY179" s="252"/>
      <c r="BKZ179" s="252"/>
      <c r="BLA179" s="252"/>
      <c r="BLB179" s="252"/>
      <c r="BLC179" s="252"/>
      <c r="BLD179" s="252"/>
      <c r="BLE179" s="252"/>
      <c r="BLF179" s="252"/>
      <c r="BLG179" s="252"/>
      <c r="BLH179" s="252"/>
      <c r="BLI179" s="252"/>
      <c r="BLJ179" s="252"/>
      <c r="BLK179" s="252"/>
      <c r="BLL179" s="252"/>
      <c r="BLM179" s="252"/>
      <c r="BLN179" s="252"/>
      <c r="BLO179" s="252"/>
      <c r="BLP179" s="252"/>
      <c r="BLQ179" s="252"/>
      <c r="BLR179" s="252"/>
      <c r="BLS179" s="252"/>
      <c r="BLT179" s="252"/>
      <c r="BLU179" s="252"/>
      <c r="BLV179" s="252"/>
      <c r="BLW179" s="252"/>
      <c r="BLX179" s="252"/>
      <c r="BLY179" s="252"/>
      <c r="BLZ179" s="252"/>
      <c r="BMA179" s="252"/>
      <c r="BMB179" s="252"/>
      <c r="BMC179" s="252"/>
      <c r="BMD179" s="252"/>
      <c r="BME179" s="252"/>
      <c r="BMF179" s="252"/>
      <c r="BMG179" s="252"/>
      <c r="BMH179" s="252"/>
      <c r="BMI179" s="252"/>
      <c r="BMJ179" s="252"/>
      <c r="BMK179" s="252"/>
      <c r="BML179" s="252"/>
      <c r="BMM179" s="252"/>
      <c r="BMN179" s="252"/>
      <c r="BMO179" s="252"/>
      <c r="BMP179" s="252"/>
      <c r="BMQ179" s="252"/>
      <c r="BMR179" s="252"/>
      <c r="BMS179" s="252"/>
      <c r="BMT179" s="252"/>
      <c r="BMU179" s="252"/>
      <c r="BMV179" s="252"/>
      <c r="BMW179" s="252"/>
      <c r="BMX179" s="252"/>
      <c r="BMY179" s="252"/>
      <c r="BMZ179" s="252"/>
      <c r="BNA179" s="252"/>
      <c r="BNB179" s="252"/>
      <c r="BNC179" s="252"/>
      <c r="BND179" s="252"/>
      <c r="BNE179" s="252"/>
      <c r="BNF179" s="252"/>
      <c r="BNG179" s="252"/>
      <c r="BNH179" s="252"/>
      <c r="BNI179" s="252"/>
      <c r="BNJ179" s="252"/>
      <c r="BNK179" s="252"/>
      <c r="BNL179" s="252"/>
      <c r="BNM179" s="252"/>
      <c r="BNN179" s="252"/>
      <c r="BNO179" s="252"/>
      <c r="BNP179" s="252"/>
      <c r="BNQ179" s="252"/>
      <c r="BNR179" s="252"/>
      <c r="BNS179" s="252"/>
      <c r="BNT179" s="252"/>
      <c r="BNU179" s="252"/>
      <c r="BNV179" s="252"/>
      <c r="BNW179" s="252"/>
      <c r="BNX179" s="252"/>
      <c r="BNY179" s="252"/>
      <c r="BNZ179" s="252"/>
      <c r="BOA179" s="252"/>
      <c r="BOB179" s="252"/>
      <c r="BOC179" s="252"/>
      <c r="BOD179" s="252"/>
      <c r="BOE179" s="252"/>
      <c r="BOF179" s="252"/>
      <c r="BOG179" s="252"/>
      <c r="BOH179" s="252"/>
      <c r="BOI179" s="252"/>
      <c r="BOJ179" s="252"/>
      <c r="BOK179" s="252"/>
      <c r="BOL179" s="252"/>
      <c r="BOM179" s="252"/>
      <c r="BON179" s="252"/>
      <c r="BOO179" s="252"/>
      <c r="BOP179" s="252"/>
      <c r="BOQ179" s="252"/>
      <c r="BOR179" s="252"/>
      <c r="BOS179" s="252"/>
      <c r="BOT179" s="252"/>
      <c r="BOU179" s="252"/>
      <c r="BOV179" s="252"/>
      <c r="BOW179" s="252"/>
      <c r="BOX179" s="252"/>
      <c r="BOY179" s="252"/>
      <c r="BOZ179" s="252"/>
      <c r="BPA179" s="252"/>
      <c r="BPB179" s="252"/>
      <c r="BPC179" s="252"/>
      <c r="BPD179" s="252"/>
      <c r="BPE179" s="252"/>
      <c r="BPF179" s="252"/>
      <c r="BPG179" s="252"/>
      <c r="BPH179" s="252"/>
      <c r="BPI179" s="252"/>
      <c r="BPJ179" s="252"/>
      <c r="BPK179" s="252"/>
      <c r="BPL179" s="252"/>
      <c r="BPM179" s="252"/>
      <c r="BPN179" s="252"/>
      <c r="BPO179" s="252"/>
      <c r="BPP179" s="252"/>
      <c r="BPQ179" s="252"/>
      <c r="BPR179" s="252"/>
      <c r="BPS179" s="252"/>
      <c r="BPT179" s="252"/>
      <c r="BPU179" s="252"/>
      <c r="BPV179" s="252"/>
      <c r="BPW179" s="252"/>
      <c r="BPX179" s="252"/>
      <c r="BPY179" s="252"/>
      <c r="BPZ179" s="252"/>
      <c r="BQA179" s="252"/>
      <c r="BQB179" s="252"/>
      <c r="BQC179" s="252"/>
      <c r="BQD179" s="252"/>
      <c r="BQE179" s="252"/>
      <c r="BQF179" s="252"/>
      <c r="BQG179" s="252"/>
      <c r="BQH179" s="252"/>
      <c r="BQI179" s="252"/>
      <c r="BQJ179" s="252"/>
      <c r="BQK179" s="252"/>
      <c r="BQL179" s="252"/>
      <c r="BQM179" s="252"/>
      <c r="BQN179" s="252"/>
      <c r="BQO179" s="252"/>
      <c r="BQP179" s="252"/>
      <c r="BQQ179" s="252"/>
      <c r="BQR179" s="252"/>
      <c r="BQS179" s="252"/>
      <c r="BQT179" s="252"/>
      <c r="BQU179" s="252"/>
      <c r="BQV179" s="252"/>
      <c r="BQW179" s="252"/>
      <c r="BQX179" s="252"/>
      <c r="BQY179" s="252"/>
      <c r="BQZ179" s="252"/>
      <c r="BRA179" s="252"/>
      <c r="BRB179" s="252"/>
      <c r="BRC179" s="252"/>
      <c r="BRD179" s="252"/>
      <c r="BRE179" s="252"/>
      <c r="BRF179" s="252"/>
      <c r="BRG179" s="252"/>
      <c r="BRH179" s="252"/>
      <c r="BRI179" s="252"/>
      <c r="BRJ179" s="252"/>
      <c r="BRK179" s="252"/>
      <c r="BRL179" s="252"/>
      <c r="BRM179" s="252"/>
      <c r="BRN179" s="252"/>
      <c r="BRO179" s="252"/>
      <c r="BRP179" s="252"/>
      <c r="BRQ179" s="252"/>
      <c r="BRR179" s="252"/>
      <c r="BRS179" s="252"/>
      <c r="BRT179" s="252"/>
      <c r="BRU179" s="252"/>
      <c r="BRV179" s="252"/>
      <c r="BRW179" s="252"/>
      <c r="BRX179" s="252"/>
      <c r="BRY179" s="252"/>
      <c r="BRZ179" s="252"/>
      <c r="BSA179" s="252"/>
      <c r="BSB179" s="252"/>
      <c r="BSC179" s="252"/>
      <c r="BSD179" s="252"/>
      <c r="BSE179" s="252"/>
      <c r="BSF179" s="252"/>
      <c r="BSG179" s="252"/>
      <c r="BSH179" s="252"/>
      <c r="BSI179" s="252"/>
      <c r="BSJ179" s="252"/>
      <c r="BSK179" s="252"/>
      <c r="BSL179" s="252"/>
      <c r="BSM179" s="252"/>
      <c r="BSN179" s="252"/>
      <c r="BSO179" s="252"/>
      <c r="BSP179" s="252"/>
      <c r="BSQ179" s="252"/>
      <c r="BSR179" s="252"/>
      <c r="BSS179" s="252"/>
      <c r="BST179" s="252"/>
      <c r="BSU179" s="252"/>
      <c r="BSV179" s="252"/>
      <c r="BSW179" s="252"/>
      <c r="BSX179" s="252"/>
      <c r="BSY179" s="252"/>
      <c r="BSZ179" s="252"/>
      <c r="BTA179" s="252"/>
      <c r="BTB179" s="252"/>
      <c r="BTC179" s="252"/>
      <c r="BTD179" s="252"/>
      <c r="BTE179" s="252"/>
      <c r="BTF179" s="252"/>
      <c r="BTG179" s="252"/>
      <c r="BTH179" s="252"/>
      <c r="BTI179" s="252"/>
      <c r="BTJ179" s="252"/>
      <c r="BTK179" s="252"/>
      <c r="BTL179" s="252"/>
      <c r="BTM179" s="252"/>
      <c r="BTN179" s="252"/>
      <c r="BTO179" s="252"/>
      <c r="BTP179" s="252"/>
      <c r="BTQ179" s="252"/>
      <c r="BTR179" s="252"/>
      <c r="BTS179" s="252"/>
      <c r="BTT179" s="252"/>
      <c r="BTU179" s="252"/>
      <c r="BTV179" s="252"/>
      <c r="BTW179" s="252"/>
      <c r="BTX179" s="252"/>
      <c r="BTY179" s="252"/>
      <c r="BTZ179" s="252"/>
      <c r="BUA179" s="252"/>
      <c r="BUB179" s="252"/>
      <c r="BUC179" s="252"/>
      <c r="BUD179" s="252"/>
      <c r="BUE179" s="252"/>
      <c r="BUF179" s="252"/>
      <c r="BUG179" s="252"/>
      <c r="BUH179" s="252"/>
      <c r="BUI179" s="252"/>
      <c r="BUJ179" s="252"/>
      <c r="BUK179" s="252"/>
      <c r="BUL179" s="252"/>
      <c r="BUM179" s="252"/>
      <c r="BUN179" s="252"/>
      <c r="BUO179" s="252"/>
      <c r="BUP179" s="252"/>
      <c r="BUQ179" s="252"/>
      <c r="BUR179" s="252"/>
      <c r="BUS179" s="252"/>
      <c r="BUT179" s="252"/>
      <c r="BUU179" s="252"/>
      <c r="BUV179" s="252"/>
      <c r="BUW179" s="252"/>
      <c r="BUX179" s="252"/>
      <c r="BUY179" s="252"/>
      <c r="BUZ179" s="252"/>
      <c r="BVA179" s="252"/>
      <c r="BVB179" s="252"/>
      <c r="BVC179" s="252"/>
      <c r="BVD179" s="252"/>
      <c r="BVE179" s="252"/>
      <c r="BVF179" s="252"/>
      <c r="BVG179" s="252"/>
      <c r="BVH179" s="252"/>
      <c r="BVI179" s="252"/>
      <c r="BVJ179" s="252"/>
      <c r="BVK179" s="252"/>
      <c r="BVL179" s="252"/>
      <c r="BVM179" s="252"/>
      <c r="BVN179" s="252"/>
      <c r="BVO179" s="252"/>
      <c r="BVP179" s="252"/>
      <c r="BVQ179" s="252"/>
      <c r="BVR179" s="252"/>
      <c r="BVS179" s="252"/>
      <c r="BVT179" s="252"/>
      <c r="BVU179" s="252"/>
      <c r="BVV179" s="252"/>
      <c r="BVW179" s="252"/>
      <c r="BVX179" s="252"/>
      <c r="BVY179" s="252"/>
      <c r="BVZ179" s="252"/>
      <c r="BWA179" s="252"/>
      <c r="BWB179" s="252"/>
      <c r="BWC179" s="252"/>
      <c r="BWD179" s="252"/>
      <c r="BWE179" s="252"/>
      <c r="BWF179" s="252"/>
      <c r="BWG179" s="252"/>
      <c r="BWH179" s="252"/>
      <c r="BWI179" s="252"/>
      <c r="BWJ179" s="252"/>
      <c r="BWK179" s="252"/>
      <c r="BWL179" s="252"/>
      <c r="BWM179" s="252"/>
      <c r="BWN179" s="252"/>
      <c r="BWO179" s="252"/>
      <c r="BWP179" s="252"/>
      <c r="BWQ179" s="252"/>
      <c r="BWR179" s="252"/>
      <c r="BWS179" s="252"/>
      <c r="BWT179" s="252"/>
      <c r="BWU179" s="252"/>
      <c r="BWV179" s="252"/>
      <c r="BWW179" s="252"/>
      <c r="BWX179" s="252"/>
      <c r="BWY179" s="252"/>
      <c r="BWZ179" s="252"/>
      <c r="BXA179" s="252"/>
      <c r="BXB179" s="252"/>
      <c r="BXC179" s="252"/>
      <c r="BXD179" s="252"/>
      <c r="BXE179" s="252"/>
      <c r="BXF179" s="252"/>
      <c r="BXG179" s="252"/>
      <c r="BXH179" s="252"/>
      <c r="BXI179" s="252"/>
      <c r="BXJ179" s="252"/>
      <c r="BXK179" s="252"/>
      <c r="BXL179" s="252"/>
      <c r="BXM179" s="252"/>
      <c r="BXN179" s="252"/>
      <c r="BXO179" s="252"/>
      <c r="BXP179" s="252"/>
      <c r="BXQ179" s="252"/>
      <c r="BXR179" s="252"/>
      <c r="BXS179" s="252"/>
      <c r="BXT179" s="252"/>
      <c r="BXU179" s="252"/>
      <c r="BXV179" s="252"/>
      <c r="BXW179" s="252"/>
      <c r="BXX179" s="252"/>
      <c r="BXY179" s="252"/>
      <c r="BXZ179" s="252"/>
      <c r="BYA179" s="252"/>
      <c r="BYB179" s="252"/>
      <c r="BYC179" s="252"/>
      <c r="BYD179" s="252"/>
      <c r="BYE179" s="252"/>
      <c r="BYF179" s="252"/>
      <c r="BYG179" s="252"/>
      <c r="BYH179" s="252"/>
      <c r="BYI179" s="252"/>
      <c r="BYJ179" s="252"/>
      <c r="BYK179" s="252"/>
      <c r="BYL179" s="252"/>
      <c r="BYM179" s="252"/>
      <c r="BYN179" s="252"/>
      <c r="BYO179" s="252"/>
      <c r="BYP179" s="252"/>
      <c r="BYQ179" s="252"/>
      <c r="BYR179" s="252"/>
      <c r="BYS179" s="252"/>
      <c r="BYT179" s="252"/>
      <c r="BYU179" s="252"/>
      <c r="BYV179" s="252"/>
      <c r="BYW179" s="252"/>
      <c r="BYX179" s="252"/>
      <c r="BYY179" s="252"/>
      <c r="BYZ179" s="252"/>
      <c r="BZA179" s="252"/>
      <c r="BZB179" s="252"/>
      <c r="BZC179" s="252"/>
      <c r="BZD179" s="252"/>
      <c r="BZE179" s="252"/>
      <c r="BZF179" s="252"/>
      <c r="BZG179" s="252"/>
      <c r="BZH179" s="252"/>
      <c r="BZI179" s="252"/>
      <c r="BZJ179" s="252"/>
      <c r="BZK179" s="252"/>
      <c r="BZL179" s="252"/>
      <c r="BZM179" s="252"/>
      <c r="BZN179" s="252"/>
      <c r="BZO179" s="252"/>
      <c r="BZP179" s="252"/>
      <c r="BZQ179" s="252"/>
      <c r="BZR179" s="252"/>
      <c r="BZS179" s="252"/>
      <c r="BZT179" s="252"/>
      <c r="BZU179" s="252"/>
      <c r="BZV179" s="252"/>
      <c r="BZW179" s="252"/>
      <c r="BZX179" s="252"/>
      <c r="BZY179" s="252"/>
      <c r="BZZ179" s="252"/>
      <c r="CAA179" s="252"/>
      <c r="CAB179" s="252"/>
      <c r="CAC179" s="252"/>
      <c r="CAD179" s="252"/>
      <c r="CAE179" s="252"/>
      <c r="CAF179" s="252"/>
      <c r="CAG179" s="252"/>
      <c r="CAH179" s="252"/>
      <c r="CAI179" s="252"/>
      <c r="CAJ179" s="252"/>
      <c r="CAK179" s="252"/>
      <c r="CAL179" s="252"/>
      <c r="CAM179" s="252"/>
      <c r="CAN179" s="252"/>
      <c r="CAO179" s="252"/>
      <c r="CAP179" s="252"/>
      <c r="CAQ179" s="252"/>
      <c r="CAR179" s="252"/>
      <c r="CAS179" s="252"/>
      <c r="CAT179" s="252"/>
      <c r="CAU179" s="252"/>
      <c r="CAV179" s="252"/>
      <c r="CAW179" s="252"/>
      <c r="CAX179" s="252"/>
      <c r="CAY179" s="252"/>
      <c r="CAZ179" s="252"/>
      <c r="CBA179" s="252"/>
      <c r="CBB179" s="252"/>
      <c r="CBC179" s="252"/>
      <c r="CBD179" s="252"/>
      <c r="CBE179" s="252"/>
      <c r="CBF179" s="252"/>
      <c r="CBG179" s="252"/>
      <c r="CBH179" s="252"/>
      <c r="CBI179" s="252"/>
      <c r="CBJ179" s="252"/>
      <c r="CBK179" s="252"/>
      <c r="CBL179" s="252"/>
      <c r="CBM179" s="252"/>
      <c r="CBN179" s="252"/>
      <c r="CBO179" s="252"/>
      <c r="CBP179" s="252"/>
      <c r="CBQ179" s="252"/>
      <c r="CBR179" s="252"/>
      <c r="CBS179" s="252"/>
      <c r="CBT179" s="252"/>
      <c r="CBU179" s="252"/>
      <c r="CBV179" s="252"/>
      <c r="CBW179" s="252"/>
      <c r="CBX179" s="252"/>
      <c r="CBY179" s="252"/>
      <c r="CBZ179" s="252"/>
      <c r="CCA179" s="252"/>
      <c r="CCB179" s="252"/>
      <c r="CCC179" s="252"/>
      <c r="CCD179" s="252"/>
      <c r="CCE179" s="252"/>
      <c r="CCF179" s="252"/>
      <c r="CCG179" s="252"/>
      <c r="CCH179" s="252"/>
      <c r="CCI179" s="252"/>
      <c r="CCJ179" s="252"/>
      <c r="CCK179" s="252"/>
      <c r="CCL179" s="252"/>
      <c r="CCM179" s="252"/>
      <c r="CCN179" s="252"/>
      <c r="CCO179" s="252"/>
      <c r="CCP179" s="252"/>
      <c r="CCQ179" s="252"/>
      <c r="CCR179" s="252"/>
      <c r="CCS179" s="252"/>
      <c r="CCT179" s="252"/>
      <c r="CCU179" s="252"/>
      <c r="CCV179" s="252"/>
      <c r="CCW179" s="252"/>
      <c r="CCX179" s="252"/>
      <c r="CCY179" s="252"/>
      <c r="CCZ179" s="252"/>
      <c r="CDA179" s="252"/>
      <c r="CDB179" s="252"/>
      <c r="CDC179" s="252"/>
      <c r="CDD179" s="252"/>
      <c r="CDE179" s="252"/>
      <c r="CDF179" s="252"/>
      <c r="CDG179" s="252"/>
      <c r="CDH179" s="252"/>
      <c r="CDI179" s="252"/>
      <c r="CDJ179" s="252"/>
      <c r="CDK179" s="252"/>
      <c r="CDL179" s="252"/>
      <c r="CDM179" s="252"/>
      <c r="CDN179" s="252"/>
      <c r="CDO179" s="252"/>
      <c r="CDP179" s="252"/>
      <c r="CDQ179" s="252"/>
      <c r="CDR179" s="252"/>
      <c r="CDS179" s="252"/>
      <c r="CDT179" s="252"/>
      <c r="CDU179" s="252"/>
      <c r="CDV179" s="252"/>
      <c r="CDW179" s="252"/>
      <c r="CDX179" s="252"/>
      <c r="CDY179" s="252"/>
      <c r="CDZ179" s="252"/>
      <c r="CEA179" s="252"/>
      <c r="CEB179" s="252"/>
      <c r="CEC179" s="252"/>
      <c r="CED179" s="252"/>
      <c r="CEE179" s="252"/>
      <c r="CEF179" s="252"/>
      <c r="CEG179" s="252"/>
      <c r="CEH179" s="252"/>
      <c r="CEI179" s="252"/>
      <c r="CEJ179" s="252"/>
      <c r="CEK179" s="252"/>
      <c r="CEL179" s="252"/>
      <c r="CEM179" s="252"/>
      <c r="CEN179" s="252"/>
      <c r="CEO179" s="252"/>
      <c r="CEP179" s="252"/>
      <c r="CEQ179" s="252"/>
      <c r="CER179" s="252"/>
      <c r="CES179" s="252"/>
      <c r="CET179" s="252"/>
      <c r="CEU179" s="252"/>
      <c r="CEV179" s="252"/>
      <c r="CEW179" s="252"/>
      <c r="CEX179" s="252"/>
      <c r="CEY179" s="252"/>
      <c r="CEZ179" s="252"/>
      <c r="CFA179" s="252"/>
      <c r="CFB179" s="252"/>
      <c r="CFC179" s="252"/>
      <c r="CFD179" s="252"/>
      <c r="CFE179" s="252"/>
      <c r="CFF179" s="252"/>
      <c r="CFG179" s="252"/>
      <c r="CFH179" s="252"/>
      <c r="CFI179" s="252"/>
      <c r="CFJ179" s="252"/>
      <c r="CFK179" s="252"/>
      <c r="CFL179" s="252"/>
      <c r="CFM179" s="252"/>
      <c r="CFN179" s="252"/>
      <c r="CFO179" s="252"/>
      <c r="CFP179" s="252"/>
      <c r="CFQ179" s="252"/>
      <c r="CFR179" s="252"/>
      <c r="CFS179" s="252"/>
      <c r="CFT179" s="252"/>
      <c r="CFU179" s="252"/>
      <c r="CFV179" s="252"/>
      <c r="CFW179" s="252"/>
      <c r="CFX179" s="252"/>
      <c r="CFY179" s="252"/>
      <c r="CFZ179" s="252"/>
      <c r="CGA179" s="252"/>
      <c r="CGB179" s="252"/>
      <c r="CGC179" s="252"/>
      <c r="CGD179" s="252"/>
      <c r="CGE179" s="252"/>
      <c r="CGF179" s="252"/>
      <c r="CGG179" s="252"/>
      <c r="CGH179" s="252"/>
      <c r="CGI179" s="252"/>
      <c r="CGJ179" s="252"/>
      <c r="CGK179" s="252"/>
      <c r="CGL179" s="252"/>
      <c r="CGM179" s="252"/>
      <c r="CGN179" s="252"/>
      <c r="CGO179" s="252"/>
      <c r="CGP179" s="252"/>
      <c r="CGQ179" s="252"/>
      <c r="CGR179" s="252"/>
      <c r="CGS179" s="252"/>
      <c r="CGT179" s="252"/>
      <c r="CGU179" s="252"/>
      <c r="CGV179" s="252"/>
      <c r="CGW179" s="252"/>
      <c r="CGX179" s="252"/>
      <c r="CGY179" s="252"/>
      <c r="CGZ179" s="252"/>
      <c r="CHA179" s="252"/>
      <c r="CHB179" s="252"/>
      <c r="CHC179" s="252"/>
      <c r="CHD179" s="252"/>
      <c r="CHE179" s="252"/>
      <c r="CHF179" s="252"/>
      <c r="CHG179" s="252"/>
      <c r="CHH179" s="252"/>
      <c r="CHI179" s="252"/>
      <c r="CHJ179" s="252"/>
      <c r="CHK179" s="252"/>
      <c r="CHL179" s="252"/>
      <c r="CHM179" s="252"/>
      <c r="CHN179" s="252"/>
      <c r="CHO179" s="252"/>
      <c r="CHP179" s="252"/>
      <c r="CHQ179" s="252"/>
      <c r="CHR179" s="252"/>
      <c r="CHS179" s="252"/>
      <c r="CHT179" s="252"/>
      <c r="CHU179" s="252"/>
      <c r="CHV179" s="252"/>
      <c r="CHW179" s="252"/>
      <c r="CHX179" s="252"/>
      <c r="CHY179" s="252"/>
      <c r="CHZ179" s="252"/>
      <c r="CIA179" s="252"/>
      <c r="CIB179" s="252"/>
      <c r="CIC179" s="252"/>
      <c r="CID179" s="252"/>
      <c r="CIE179" s="252"/>
      <c r="CIF179" s="252"/>
      <c r="CIG179" s="252"/>
      <c r="CIH179" s="252"/>
      <c r="CII179" s="252"/>
      <c r="CIJ179" s="252"/>
      <c r="CIK179" s="252"/>
      <c r="CIL179" s="252"/>
      <c r="CIM179" s="252"/>
      <c r="CIN179" s="252"/>
      <c r="CIO179" s="252"/>
      <c r="CIP179" s="252"/>
      <c r="CIQ179" s="252"/>
      <c r="CIR179" s="252"/>
      <c r="CIS179" s="252"/>
      <c r="CIT179" s="252"/>
      <c r="CIU179" s="252"/>
      <c r="CIV179" s="252"/>
      <c r="CIW179" s="252"/>
      <c r="CIX179" s="252"/>
      <c r="CIY179" s="252"/>
      <c r="CIZ179" s="252"/>
      <c r="CJA179" s="252"/>
      <c r="CJB179" s="252"/>
      <c r="CJC179" s="252"/>
      <c r="CJD179" s="252"/>
      <c r="CJE179" s="252"/>
      <c r="CJF179" s="252"/>
      <c r="CJG179" s="252"/>
      <c r="CJH179" s="252"/>
      <c r="CJI179" s="252"/>
      <c r="CJJ179" s="252"/>
      <c r="CJK179" s="252"/>
      <c r="CJL179" s="252"/>
      <c r="CJM179" s="252"/>
      <c r="CJN179" s="252"/>
      <c r="CJO179" s="252"/>
      <c r="CJP179" s="252"/>
      <c r="CJQ179" s="252"/>
      <c r="CJR179" s="252"/>
      <c r="CJS179" s="252"/>
      <c r="CJT179" s="252"/>
      <c r="CJU179" s="252"/>
      <c r="CJV179" s="252"/>
      <c r="CJW179" s="252"/>
      <c r="CJX179" s="252"/>
      <c r="CJY179" s="252"/>
      <c r="CJZ179" s="252"/>
      <c r="CKA179" s="252"/>
      <c r="CKB179" s="252"/>
      <c r="CKC179" s="252"/>
      <c r="CKD179" s="252"/>
      <c r="CKE179" s="252"/>
      <c r="CKF179" s="252"/>
      <c r="CKG179" s="252"/>
      <c r="CKH179" s="252"/>
      <c r="CKI179" s="252"/>
      <c r="CKJ179" s="252"/>
      <c r="CKK179" s="252"/>
      <c r="CKL179" s="252"/>
      <c r="CKM179" s="252"/>
      <c r="CKN179" s="252"/>
      <c r="CKO179" s="252"/>
      <c r="CKP179" s="252"/>
      <c r="CKQ179" s="252"/>
      <c r="CKR179" s="252"/>
      <c r="CKS179" s="252"/>
      <c r="CKT179" s="252"/>
      <c r="CKU179" s="252"/>
      <c r="CKV179" s="252"/>
      <c r="CKW179" s="252"/>
      <c r="CKX179" s="252"/>
      <c r="CKY179" s="252"/>
      <c r="CKZ179" s="252"/>
      <c r="CLA179" s="252"/>
      <c r="CLB179" s="252"/>
      <c r="CLC179" s="252"/>
      <c r="CLD179" s="252"/>
      <c r="CLE179" s="252"/>
      <c r="CLF179" s="252"/>
      <c r="CLG179" s="252"/>
      <c r="CLH179" s="252"/>
      <c r="CLI179" s="252"/>
      <c r="CLJ179" s="252"/>
      <c r="CLK179" s="252"/>
      <c r="CLL179" s="252"/>
      <c r="CLM179" s="252"/>
      <c r="CLN179" s="252"/>
      <c r="CLO179" s="252"/>
      <c r="CLP179" s="252"/>
      <c r="CLQ179" s="252"/>
      <c r="CLR179" s="252"/>
      <c r="CLS179" s="252"/>
      <c r="CLT179" s="252"/>
      <c r="CLU179" s="252"/>
      <c r="CLV179" s="252"/>
      <c r="CLW179" s="252"/>
      <c r="CLX179" s="252"/>
      <c r="CLY179" s="252"/>
      <c r="CLZ179" s="252"/>
      <c r="CMA179" s="252"/>
      <c r="CMB179" s="252"/>
      <c r="CMC179" s="252"/>
      <c r="CMD179" s="252"/>
      <c r="CME179" s="252"/>
      <c r="CMF179" s="252"/>
      <c r="CMG179" s="252"/>
      <c r="CMH179" s="252"/>
      <c r="CMI179" s="252"/>
      <c r="CMJ179" s="252"/>
      <c r="CMK179" s="252"/>
      <c r="CML179" s="252"/>
      <c r="CMM179" s="252"/>
      <c r="CMN179" s="252"/>
      <c r="CMO179" s="252"/>
      <c r="CMP179" s="252"/>
      <c r="CMQ179" s="252"/>
      <c r="CMR179" s="252"/>
      <c r="CMS179" s="252"/>
      <c r="CMT179" s="252"/>
      <c r="CMU179" s="252"/>
      <c r="CMV179" s="252"/>
      <c r="CMW179" s="252"/>
      <c r="CMX179" s="252"/>
      <c r="CMY179" s="252"/>
      <c r="CMZ179" s="252"/>
      <c r="CNA179" s="252"/>
      <c r="CNB179" s="252"/>
      <c r="CNC179" s="252"/>
      <c r="CND179" s="252"/>
      <c r="CNE179" s="252"/>
      <c r="CNF179" s="252"/>
      <c r="CNG179" s="252"/>
      <c r="CNH179" s="252"/>
      <c r="CNI179" s="252"/>
      <c r="CNJ179" s="252"/>
      <c r="CNK179" s="252"/>
      <c r="CNL179" s="252"/>
      <c r="CNM179" s="252"/>
      <c r="CNN179" s="252"/>
      <c r="CNO179" s="252"/>
      <c r="CNP179" s="252"/>
      <c r="CNQ179" s="252"/>
      <c r="CNR179" s="252"/>
      <c r="CNS179" s="252"/>
      <c r="CNT179" s="252"/>
      <c r="CNU179" s="252"/>
      <c r="CNV179" s="252"/>
      <c r="CNW179" s="252"/>
      <c r="CNX179" s="252"/>
      <c r="CNY179" s="252"/>
      <c r="CNZ179" s="252"/>
      <c r="COA179" s="252"/>
      <c r="COB179" s="252"/>
      <c r="COC179" s="252"/>
      <c r="COD179" s="252"/>
      <c r="COE179" s="252"/>
      <c r="COF179" s="252"/>
      <c r="COG179" s="252"/>
      <c r="COH179" s="252"/>
      <c r="COI179" s="252"/>
      <c r="COJ179" s="252"/>
      <c r="COK179" s="252"/>
      <c r="COL179" s="252"/>
      <c r="COM179" s="252"/>
      <c r="CON179" s="252"/>
      <c r="COO179" s="252"/>
      <c r="COP179" s="252"/>
      <c r="COQ179" s="252"/>
      <c r="COR179" s="252"/>
      <c r="COS179" s="252"/>
      <c r="COT179" s="252"/>
      <c r="COU179" s="252"/>
      <c r="COV179" s="252"/>
      <c r="COW179" s="252"/>
      <c r="COX179" s="252"/>
      <c r="COY179" s="252"/>
      <c r="COZ179" s="252"/>
      <c r="CPA179" s="252"/>
      <c r="CPB179" s="252"/>
      <c r="CPC179" s="252"/>
      <c r="CPD179" s="252"/>
      <c r="CPE179" s="252"/>
      <c r="CPF179" s="252"/>
      <c r="CPG179" s="252"/>
      <c r="CPH179" s="252"/>
      <c r="CPI179" s="252"/>
      <c r="CPJ179" s="252"/>
      <c r="CPK179" s="252"/>
      <c r="CPL179" s="252"/>
      <c r="CPM179" s="252"/>
      <c r="CPN179" s="252"/>
      <c r="CPO179" s="252"/>
      <c r="CPP179" s="252"/>
      <c r="CPQ179" s="252"/>
      <c r="CPR179" s="252"/>
      <c r="CPS179" s="252"/>
      <c r="CPT179" s="252"/>
      <c r="CPU179" s="252"/>
      <c r="CPV179" s="252"/>
      <c r="CPW179" s="252"/>
      <c r="CPX179" s="252"/>
      <c r="CPY179" s="252"/>
      <c r="CPZ179" s="252"/>
      <c r="CQA179" s="252"/>
      <c r="CQB179" s="252"/>
      <c r="CQC179" s="252"/>
      <c r="CQD179" s="252"/>
      <c r="CQE179" s="252"/>
      <c r="CQF179" s="252"/>
      <c r="CQG179" s="252"/>
      <c r="CQH179" s="252"/>
      <c r="CQI179" s="252"/>
      <c r="CQJ179" s="252"/>
      <c r="CQK179" s="252"/>
      <c r="CQL179" s="252"/>
      <c r="CQM179" s="252"/>
      <c r="CQN179" s="252"/>
      <c r="CQO179" s="252"/>
      <c r="CQP179" s="252"/>
      <c r="CQQ179" s="252"/>
      <c r="CQR179" s="252"/>
      <c r="CQS179" s="252"/>
      <c r="CQT179" s="252"/>
      <c r="CQU179" s="252"/>
      <c r="CQV179" s="252"/>
      <c r="CQW179" s="252"/>
      <c r="CQX179" s="252"/>
      <c r="CQY179" s="252"/>
      <c r="CQZ179" s="252"/>
      <c r="CRA179" s="252"/>
      <c r="CRB179" s="252"/>
      <c r="CRC179" s="252"/>
      <c r="CRD179" s="252"/>
      <c r="CRE179" s="252"/>
      <c r="CRF179" s="252"/>
      <c r="CRG179" s="252"/>
      <c r="CRH179" s="252"/>
      <c r="CRI179" s="252"/>
      <c r="CRJ179" s="252"/>
      <c r="CRK179" s="252"/>
      <c r="CRL179" s="252"/>
      <c r="CRM179" s="252"/>
      <c r="CRN179" s="252"/>
      <c r="CRO179" s="252"/>
      <c r="CRP179" s="252"/>
      <c r="CRQ179" s="252"/>
      <c r="CRR179" s="252"/>
      <c r="CRS179" s="252"/>
      <c r="CRT179" s="252"/>
      <c r="CRU179" s="252"/>
      <c r="CRV179" s="252"/>
      <c r="CRW179" s="252"/>
      <c r="CRX179" s="252"/>
      <c r="CRY179" s="252"/>
      <c r="CRZ179" s="252"/>
      <c r="CSA179" s="252"/>
      <c r="CSB179" s="252"/>
      <c r="CSC179" s="252"/>
      <c r="CSD179" s="252"/>
      <c r="CSE179" s="252"/>
      <c r="CSF179" s="252"/>
      <c r="CSG179" s="252"/>
      <c r="CSH179" s="252"/>
      <c r="CSI179" s="252"/>
      <c r="CSJ179" s="252"/>
      <c r="CSK179" s="252"/>
      <c r="CSL179" s="252"/>
      <c r="CSM179" s="252"/>
      <c r="CSN179" s="252"/>
      <c r="CSO179" s="252"/>
      <c r="CSP179" s="252"/>
      <c r="CSQ179" s="252"/>
      <c r="CSR179" s="252"/>
      <c r="CSS179" s="252"/>
      <c r="CST179" s="252"/>
      <c r="CSU179" s="252"/>
      <c r="CSV179" s="252"/>
      <c r="CSW179" s="252"/>
      <c r="CSX179" s="252"/>
      <c r="CSY179" s="252"/>
      <c r="CSZ179" s="252"/>
      <c r="CTA179" s="252"/>
      <c r="CTB179" s="252"/>
      <c r="CTC179" s="252"/>
      <c r="CTD179" s="252"/>
      <c r="CTE179" s="252"/>
      <c r="CTF179" s="252"/>
      <c r="CTG179" s="252"/>
      <c r="CTH179" s="252"/>
      <c r="CTI179" s="252"/>
      <c r="CTJ179" s="252"/>
      <c r="CTK179" s="252"/>
      <c r="CTL179" s="252"/>
      <c r="CTM179" s="252"/>
      <c r="CTN179" s="252"/>
      <c r="CTO179" s="252"/>
      <c r="CTP179" s="252"/>
      <c r="CTQ179" s="252"/>
      <c r="CTR179" s="252"/>
      <c r="CTS179" s="252"/>
      <c r="CTT179" s="252"/>
      <c r="CTU179" s="252"/>
      <c r="CTV179" s="252"/>
      <c r="CTW179" s="252"/>
      <c r="CTX179" s="252"/>
      <c r="CTY179" s="252"/>
      <c r="CTZ179" s="252"/>
      <c r="CUA179" s="252"/>
      <c r="CUB179" s="252"/>
      <c r="CUC179" s="252"/>
      <c r="CUD179" s="252"/>
      <c r="CUE179" s="252"/>
      <c r="CUF179" s="252"/>
      <c r="CUG179" s="252"/>
      <c r="CUH179" s="252"/>
      <c r="CUI179" s="252"/>
      <c r="CUJ179" s="252"/>
      <c r="CUK179" s="252"/>
      <c r="CUL179" s="252"/>
      <c r="CUM179" s="252"/>
      <c r="CUN179" s="252"/>
      <c r="CUO179" s="252"/>
      <c r="CUP179" s="252"/>
      <c r="CUQ179" s="252"/>
      <c r="CUR179" s="252"/>
      <c r="CUS179" s="252"/>
      <c r="CUT179" s="252"/>
      <c r="CUU179" s="252"/>
      <c r="CUV179" s="252"/>
      <c r="CUW179" s="252"/>
      <c r="CUX179" s="252"/>
      <c r="CUY179" s="252"/>
      <c r="CUZ179" s="252"/>
      <c r="CVA179" s="252"/>
      <c r="CVB179" s="252"/>
      <c r="CVC179" s="252"/>
      <c r="CVD179" s="252"/>
      <c r="CVE179" s="252"/>
      <c r="CVF179" s="252"/>
      <c r="CVG179" s="252"/>
      <c r="CVH179" s="252"/>
      <c r="CVI179" s="252"/>
      <c r="CVJ179" s="252"/>
      <c r="CVK179" s="252"/>
      <c r="CVL179" s="252"/>
      <c r="CVM179" s="252"/>
      <c r="CVN179" s="252"/>
      <c r="CVO179" s="252"/>
      <c r="CVP179" s="252"/>
      <c r="CVQ179" s="252"/>
      <c r="CVR179" s="252"/>
      <c r="CVS179" s="252"/>
      <c r="CVT179" s="252"/>
      <c r="CVU179" s="252"/>
      <c r="CVV179" s="252"/>
      <c r="CVW179" s="252"/>
      <c r="CVX179" s="252"/>
      <c r="CVY179" s="252"/>
      <c r="CVZ179" s="252"/>
      <c r="CWA179" s="252"/>
      <c r="CWB179" s="252"/>
      <c r="CWC179" s="252"/>
      <c r="CWD179" s="252"/>
      <c r="CWE179" s="252"/>
      <c r="CWF179" s="252"/>
      <c r="CWG179" s="252"/>
      <c r="CWH179" s="252"/>
      <c r="CWI179" s="252"/>
      <c r="CWJ179" s="252"/>
      <c r="CWK179" s="252"/>
      <c r="CWL179" s="252"/>
      <c r="CWM179" s="252"/>
      <c r="CWN179" s="252"/>
      <c r="CWO179" s="252"/>
      <c r="CWP179" s="252"/>
      <c r="CWQ179" s="252"/>
      <c r="CWR179" s="252"/>
      <c r="CWS179" s="252"/>
      <c r="CWT179" s="252"/>
      <c r="CWU179" s="252"/>
      <c r="CWV179" s="252"/>
      <c r="CWW179" s="252"/>
      <c r="CWX179" s="252"/>
      <c r="CWY179" s="252"/>
      <c r="CWZ179" s="252"/>
      <c r="CXA179" s="252"/>
      <c r="CXB179" s="252"/>
      <c r="CXC179" s="252"/>
      <c r="CXD179" s="252"/>
      <c r="CXE179" s="252"/>
      <c r="CXF179" s="252"/>
      <c r="CXG179" s="252"/>
      <c r="CXH179" s="252"/>
      <c r="CXI179" s="252"/>
      <c r="CXJ179" s="252"/>
      <c r="CXK179" s="252"/>
      <c r="CXL179" s="252"/>
      <c r="CXM179" s="252"/>
      <c r="CXN179" s="252"/>
      <c r="CXO179" s="252"/>
      <c r="CXP179" s="252"/>
      <c r="CXQ179" s="252"/>
      <c r="CXR179" s="252"/>
      <c r="CXS179" s="252"/>
      <c r="CXT179" s="252"/>
      <c r="CXU179" s="252"/>
      <c r="CXV179" s="252"/>
      <c r="CXW179" s="252"/>
      <c r="CXX179" s="252"/>
      <c r="CXY179" s="252"/>
      <c r="CXZ179" s="252"/>
      <c r="CYA179" s="252"/>
      <c r="CYB179" s="252"/>
      <c r="CYC179" s="252"/>
      <c r="CYD179" s="252"/>
      <c r="CYE179" s="252"/>
      <c r="CYF179" s="252"/>
      <c r="CYG179" s="252"/>
      <c r="CYH179" s="252"/>
      <c r="CYI179" s="252"/>
      <c r="CYJ179" s="252"/>
      <c r="CYK179" s="252"/>
      <c r="CYL179" s="252"/>
      <c r="CYM179" s="252"/>
      <c r="CYN179" s="252"/>
      <c r="CYO179" s="252"/>
      <c r="CYP179" s="252"/>
      <c r="CYQ179" s="252"/>
      <c r="CYR179" s="252"/>
      <c r="CYS179" s="252"/>
      <c r="CYT179" s="252"/>
      <c r="CYU179" s="252"/>
      <c r="CYV179" s="252"/>
      <c r="CYW179" s="252"/>
      <c r="CYX179" s="252"/>
      <c r="CYY179" s="252"/>
      <c r="CYZ179" s="252"/>
      <c r="CZA179" s="252"/>
      <c r="CZB179" s="252"/>
      <c r="CZC179" s="252"/>
      <c r="CZD179" s="252"/>
      <c r="CZE179" s="252"/>
      <c r="CZF179" s="252"/>
      <c r="CZG179" s="252"/>
      <c r="CZH179" s="252"/>
      <c r="CZI179" s="252"/>
      <c r="CZJ179" s="252"/>
      <c r="CZK179" s="252"/>
      <c r="CZL179" s="252"/>
      <c r="CZM179" s="252"/>
      <c r="CZN179" s="252"/>
      <c r="CZO179" s="252"/>
      <c r="CZP179" s="252"/>
      <c r="CZQ179" s="252"/>
      <c r="CZR179" s="252"/>
      <c r="CZS179" s="252"/>
      <c r="CZT179" s="252"/>
      <c r="CZU179" s="252"/>
      <c r="CZV179" s="252"/>
      <c r="CZW179" s="252"/>
      <c r="CZX179" s="252"/>
      <c r="CZY179" s="252"/>
      <c r="CZZ179" s="252"/>
      <c r="DAA179" s="252"/>
      <c r="DAB179" s="252"/>
      <c r="DAC179" s="252"/>
      <c r="DAD179" s="252"/>
      <c r="DAE179" s="252"/>
      <c r="DAF179" s="252"/>
      <c r="DAG179" s="252"/>
      <c r="DAH179" s="252"/>
      <c r="DAI179" s="252"/>
      <c r="DAJ179" s="252"/>
      <c r="DAK179" s="252"/>
      <c r="DAL179" s="252"/>
      <c r="DAM179" s="252"/>
      <c r="DAN179" s="252"/>
      <c r="DAO179" s="252"/>
      <c r="DAP179" s="252"/>
      <c r="DAQ179" s="252"/>
      <c r="DAR179" s="252"/>
      <c r="DAS179" s="252"/>
      <c r="DAT179" s="252"/>
      <c r="DAU179" s="252"/>
      <c r="DAV179" s="252"/>
      <c r="DAW179" s="252"/>
      <c r="DAX179" s="252"/>
      <c r="DAY179" s="252"/>
      <c r="DAZ179" s="252"/>
      <c r="DBA179" s="252"/>
      <c r="DBB179" s="252"/>
      <c r="DBC179" s="252"/>
      <c r="DBD179" s="252"/>
      <c r="DBE179" s="252"/>
      <c r="DBF179" s="252"/>
      <c r="DBG179" s="252"/>
      <c r="DBH179" s="252"/>
      <c r="DBI179" s="252"/>
      <c r="DBJ179" s="252"/>
      <c r="DBK179" s="252"/>
      <c r="DBL179" s="252"/>
      <c r="DBM179" s="252"/>
      <c r="DBN179" s="252"/>
      <c r="DBO179" s="252"/>
      <c r="DBP179" s="252"/>
      <c r="DBQ179" s="252"/>
      <c r="DBR179" s="252"/>
      <c r="DBS179" s="252"/>
      <c r="DBT179" s="252"/>
      <c r="DBU179" s="252"/>
      <c r="DBV179" s="252"/>
      <c r="DBW179" s="252"/>
      <c r="DBX179" s="252"/>
      <c r="DBY179" s="252"/>
      <c r="DBZ179" s="252"/>
      <c r="DCA179" s="252"/>
      <c r="DCB179" s="252"/>
      <c r="DCC179" s="252"/>
      <c r="DCD179" s="252"/>
      <c r="DCE179" s="252"/>
      <c r="DCF179" s="252"/>
      <c r="DCG179" s="252"/>
      <c r="DCH179" s="252"/>
      <c r="DCI179" s="252"/>
      <c r="DCJ179" s="252"/>
      <c r="DCK179" s="252"/>
      <c r="DCL179" s="252"/>
      <c r="DCM179" s="252"/>
      <c r="DCN179" s="252"/>
      <c r="DCO179" s="252"/>
      <c r="DCP179" s="252"/>
      <c r="DCQ179" s="252"/>
      <c r="DCR179" s="252"/>
      <c r="DCS179" s="252"/>
      <c r="DCT179" s="252"/>
      <c r="DCU179" s="252"/>
      <c r="DCV179" s="252"/>
      <c r="DCW179" s="252"/>
      <c r="DCX179" s="252"/>
      <c r="DCY179" s="252"/>
      <c r="DCZ179" s="252"/>
      <c r="DDA179" s="252"/>
      <c r="DDB179" s="252"/>
      <c r="DDC179" s="252"/>
      <c r="DDD179" s="252"/>
      <c r="DDE179" s="252"/>
      <c r="DDF179" s="252"/>
      <c r="DDG179" s="252"/>
      <c r="DDH179" s="252"/>
      <c r="DDI179" s="252"/>
      <c r="DDJ179" s="252"/>
      <c r="DDK179" s="252"/>
      <c r="DDL179" s="252"/>
      <c r="DDM179" s="252"/>
      <c r="DDN179" s="252"/>
      <c r="DDO179" s="252"/>
      <c r="DDP179" s="252"/>
      <c r="DDQ179" s="252"/>
      <c r="DDR179" s="252"/>
      <c r="DDS179" s="252"/>
      <c r="DDT179" s="252"/>
      <c r="DDU179" s="252"/>
      <c r="DDV179" s="252"/>
      <c r="DDW179" s="252"/>
      <c r="DDX179" s="252"/>
      <c r="DDY179" s="252"/>
      <c r="DDZ179" s="252"/>
      <c r="DEA179" s="252"/>
      <c r="DEB179" s="252"/>
      <c r="DEC179" s="252"/>
      <c r="DED179" s="252"/>
      <c r="DEE179" s="252"/>
      <c r="DEF179" s="252"/>
      <c r="DEG179" s="252"/>
      <c r="DEH179" s="252"/>
      <c r="DEI179" s="252"/>
      <c r="DEJ179" s="252"/>
      <c r="DEK179" s="252"/>
      <c r="DEL179" s="252"/>
      <c r="DEM179" s="252"/>
      <c r="DEN179" s="252"/>
      <c r="DEO179" s="252"/>
      <c r="DEP179" s="252"/>
      <c r="DEQ179" s="252"/>
      <c r="DER179" s="252"/>
      <c r="DES179" s="252"/>
      <c r="DET179" s="252"/>
      <c r="DEU179" s="252"/>
      <c r="DEV179" s="252"/>
      <c r="DEW179" s="252"/>
      <c r="DEX179" s="252"/>
      <c r="DEY179" s="252"/>
      <c r="DEZ179" s="252"/>
      <c r="DFA179" s="252"/>
      <c r="DFB179" s="252"/>
      <c r="DFC179" s="252"/>
      <c r="DFD179" s="252"/>
      <c r="DFE179" s="252"/>
      <c r="DFF179" s="252"/>
      <c r="DFG179" s="252"/>
      <c r="DFH179" s="252"/>
      <c r="DFI179" s="252"/>
      <c r="DFJ179" s="252"/>
      <c r="DFK179" s="252"/>
      <c r="DFL179" s="252"/>
      <c r="DFM179" s="252"/>
      <c r="DFN179" s="252"/>
      <c r="DFO179" s="252"/>
      <c r="DFP179" s="252"/>
      <c r="DFQ179" s="252"/>
      <c r="DFR179" s="252"/>
      <c r="DFS179" s="252"/>
      <c r="DFT179" s="252"/>
      <c r="DFU179" s="252"/>
      <c r="DFV179" s="252"/>
      <c r="DFW179" s="252"/>
      <c r="DFX179" s="252"/>
      <c r="DFY179" s="252"/>
      <c r="DFZ179" s="252"/>
      <c r="DGA179" s="252"/>
      <c r="DGB179" s="252"/>
      <c r="DGC179" s="252"/>
      <c r="DGD179" s="252"/>
      <c r="DGE179" s="252"/>
      <c r="DGF179" s="252"/>
      <c r="DGG179" s="252"/>
      <c r="DGH179" s="252"/>
      <c r="DGI179" s="252"/>
      <c r="DGJ179" s="252"/>
      <c r="DGK179" s="252"/>
      <c r="DGL179" s="252"/>
      <c r="DGM179" s="252"/>
      <c r="DGN179" s="252"/>
      <c r="DGO179" s="252"/>
      <c r="DGP179" s="252"/>
      <c r="DGQ179" s="252"/>
      <c r="DGR179" s="252"/>
      <c r="DGS179" s="252"/>
      <c r="DGT179" s="252"/>
      <c r="DGU179" s="252"/>
      <c r="DGV179" s="252"/>
      <c r="DGW179" s="252"/>
      <c r="DGX179" s="252"/>
      <c r="DGY179" s="252"/>
      <c r="DGZ179" s="252"/>
      <c r="DHA179" s="252"/>
      <c r="DHB179" s="252"/>
      <c r="DHC179" s="252"/>
      <c r="DHD179" s="252"/>
      <c r="DHE179" s="252"/>
      <c r="DHF179" s="252"/>
      <c r="DHG179" s="252"/>
      <c r="DHH179" s="252"/>
      <c r="DHI179" s="252"/>
      <c r="DHJ179" s="252"/>
      <c r="DHK179" s="252"/>
      <c r="DHL179" s="252"/>
      <c r="DHM179" s="252"/>
      <c r="DHN179" s="252"/>
      <c r="DHO179" s="252"/>
      <c r="DHP179" s="252"/>
      <c r="DHQ179" s="252"/>
      <c r="DHR179" s="252"/>
      <c r="DHS179" s="252"/>
      <c r="DHT179" s="252"/>
      <c r="DHU179" s="252"/>
      <c r="DHV179" s="252"/>
      <c r="DHW179" s="252"/>
      <c r="DHX179" s="252"/>
      <c r="DHY179" s="252"/>
      <c r="DHZ179" s="252"/>
      <c r="DIA179" s="252"/>
      <c r="DIB179" s="252"/>
      <c r="DIC179" s="252"/>
      <c r="DID179" s="252"/>
      <c r="DIE179" s="252"/>
      <c r="DIF179" s="252"/>
      <c r="DIG179" s="252"/>
      <c r="DIH179" s="252"/>
      <c r="DII179" s="252"/>
      <c r="DIJ179" s="252"/>
      <c r="DIK179" s="252"/>
      <c r="DIL179" s="252"/>
      <c r="DIM179" s="252"/>
      <c r="DIN179" s="252"/>
      <c r="DIO179" s="252"/>
      <c r="DIP179" s="252"/>
      <c r="DIQ179" s="252"/>
      <c r="DIR179" s="252"/>
      <c r="DIS179" s="252"/>
      <c r="DIT179" s="252"/>
      <c r="DIU179" s="252"/>
      <c r="DIV179" s="252"/>
      <c r="DIW179" s="252"/>
      <c r="DIX179" s="252"/>
      <c r="DIY179" s="252"/>
      <c r="DIZ179" s="252"/>
      <c r="DJA179" s="252"/>
      <c r="DJB179" s="252"/>
      <c r="DJC179" s="252"/>
      <c r="DJD179" s="252"/>
      <c r="DJE179" s="252"/>
      <c r="DJF179" s="252"/>
      <c r="DJG179" s="252"/>
      <c r="DJH179" s="252"/>
      <c r="DJI179" s="252"/>
      <c r="DJJ179" s="252"/>
      <c r="DJK179" s="252"/>
      <c r="DJL179" s="252"/>
      <c r="DJM179" s="252"/>
      <c r="DJN179" s="252"/>
      <c r="DJO179" s="252"/>
      <c r="DJP179" s="252"/>
      <c r="DJQ179" s="252"/>
      <c r="DJR179" s="252"/>
      <c r="DJS179" s="252"/>
      <c r="DJT179" s="252"/>
      <c r="DJU179" s="252"/>
      <c r="DJV179" s="252"/>
      <c r="DJW179" s="252"/>
      <c r="DJX179" s="252"/>
      <c r="DJY179" s="252"/>
      <c r="DJZ179" s="252"/>
      <c r="DKA179" s="252"/>
      <c r="DKB179" s="252"/>
      <c r="DKC179" s="252"/>
      <c r="DKD179" s="252"/>
      <c r="DKE179" s="252"/>
      <c r="DKF179" s="252"/>
      <c r="DKG179" s="252"/>
      <c r="DKH179" s="252"/>
      <c r="DKI179" s="252"/>
      <c r="DKJ179" s="252"/>
      <c r="DKK179" s="252"/>
      <c r="DKL179" s="252"/>
      <c r="DKM179" s="252"/>
      <c r="DKN179" s="252"/>
      <c r="DKO179" s="252"/>
      <c r="DKP179" s="252"/>
      <c r="DKQ179" s="252"/>
      <c r="DKR179" s="252"/>
      <c r="DKS179" s="252"/>
      <c r="DKT179" s="252"/>
      <c r="DKU179" s="252"/>
      <c r="DKV179" s="252"/>
      <c r="DKW179" s="252"/>
      <c r="DKX179" s="252"/>
      <c r="DKY179" s="252"/>
      <c r="DKZ179" s="252"/>
      <c r="DLA179" s="252"/>
      <c r="DLB179" s="252"/>
      <c r="DLC179" s="252"/>
      <c r="DLD179" s="252"/>
      <c r="DLE179" s="252"/>
      <c r="DLF179" s="252"/>
      <c r="DLG179" s="252"/>
      <c r="DLH179" s="252"/>
      <c r="DLI179" s="252"/>
      <c r="DLJ179" s="252"/>
      <c r="DLK179" s="252"/>
      <c r="DLL179" s="252"/>
      <c r="DLM179" s="252"/>
      <c r="DLN179" s="252"/>
      <c r="DLO179" s="252"/>
      <c r="DLP179" s="252"/>
      <c r="DLQ179" s="252"/>
      <c r="DLR179" s="252"/>
      <c r="DLS179" s="252"/>
      <c r="DLT179" s="252"/>
      <c r="DLU179" s="252"/>
      <c r="DLV179" s="252"/>
      <c r="DLW179" s="252"/>
      <c r="DLX179" s="252"/>
      <c r="DLY179" s="252"/>
      <c r="DLZ179" s="252"/>
      <c r="DMA179" s="252"/>
      <c r="DMB179" s="252"/>
      <c r="DMC179" s="252"/>
      <c r="DMD179" s="252"/>
      <c r="DME179" s="252"/>
      <c r="DMF179" s="252"/>
      <c r="DMG179" s="252"/>
      <c r="DMH179" s="252"/>
      <c r="DMI179" s="252"/>
      <c r="DMJ179" s="252"/>
      <c r="DMK179" s="252"/>
      <c r="DML179" s="252"/>
      <c r="DMM179" s="252"/>
      <c r="DMN179" s="252"/>
      <c r="DMO179" s="252"/>
      <c r="DMP179" s="252"/>
      <c r="DMQ179" s="252"/>
      <c r="DMR179" s="252"/>
      <c r="DMS179" s="252"/>
      <c r="DMT179" s="252"/>
      <c r="DMU179" s="252"/>
      <c r="DMV179" s="252"/>
      <c r="DMW179" s="252"/>
      <c r="DMX179" s="252"/>
      <c r="DMY179" s="252"/>
      <c r="DMZ179" s="252"/>
      <c r="DNA179" s="252"/>
      <c r="DNB179" s="252"/>
      <c r="DNC179" s="252"/>
      <c r="DND179" s="252"/>
      <c r="DNE179" s="252"/>
      <c r="DNF179" s="252"/>
      <c r="DNG179" s="252"/>
      <c r="DNH179" s="252"/>
      <c r="DNI179" s="252"/>
      <c r="DNJ179" s="252"/>
      <c r="DNK179" s="252"/>
      <c r="DNL179" s="252"/>
      <c r="DNM179" s="252"/>
      <c r="DNN179" s="252"/>
      <c r="DNO179" s="252"/>
      <c r="DNP179" s="252"/>
      <c r="DNQ179" s="252"/>
      <c r="DNR179" s="252"/>
      <c r="DNS179" s="252"/>
      <c r="DNT179" s="252"/>
      <c r="DNU179" s="252"/>
      <c r="DNV179" s="252"/>
      <c r="DNW179" s="252"/>
      <c r="DNX179" s="252"/>
      <c r="DNY179" s="252"/>
      <c r="DNZ179" s="252"/>
      <c r="DOA179" s="252"/>
      <c r="DOB179" s="252"/>
      <c r="DOC179" s="252"/>
      <c r="DOD179" s="252"/>
      <c r="DOE179" s="252"/>
      <c r="DOF179" s="252"/>
      <c r="DOG179" s="252"/>
      <c r="DOH179" s="252"/>
      <c r="DOI179" s="252"/>
      <c r="DOJ179" s="252"/>
      <c r="DOK179" s="252"/>
      <c r="DOL179" s="252"/>
      <c r="DOM179" s="252"/>
      <c r="DON179" s="252"/>
      <c r="DOO179" s="252"/>
      <c r="DOP179" s="252"/>
      <c r="DOQ179" s="252"/>
      <c r="DOR179" s="252"/>
      <c r="DOS179" s="252"/>
      <c r="DOT179" s="252"/>
      <c r="DOU179" s="252"/>
      <c r="DOV179" s="252"/>
      <c r="DOW179" s="252"/>
      <c r="DOX179" s="252"/>
      <c r="DOY179" s="252"/>
      <c r="DOZ179" s="252"/>
      <c r="DPA179" s="252"/>
      <c r="DPB179" s="252"/>
      <c r="DPC179" s="252"/>
      <c r="DPD179" s="252"/>
      <c r="DPE179" s="252"/>
      <c r="DPF179" s="252"/>
      <c r="DPG179" s="252"/>
      <c r="DPH179" s="252"/>
      <c r="DPI179" s="252"/>
      <c r="DPJ179" s="252"/>
      <c r="DPK179" s="252"/>
      <c r="DPL179" s="252"/>
      <c r="DPM179" s="252"/>
      <c r="DPN179" s="252"/>
      <c r="DPO179" s="252"/>
      <c r="DPP179" s="252"/>
      <c r="DPQ179" s="252"/>
      <c r="DPR179" s="252"/>
      <c r="DPS179" s="252"/>
      <c r="DPT179" s="252"/>
      <c r="DPU179" s="252"/>
      <c r="DPV179" s="252"/>
      <c r="DPW179" s="252"/>
      <c r="DPX179" s="252"/>
      <c r="DPY179" s="252"/>
      <c r="DPZ179" s="252"/>
      <c r="DQA179" s="252"/>
      <c r="DQB179" s="252"/>
      <c r="DQC179" s="252"/>
      <c r="DQD179" s="252"/>
      <c r="DQE179" s="252"/>
      <c r="DQF179" s="252"/>
      <c r="DQG179" s="252"/>
      <c r="DQH179" s="252"/>
      <c r="DQI179" s="252"/>
      <c r="DQJ179" s="252"/>
      <c r="DQK179" s="252"/>
      <c r="DQL179" s="252"/>
      <c r="DQM179" s="252"/>
      <c r="DQN179" s="252"/>
      <c r="DQO179" s="252"/>
      <c r="DQP179" s="252"/>
      <c r="DQQ179" s="252"/>
      <c r="DQR179" s="252"/>
      <c r="DQS179" s="252"/>
      <c r="DQT179" s="252"/>
      <c r="DQU179" s="252"/>
      <c r="DQV179" s="252"/>
      <c r="DQW179" s="252"/>
      <c r="DQX179" s="252"/>
      <c r="DQY179" s="252"/>
      <c r="DQZ179" s="252"/>
      <c r="DRA179" s="252"/>
      <c r="DRB179" s="252"/>
      <c r="DRC179" s="252"/>
      <c r="DRD179" s="252"/>
      <c r="DRE179" s="252"/>
      <c r="DRF179" s="252"/>
      <c r="DRG179" s="252"/>
      <c r="DRH179" s="252"/>
      <c r="DRI179" s="252"/>
      <c r="DRJ179" s="252"/>
      <c r="DRK179" s="252"/>
      <c r="DRL179" s="252"/>
      <c r="DRM179" s="252"/>
      <c r="DRN179" s="252"/>
      <c r="DRO179" s="252"/>
      <c r="DRP179" s="252"/>
      <c r="DRQ179" s="252"/>
      <c r="DRR179" s="252"/>
      <c r="DRS179" s="252"/>
      <c r="DRT179" s="252"/>
      <c r="DRU179" s="252"/>
      <c r="DRV179" s="252"/>
      <c r="DRW179" s="252"/>
      <c r="DRX179" s="252"/>
      <c r="DRY179" s="252"/>
      <c r="DRZ179" s="252"/>
      <c r="DSA179" s="252"/>
      <c r="DSB179" s="252"/>
      <c r="DSC179" s="252"/>
      <c r="DSD179" s="252"/>
      <c r="DSE179" s="252"/>
      <c r="DSF179" s="252"/>
      <c r="DSG179" s="252"/>
      <c r="DSH179" s="252"/>
      <c r="DSI179" s="252"/>
      <c r="DSJ179" s="252"/>
      <c r="DSK179" s="252"/>
      <c r="DSL179" s="252"/>
      <c r="DSM179" s="252"/>
      <c r="DSN179" s="252"/>
      <c r="DSO179" s="252"/>
      <c r="DSP179" s="252"/>
      <c r="DSQ179" s="252"/>
      <c r="DSR179" s="252"/>
      <c r="DSS179" s="252"/>
      <c r="DST179" s="252"/>
      <c r="DSU179" s="252"/>
      <c r="DSV179" s="252"/>
      <c r="DSW179" s="252"/>
      <c r="DSX179" s="252"/>
      <c r="DSY179" s="252"/>
      <c r="DSZ179" s="252"/>
      <c r="DTA179" s="252"/>
      <c r="DTB179" s="252"/>
      <c r="DTC179" s="252"/>
      <c r="DTD179" s="252"/>
      <c r="DTE179" s="252"/>
      <c r="DTF179" s="252"/>
      <c r="DTG179" s="252"/>
      <c r="DTH179" s="252"/>
      <c r="DTI179" s="252"/>
      <c r="DTJ179" s="252"/>
      <c r="DTK179" s="252"/>
      <c r="DTL179" s="252"/>
      <c r="DTM179" s="252"/>
      <c r="DTN179" s="252"/>
      <c r="DTO179" s="252"/>
      <c r="DTP179" s="252"/>
      <c r="DTQ179" s="252"/>
      <c r="DTR179" s="252"/>
      <c r="DTS179" s="252"/>
      <c r="DTT179" s="252"/>
      <c r="DTU179" s="252"/>
      <c r="DTV179" s="252"/>
      <c r="DTW179" s="252"/>
      <c r="DTX179" s="252"/>
      <c r="DTY179" s="252"/>
      <c r="DTZ179" s="252"/>
      <c r="DUA179" s="252"/>
      <c r="DUB179" s="252"/>
      <c r="DUC179" s="252"/>
      <c r="DUD179" s="252"/>
      <c r="DUE179" s="252"/>
      <c r="DUF179" s="252"/>
      <c r="DUG179" s="252"/>
      <c r="DUH179" s="252"/>
      <c r="DUI179" s="252"/>
      <c r="DUJ179" s="252"/>
      <c r="DUK179" s="252"/>
      <c r="DUL179" s="252"/>
      <c r="DUM179" s="252"/>
      <c r="DUN179" s="252"/>
      <c r="DUO179" s="252"/>
      <c r="DUP179" s="252"/>
      <c r="DUQ179" s="252"/>
      <c r="DUR179" s="252"/>
      <c r="DUS179" s="252"/>
      <c r="DUT179" s="252"/>
      <c r="DUU179" s="252"/>
      <c r="DUV179" s="252"/>
      <c r="DUW179" s="252"/>
      <c r="DUX179" s="252"/>
      <c r="DUY179" s="252"/>
      <c r="DUZ179" s="252"/>
      <c r="DVA179" s="252"/>
      <c r="DVB179" s="252"/>
      <c r="DVC179" s="252"/>
      <c r="DVD179" s="252"/>
      <c r="DVE179" s="252"/>
      <c r="DVF179" s="252"/>
      <c r="DVG179" s="252"/>
      <c r="DVH179" s="252"/>
      <c r="DVI179" s="252"/>
      <c r="DVJ179" s="252"/>
      <c r="DVK179" s="252"/>
      <c r="DVL179" s="252"/>
      <c r="DVM179" s="252"/>
      <c r="DVN179" s="252"/>
      <c r="DVO179" s="252"/>
      <c r="DVP179" s="252"/>
      <c r="DVQ179" s="252"/>
      <c r="DVR179" s="252"/>
      <c r="DVS179" s="252"/>
      <c r="DVT179" s="252"/>
      <c r="DVU179" s="252"/>
      <c r="DVV179" s="252"/>
      <c r="DVW179" s="252"/>
      <c r="DVX179" s="252"/>
      <c r="DVY179" s="252"/>
      <c r="DVZ179" s="252"/>
      <c r="DWA179" s="252"/>
      <c r="DWB179" s="252"/>
      <c r="DWC179" s="252"/>
      <c r="DWD179" s="252"/>
      <c r="DWE179" s="252"/>
      <c r="DWF179" s="252"/>
      <c r="DWG179" s="252"/>
      <c r="DWH179" s="252"/>
      <c r="DWI179" s="252"/>
      <c r="DWJ179" s="252"/>
      <c r="DWK179" s="252"/>
      <c r="DWL179" s="252"/>
      <c r="DWM179" s="252"/>
      <c r="DWN179" s="252"/>
      <c r="DWO179" s="252"/>
      <c r="DWP179" s="252"/>
      <c r="DWQ179" s="252"/>
      <c r="DWR179" s="252"/>
      <c r="DWS179" s="252"/>
      <c r="DWT179" s="252"/>
      <c r="DWU179" s="252"/>
      <c r="DWV179" s="252"/>
      <c r="DWW179" s="252"/>
      <c r="DWX179" s="252"/>
      <c r="DWY179" s="252"/>
      <c r="DWZ179" s="252"/>
      <c r="DXA179" s="252"/>
      <c r="DXB179" s="252"/>
      <c r="DXC179" s="252"/>
      <c r="DXD179" s="252"/>
      <c r="DXE179" s="252"/>
      <c r="DXF179" s="252"/>
      <c r="DXG179" s="252"/>
      <c r="DXH179" s="252"/>
      <c r="DXI179" s="252"/>
      <c r="DXJ179" s="252"/>
      <c r="DXK179" s="252"/>
      <c r="DXL179" s="252"/>
      <c r="DXM179" s="252"/>
      <c r="DXN179" s="252"/>
      <c r="DXO179" s="252"/>
      <c r="DXP179" s="252"/>
      <c r="DXQ179" s="252"/>
      <c r="DXR179" s="252"/>
      <c r="DXS179" s="252"/>
      <c r="DXT179" s="252"/>
      <c r="DXU179" s="252"/>
      <c r="DXV179" s="252"/>
      <c r="DXW179" s="252"/>
      <c r="DXX179" s="252"/>
      <c r="DXY179" s="252"/>
      <c r="DXZ179" s="252"/>
      <c r="DYA179" s="252"/>
      <c r="DYB179" s="252"/>
      <c r="DYC179" s="252"/>
      <c r="DYD179" s="252"/>
      <c r="DYE179" s="252"/>
      <c r="DYF179" s="252"/>
      <c r="DYG179" s="252"/>
      <c r="DYH179" s="252"/>
      <c r="DYI179" s="252"/>
      <c r="DYJ179" s="252"/>
      <c r="DYK179" s="252"/>
      <c r="DYL179" s="252"/>
      <c r="DYM179" s="252"/>
      <c r="DYN179" s="252"/>
      <c r="DYO179" s="252"/>
      <c r="DYP179" s="252"/>
      <c r="DYQ179" s="252"/>
      <c r="DYR179" s="252"/>
      <c r="DYS179" s="252"/>
      <c r="DYT179" s="252"/>
      <c r="DYU179" s="252"/>
      <c r="DYV179" s="252"/>
      <c r="DYW179" s="252"/>
      <c r="DYX179" s="252"/>
      <c r="DYY179" s="252"/>
      <c r="DYZ179" s="252"/>
      <c r="DZA179" s="252"/>
      <c r="DZB179" s="252"/>
      <c r="DZC179" s="252"/>
      <c r="DZD179" s="252"/>
      <c r="DZE179" s="252"/>
      <c r="DZF179" s="252"/>
      <c r="DZG179" s="252"/>
      <c r="DZH179" s="252"/>
      <c r="DZI179" s="252"/>
      <c r="DZJ179" s="252"/>
      <c r="DZK179" s="252"/>
      <c r="DZL179" s="252"/>
      <c r="DZM179" s="252"/>
      <c r="DZN179" s="252"/>
      <c r="DZO179" s="252"/>
      <c r="DZP179" s="252"/>
      <c r="DZQ179" s="252"/>
      <c r="DZR179" s="252"/>
      <c r="DZS179" s="252"/>
      <c r="DZT179" s="252"/>
      <c r="DZU179" s="252"/>
      <c r="DZV179" s="252"/>
      <c r="DZW179" s="252"/>
      <c r="DZX179" s="252"/>
      <c r="DZY179" s="252"/>
      <c r="DZZ179" s="252"/>
      <c r="EAA179" s="252"/>
      <c r="EAB179" s="252"/>
      <c r="EAC179" s="252"/>
      <c r="EAD179" s="252"/>
      <c r="EAE179" s="252"/>
      <c r="EAF179" s="252"/>
      <c r="EAG179" s="252"/>
      <c r="EAH179" s="252"/>
      <c r="EAI179" s="252"/>
      <c r="EAJ179" s="252"/>
      <c r="EAK179" s="252"/>
      <c r="EAL179" s="252"/>
      <c r="EAM179" s="252"/>
      <c r="EAN179" s="252"/>
      <c r="EAO179" s="252"/>
      <c r="EAP179" s="252"/>
      <c r="EAQ179" s="252"/>
      <c r="EAR179" s="252"/>
      <c r="EAS179" s="252"/>
      <c r="EAT179" s="252"/>
      <c r="EAU179" s="252"/>
      <c r="EAV179" s="252"/>
      <c r="EAW179" s="252"/>
      <c r="EAX179" s="252"/>
      <c r="EAY179" s="252"/>
      <c r="EAZ179" s="252"/>
      <c r="EBA179" s="252"/>
      <c r="EBB179" s="252"/>
      <c r="EBC179" s="252"/>
      <c r="EBD179" s="252"/>
      <c r="EBE179" s="252"/>
      <c r="EBF179" s="252"/>
      <c r="EBG179" s="252"/>
      <c r="EBH179" s="252"/>
      <c r="EBI179" s="252"/>
      <c r="EBJ179" s="252"/>
      <c r="EBK179" s="252"/>
      <c r="EBL179" s="252"/>
      <c r="EBM179" s="252"/>
      <c r="EBN179" s="252"/>
      <c r="EBO179" s="252"/>
      <c r="EBP179" s="252"/>
      <c r="EBQ179" s="252"/>
      <c r="EBR179" s="252"/>
      <c r="EBS179" s="252"/>
      <c r="EBT179" s="252"/>
      <c r="EBU179" s="252"/>
      <c r="EBV179" s="252"/>
      <c r="EBW179" s="252"/>
      <c r="EBX179" s="252"/>
      <c r="EBY179" s="252"/>
      <c r="EBZ179" s="252"/>
      <c r="ECA179" s="252"/>
      <c r="ECB179" s="252"/>
      <c r="ECC179" s="252"/>
      <c r="ECD179" s="252"/>
      <c r="ECE179" s="252"/>
      <c r="ECF179" s="252"/>
      <c r="ECG179" s="252"/>
      <c r="ECH179" s="252"/>
      <c r="ECI179" s="252"/>
      <c r="ECJ179" s="252"/>
      <c r="ECK179" s="252"/>
      <c r="ECL179" s="252"/>
      <c r="ECM179" s="252"/>
      <c r="ECN179" s="252"/>
      <c r="ECO179" s="252"/>
      <c r="ECP179" s="252"/>
      <c r="ECQ179" s="252"/>
      <c r="ECR179" s="252"/>
      <c r="ECS179" s="252"/>
      <c r="ECT179" s="252"/>
      <c r="ECU179" s="252"/>
      <c r="ECV179" s="252"/>
      <c r="ECW179" s="252"/>
      <c r="ECX179" s="252"/>
      <c r="ECY179" s="252"/>
      <c r="ECZ179" s="252"/>
      <c r="EDA179" s="252"/>
      <c r="EDB179" s="252"/>
      <c r="EDC179" s="252"/>
      <c r="EDD179" s="252"/>
      <c r="EDE179" s="252"/>
      <c r="EDF179" s="252"/>
      <c r="EDG179" s="252"/>
      <c r="EDH179" s="252"/>
      <c r="EDI179" s="252"/>
      <c r="EDJ179" s="252"/>
      <c r="EDK179" s="252"/>
      <c r="EDL179" s="252"/>
      <c r="EDM179" s="252"/>
      <c r="EDN179" s="252"/>
      <c r="EDO179" s="252"/>
      <c r="EDP179" s="252"/>
      <c r="EDQ179" s="252"/>
      <c r="EDR179" s="252"/>
      <c r="EDS179" s="252"/>
      <c r="EDT179" s="252"/>
      <c r="EDU179" s="252"/>
      <c r="EDV179" s="252"/>
      <c r="EDW179" s="252"/>
      <c r="EDX179" s="252"/>
      <c r="EDY179" s="252"/>
      <c r="EDZ179" s="252"/>
      <c r="EEA179" s="252"/>
      <c r="EEB179" s="252"/>
      <c r="EEC179" s="252"/>
      <c r="EED179" s="252"/>
      <c r="EEE179" s="252"/>
      <c r="EEF179" s="252"/>
      <c r="EEG179" s="252"/>
      <c r="EEH179" s="252"/>
      <c r="EEI179" s="252"/>
      <c r="EEJ179" s="252"/>
      <c r="EEK179" s="252"/>
      <c r="EEL179" s="252"/>
      <c r="EEM179" s="252"/>
      <c r="EEN179" s="252"/>
      <c r="EEO179" s="252"/>
      <c r="EEP179" s="252"/>
      <c r="EEQ179" s="252"/>
      <c r="EER179" s="252"/>
      <c r="EES179" s="252"/>
      <c r="EET179" s="252"/>
      <c r="EEU179" s="252"/>
      <c r="EEV179" s="252"/>
      <c r="EEW179" s="252"/>
      <c r="EEX179" s="252"/>
      <c r="EEY179" s="252"/>
      <c r="EEZ179" s="252"/>
      <c r="EFA179" s="252"/>
      <c r="EFB179" s="252"/>
      <c r="EFC179" s="252"/>
      <c r="EFD179" s="252"/>
      <c r="EFE179" s="252"/>
      <c r="EFF179" s="252"/>
      <c r="EFG179" s="252"/>
      <c r="EFH179" s="252"/>
      <c r="EFI179" s="252"/>
      <c r="EFJ179" s="252"/>
      <c r="EFK179" s="252"/>
      <c r="EFL179" s="252"/>
      <c r="EFM179" s="252"/>
      <c r="EFN179" s="252"/>
      <c r="EFO179" s="252"/>
      <c r="EFP179" s="252"/>
      <c r="EFQ179" s="252"/>
      <c r="EFR179" s="252"/>
      <c r="EFS179" s="252"/>
      <c r="EFT179" s="252"/>
      <c r="EFU179" s="252"/>
      <c r="EFV179" s="252"/>
      <c r="EFW179" s="252"/>
      <c r="EFX179" s="252"/>
      <c r="EFY179" s="252"/>
      <c r="EFZ179" s="252"/>
      <c r="EGA179" s="252"/>
      <c r="EGB179" s="252"/>
      <c r="EGC179" s="252"/>
      <c r="EGD179" s="252"/>
      <c r="EGE179" s="252"/>
      <c r="EGF179" s="252"/>
      <c r="EGG179" s="252"/>
      <c r="EGH179" s="252"/>
      <c r="EGI179" s="252"/>
      <c r="EGJ179" s="252"/>
      <c r="EGK179" s="252"/>
      <c r="EGL179" s="252"/>
      <c r="EGM179" s="252"/>
      <c r="EGN179" s="252"/>
      <c r="EGO179" s="252"/>
      <c r="EGP179" s="252"/>
      <c r="EGQ179" s="252"/>
      <c r="EGR179" s="252"/>
      <c r="EGS179" s="252"/>
      <c r="EGT179" s="252"/>
      <c r="EGU179" s="252"/>
      <c r="EGV179" s="252"/>
      <c r="EGW179" s="252"/>
      <c r="EGX179" s="252"/>
      <c r="EGY179" s="252"/>
      <c r="EGZ179" s="252"/>
      <c r="EHA179" s="252"/>
      <c r="EHB179" s="252"/>
      <c r="EHC179" s="252"/>
      <c r="EHD179" s="252"/>
      <c r="EHE179" s="252"/>
      <c r="EHF179" s="252"/>
      <c r="EHG179" s="252"/>
      <c r="EHH179" s="252"/>
      <c r="EHI179" s="252"/>
      <c r="EHJ179" s="252"/>
      <c r="EHK179" s="252"/>
      <c r="EHL179" s="252"/>
      <c r="EHM179" s="252"/>
      <c r="EHN179" s="252"/>
      <c r="EHO179" s="252"/>
      <c r="EHP179" s="252"/>
      <c r="EHQ179" s="252"/>
      <c r="EHR179" s="252"/>
      <c r="EHS179" s="252"/>
      <c r="EHT179" s="252"/>
      <c r="EHU179" s="252"/>
      <c r="EHV179" s="252"/>
      <c r="EHW179" s="252"/>
      <c r="EHX179" s="252"/>
      <c r="EHY179" s="252"/>
      <c r="EHZ179" s="252"/>
      <c r="EIA179" s="252"/>
      <c r="EIB179" s="252"/>
      <c r="EIC179" s="252"/>
      <c r="EID179" s="252"/>
      <c r="EIE179" s="252"/>
      <c r="EIF179" s="252"/>
      <c r="EIG179" s="252"/>
      <c r="EIH179" s="252"/>
      <c r="EII179" s="252"/>
      <c r="EIJ179" s="252"/>
      <c r="EIK179" s="252"/>
      <c r="EIL179" s="252"/>
      <c r="EIM179" s="252"/>
      <c r="EIN179" s="252"/>
      <c r="EIO179" s="252"/>
      <c r="EIP179" s="252"/>
      <c r="EIQ179" s="252"/>
      <c r="EIR179" s="252"/>
      <c r="EIS179" s="252"/>
      <c r="EIT179" s="252"/>
      <c r="EIU179" s="252"/>
      <c r="EIV179" s="252"/>
      <c r="EIW179" s="252"/>
      <c r="EIX179" s="252"/>
      <c r="EIY179" s="252"/>
      <c r="EIZ179" s="252"/>
      <c r="EJA179" s="252"/>
      <c r="EJB179" s="252"/>
      <c r="EJC179" s="252"/>
      <c r="EJD179" s="252"/>
      <c r="EJE179" s="252"/>
      <c r="EJF179" s="252"/>
      <c r="EJG179" s="252"/>
      <c r="EJH179" s="252"/>
      <c r="EJI179" s="252"/>
      <c r="EJJ179" s="252"/>
      <c r="EJK179" s="252"/>
      <c r="EJL179" s="252"/>
      <c r="EJM179" s="252"/>
      <c r="EJN179" s="252"/>
      <c r="EJO179" s="252"/>
      <c r="EJP179" s="252"/>
      <c r="EJQ179" s="252"/>
      <c r="EJR179" s="252"/>
      <c r="EJS179" s="252"/>
      <c r="EJT179" s="252"/>
      <c r="EJU179" s="252"/>
      <c r="EJV179" s="252"/>
      <c r="EJW179" s="252"/>
      <c r="EJX179" s="252"/>
      <c r="EJY179" s="252"/>
      <c r="EJZ179" s="252"/>
      <c r="EKA179" s="252"/>
      <c r="EKB179" s="252"/>
      <c r="EKC179" s="252"/>
      <c r="EKD179" s="252"/>
      <c r="EKE179" s="252"/>
      <c r="EKF179" s="252"/>
      <c r="EKG179" s="252"/>
      <c r="EKH179" s="252"/>
      <c r="EKI179" s="252"/>
      <c r="EKJ179" s="252"/>
      <c r="EKK179" s="252"/>
      <c r="EKL179" s="252"/>
      <c r="EKM179" s="252"/>
      <c r="EKN179" s="252"/>
      <c r="EKO179" s="252"/>
      <c r="EKP179" s="252"/>
      <c r="EKQ179" s="252"/>
      <c r="EKR179" s="252"/>
      <c r="EKS179" s="252"/>
      <c r="EKT179" s="252"/>
      <c r="EKU179" s="252"/>
      <c r="EKV179" s="252"/>
      <c r="EKW179" s="252"/>
      <c r="EKX179" s="252"/>
      <c r="EKY179" s="252"/>
      <c r="EKZ179" s="252"/>
      <c r="ELA179" s="252"/>
      <c r="ELB179" s="252"/>
      <c r="ELC179" s="252"/>
      <c r="ELD179" s="252"/>
      <c r="ELE179" s="252"/>
      <c r="ELF179" s="252"/>
      <c r="ELG179" s="252"/>
      <c r="ELH179" s="252"/>
      <c r="ELI179" s="252"/>
      <c r="ELJ179" s="252"/>
      <c r="ELK179" s="252"/>
      <c r="ELL179" s="252"/>
      <c r="ELM179" s="252"/>
      <c r="ELN179" s="252"/>
      <c r="ELO179" s="252"/>
      <c r="ELP179" s="252"/>
      <c r="ELQ179" s="252"/>
      <c r="ELR179" s="252"/>
      <c r="ELS179" s="252"/>
      <c r="ELT179" s="252"/>
      <c r="ELU179" s="252"/>
      <c r="ELV179" s="252"/>
      <c r="ELW179" s="252"/>
      <c r="ELX179" s="252"/>
      <c r="ELY179" s="252"/>
      <c r="ELZ179" s="252"/>
      <c r="EMA179" s="252"/>
      <c r="EMB179" s="252"/>
      <c r="EMC179" s="252"/>
      <c r="EMD179" s="252"/>
      <c r="EME179" s="252"/>
      <c r="EMF179" s="252"/>
      <c r="EMG179" s="252"/>
      <c r="EMH179" s="252"/>
      <c r="EMI179" s="252"/>
      <c r="EMJ179" s="252"/>
      <c r="EMK179" s="252"/>
      <c r="EML179" s="252"/>
      <c r="EMM179" s="252"/>
      <c r="EMN179" s="252"/>
      <c r="EMO179" s="252"/>
      <c r="EMP179" s="252"/>
      <c r="EMQ179" s="252"/>
      <c r="EMR179" s="252"/>
      <c r="EMS179" s="252"/>
      <c r="EMT179" s="252"/>
      <c r="EMU179" s="252"/>
      <c r="EMV179" s="252"/>
      <c r="EMW179" s="252"/>
      <c r="EMX179" s="252"/>
      <c r="EMY179" s="252"/>
      <c r="EMZ179" s="252"/>
      <c r="ENA179" s="252"/>
      <c r="ENB179" s="252"/>
      <c r="ENC179" s="252"/>
      <c r="END179" s="252"/>
      <c r="ENE179" s="252"/>
      <c r="ENF179" s="252"/>
      <c r="ENG179" s="252"/>
      <c r="ENH179" s="252"/>
      <c r="ENI179" s="252"/>
      <c r="ENJ179" s="252"/>
      <c r="ENK179" s="252"/>
      <c r="ENL179" s="252"/>
      <c r="ENM179" s="252"/>
      <c r="ENN179" s="252"/>
      <c r="ENO179" s="252"/>
      <c r="ENP179" s="252"/>
      <c r="ENQ179" s="252"/>
      <c r="ENR179" s="252"/>
      <c r="ENS179" s="252"/>
      <c r="ENT179" s="252"/>
      <c r="ENU179" s="252"/>
      <c r="ENV179" s="252"/>
      <c r="ENW179" s="252"/>
      <c r="ENX179" s="252"/>
      <c r="ENY179" s="252"/>
      <c r="ENZ179" s="252"/>
      <c r="EOA179" s="252"/>
      <c r="EOB179" s="252"/>
      <c r="EOC179" s="252"/>
      <c r="EOD179" s="252"/>
      <c r="EOE179" s="252"/>
      <c r="EOF179" s="252"/>
      <c r="EOG179" s="252"/>
      <c r="EOH179" s="252"/>
      <c r="EOI179" s="252"/>
      <c r="EOJ179" s="252"/>
      <c r="EOK179" s="252"/>
      <c r="EOL179" s="252"/>
      <c r="EOM179" s="252"/>
      <c r="EON179" s="252"/>
      <c r="EOO179" s="252"/>
      <c r="EOP179" s="252"/>
      <c r="EOQ179" s="252"/>
      <c r="EOR179" s="252"/>
      <c r="EOS179" s="252"/>
      <c r="EOT179" s="252"/>
      <c r="EOU179" s="252"/>
      <c r="EOV179" s="252"/>
      <c r="EOW179" s="252"/>
      <c r="EOX179" s="252"/>
      <c r="EOY179" s="252"/>
      <c r="EOZ179" s="252"/>
      <c r="EPA179" s="252"/>
      <c r="EPB179" s="252"/>
      <c r="EPC179" s="252"/>
      <c r="EPD179" s="252"/>
      <c r="EPE179" s="252"/>
      <c r="EPF179" s="252"/>
      <c r="EPG179" s="252"/>
      <c r="EPH179" s="252"/>
      <c r="EPI179" s="252"/>
      <c r="EPJ179" s="252"/>
      <c r="EPK179" s="252"/>
      <c r="EPL179" s="252"/>
      <c r="EPM179" s="252"/>
      <c r="EPN179" s="252"/>
      <c r="EPO179" s="252"/>
      <c r="EPP179" s="252"/>
      <c r="EPQ179" s="252"/>
      <c r="EPR179" s="252"/>
      <c r="EPS179" s="252"/>
      <c r="EPT179" s="252"/>
      <c r="EPU179" s="252"/>
      <c r="EPV179" s="252"/>
      <c r="EPW179" s="252"/>
      <c r="EPX179" s="252"/>
      <c r="EPY179" s="252"/>
      <c r="EPZ179" s="252"/>
      <c r="EQA179" s="252"/>
      <c r="EQB179" s="252"/>
      <c r="EQC179" s="252"/>
      <c r="EQD179" s="252"/>
      <c r="EQE179" s="252"/>
      <c r="EQF179" s="252"/>
      <c r="EQG179" s="252"/>
      <c r="EQH179" s="252"/>
      <c r="EQI179" s="252"/>
      <c r="EQJ179" s="252"/>
      <c r="EQK179" s="252"/>
      <c r="EQL179" s="252"/>
      <c r="EQM179" s="252"/>
      <c r="EQN179" s="252"/>
      <c r="EQO179" s="252"/>
      <c r="EQP179" s="252"/>
      <c r="EQQ179" s="252"/>
      <c r="EQR179" s="252"/>
      <c r="EQS179" s="252"/>
      <c r="EQT179" s="252"/>
      <c r="EQU179" s="252"/>
      <c r="EQV179" s="252"/>
      <c r="EQW179" s="252"/>
      <c r="EQX179" s="252"/>
      <c r="EQY179" s="252"/>
      <c r="EQZ179" s="252"/>
      <c r="ERA179" s="252"/>
      <c r="ERB179" s="252"/>
      <c r="ERC179" s="252"/>
      <c r="ERD179" s="252"/>
      <c r="ERE179" s="252"/>
      <c r="ERF179" s="252"/>
      <c r="ERG179" s="252"/>
      <c r="ERH179" s="252"/>
      <c r="ERI179" s="252"/>
      <c r="ERJ179" s="252"/>
      <c r="ERK179" s="252"/>
      <c r="ERL179" s="252"/>
      <c r="ERM179" s="252"/>
      <c r="ERN179" s="252"/>
      <c r="ERO179" s="252"/>
      <c r="ERP179" s="252"/>
      <c r="ERQ179" s="252"/>
      <c r="ERR179" s="252"/>
      <c r="ERS179" s="252"/>
      <c r="ERT179" s="252"/>
      <c r="ERU179" s="252"/>
      <c r="ERV179" s="252"/>
      <c r="ERW179" s="252"/>
      <c r="ERX179" s="252"/>
      <c r="ERY179" s="252"/>
      <c r="ERZ179" s="252"/>
      <c r="ESA179" s="252"/>
      <c r="ESB179" s="252"/>
      <c r="ESC179" s="252"/>
      <c r="ESD179" s="252"/>
      <c r="ESE179" s="252"/>
      <c r="ESF179" s="252"/>
      <c r="ESG179" s="252"/>
      <c r="ESH179" s="252"/>
      <c r="ESI179" s="252"/>
      <c r="ESJ179" s="252"/>
      <c r="ESK179" s="252"/>
      <c r="ESL179" s="252"/>
      <c r="ESM179" s="252"/>
      <c r="ESN179" s="252"/>
      <c r="ESO179" s="252"/>
      <c r="ESP179" s="252"/>
      <c r="ESQ179" s="252"/>
      <c r="ESR179" s="252"/>
      <c r="ESS179" s="252"/>
      <c r="EST179" s="252"/>
      <c r="ESU179" s="252"/>
      <c r="ESV179" s="252"/>
      <c r="ESW179" s="252"/>
      <c r="ESX179" s="252"/>
      <c r="ESY179" s="252"/>
      <c r="ESZ179" s="252"/>
      <c r="ETA179" s="252"/>
      <c r="ETB179" s="252"/>
      <c r="ETC179" s="252"/>
      <c r="ETD179" s="252"/>
      <c r="ETE179" s="252"/>
      <c r="ETF179" s="252"/>
      <c r="ETG179" s="252"/>
      <c r="ETH179" s="252"/>
      <c r="ETI179" s="252"/>
      <c r="ETJ179" s="252"/>
      <c r="ETK179" s="252"/>
      <c r="ETL179" s="252"/>
      <c r="ETM179" s="252"/>
      <c r="ETN179" s="252"/>
      <c r="ETO179" s="252"/>
      <c r="ETP179" s="252"/>
      <c r="ETQ179" s="252"/>
      <c r="ETR179" s="252"/>
      <c r="ETS179" s="252"/>
      <c r="ETT179" s="252"/>
      <c r="ETU179" s="252"/>
      <c r="ETV179" s="252"/>
      <c r="ETW179" s="252"/>
      <c r="ETX179" s="252"/>
      <c r="ETY179" s="252"/>
      <c r="ETZ179" s="252"/>
      <c r="EUA179" s="252"/>
      <c r="EUB179" s="252"/>
      <c r="EUC179" s="252"/>
      <c r="EUD179" s="252"/>
      <c r="EUE179" s="252"/>
      <c r="EUF179" s="252"/>
      <c r="EUG179" s="252"/>
      <c r="EUH179" s="252"/>
      <c r="EUI179" s="252"/>
      <c r="EUJ179" s="252"/>
      <c r="EUK179" s="252"/>
      <c r="EUL179" s="252"/>
      <c r="EUM179" s="252"/>
      <c r="EUN179" s="252"/>
      <c r="EUO179" s="252"/>
      <c r="EUP179" s="252"/>
      <c r="EUQ179" s="252"/>
      <c r="EUR179" s="252"/>
      <c r="EUS179" s="252"/>
      <c r="EUT179" s="252"/>
      <c r="EUU179" s="252"/>
      <c r="EUV179" s="252"/>
      <c r="EUW179" s="252"/>
      <c r="EUX179" s="252"/>
      <c r="EUY179" s="252"/>
      <c r="EUZ179" s="252"/>
      <c r="EVA179" s="252"/>
      <c r="EVB179" s="252"/>
      <c r="EVC179" s="252"/>
      <c r="EVD179" s="252"/>
      <c r="EVE179" s="252"/>
      <c r="EVF179" s="252"/>
      <c r="EVG179" s="252"/>
      <c r="EVH179" s="252"/>
      <c r="EVI179" s="252"/>
      <c r="EVJ179" s="252"/>
      <c r="EVK179" s="252"/>
      <c r="EVL179" s="252"/>
      <c r="EVM179" s="252"/>
      <c r="EVN179" s="252"/>
      <c r="EVO179" s="252"/>
      <c r="EVP179" s="252"/>
      <c r="EVQ179" s="252"/>
      <c r="EVR179" s="252"/>
      <c r="EVS179" s="252"/>
      <c r="EVT179" s="252"/>
      <c r="EVU179" s="252"/>
      <c r="EVV179" s="252"/>
      <c r="EVW179" s="252"/>
      <c r="EVX179" s="252"/>
      <c r="EVY179" s="252"/>
      <c r="EVZ179" s="252"/>
      <c r="EWA179" s="252"/>
      <c r="EWB179" s="252"/>
      <c r="EWC179" s="252"/>
      <c r="EWD179" s="252"/>
      <c r="EWE179" s="252"/>
      <c r="EWF179" s="252"/>
      <c r="EWG179" s="252"/>
      <c r="EWH179" s="252"/>
      <c r="EWI179" s="252"/>
      <c r="EWJ179" s="252"/>
      <c r="EWK179" s="252"/>
      <c r="EWL179" s="252"/>
      <c r="EWM179" s="252"/>
      <c r="EWN179" s="252"/>
      <c r="EWO179" s="252"/>
      <c r="EWP179" s="252"/>
      <c r="EWQ179" s="252"/>
      <c r="EWR179" s="252"/>
      <c r="EWS179" s="252"/>
      <c r="EWT179" s="252"/>
      <c r="EWU179" s="252"/>
      <c r="EWV179" s="252"/>
      <c r="EWW179" s="252"/>
      <c r="EWX179" s="252"/>
      <c r="EWY179" s="252"/>
      <c r="EWZ179" s="252"/>
      <c r="EXA179" s="252"/>
      <c r="EXB179" s="252"/>
      <c r="EXC179" s="252"/>
      <c r="EXD179" s="252"/>
      <c r="EXE179" s="252"/>
      <c r="EXF179" s="252"/>
      <c r="EXG179" s="252"/>
      <c r="EXH179" s="252"/>
      <c r="EXI179" s="252"/>
      <c r="EXJ179" s="252"/>
      <c r="EXK179" s="252"/>
      <c r="EXL179" s="252"/>
      <c r="EXM179" s="252"/>
      <c r="EXN179" s="252"/>
      <c r="EXO179" s="252"/>
      <c r="EXP179" s="252"/>
      <c r="EXQ179" s="252"/>
      <c r="EXR179" s="252"/>
      <c r="EXS179" s="252"/>
      <c r="EXT179" s="252"/>
      <c r="EXU179" s="252"/>
      <c r="EXV179" s="252"/>
      <c r="EXW179" s="252"/>
      <c r="EXX179" s="252"/>
      <c r="EXY179" s="252"/>
      <c r="EXZ179" s="252"/>
      <c r="EYA179" s="252"/>
      <c r="EYB179" s="252"/>
      <c r="EYC179" s="252"/>
      <c r="EYD179" s="252"/>
      <c r="EYE179" s="252"/>
      <c r="EYF179" s="252"/>
      <c r="EYG179" s="252"/>
      <c r="EYH179" s="252"/>
      <c r="EYI179" s="252"/>
      <c r="EYJ179" s="252"/>
      <c r="EYK179" s="252"/>
      <c r="EYL179" s="252"/>
      <c r="EYM179" s="252"/>
      <c r="EYN179" s="252"/>
      <c r="EYO179" s="252"/>
      <c r="EYP179" s="252"/>
      <c r="EYQ179" s="252"/>
      <c r="EYR179" s="252"/>
      <c r="EYS179" s="252"/>
      <c r="EYT179" s="252"/>
      <c r="EYU179" s="252"/>
      <c r="EYV179" s="252"/>
      <c r="EYW179" s="252"/>
      <c r="EYX179" s="252"/>
      <c r="EYY179" s="252"/>
      <c r="EYZ179" s="252"/>
      <c r="EZA179" s="252"/>
      <c r="EZB179" s="252"/>
      <c r="EZC179" s="252"/>
      <c r="EZD179" s="252"/>
      <c r="EZE179" s="252"/>
      <c r="EZF179" s="252"/>
      <c r="EZG179" s="252"/>
      <c r="EZH179" s="252"/>
      <c r="EZI179" s="252"/>
      <c r="EZJ179" s="252"/>
      <c r="EZK179" s="252"/>
      <c r="EZL179" s="252"/>
      <c r="EZM179" s="252"/>
      <c r="EZN179" s="252"/>
      <c r="EZO179" s="252"/>
      <c r="EZP179" s="252"/>
      <c r="EZQ179" s="252"/>
      <c r="EZR179" s="252"/>
      <c r="EZS179" s="252"/>
      <c r="EZT179" s="252"/>
      <c r="EZU179" s="252"/>
      <c r="EZV179" s="252"/>
      <c r="EZW179" s="252"/>
      <c r="EZX179" s="252"/>
      <c r="EZY179" s="252"/>
      <c r="EZZ179" s="252"/>
      <c r="FAA179" s="252"/>
      <c r="FAB179" s="252"/>
      <c r="FAC179" s="252"/>
      <c r="FAD179" s="252"/>
      <c r="FAE179" s="252"/>
      <c r="FAF179" s="252"/>
      <c r="FAG179" s="252"/>
      <c r="FAH179" s="252"/>
      <c r="FAI179" s="252"/>
      <c r="FAJ179" s="252"/>
      <c r="FAK179" s="252"/>
      <c r="FAL179" s="252"/>
      <c r="FAM179" s="252"/>
      <c r="FAN179" s="252"/>
      <c r="FAO179" s="252"/>
      <c r="FAP179" s="252"/>
      <c r="FAQ179" s="252"/>
      <c r="FAR179" s="252"/>
      <c r="FAS179" s="252"/>
      <c r="FAT179" s="252"/>
      <c r="FAU179" s="252"/>
      <c r="FAV179" s="252"/>
      <c r="FAW179" s="252"/>
      <c r="FAX179" s="252"/>
      <c r="FAY179" s="252"/>
      <c r="FAZ179" s="252"/>
      <c r="FBA179" s="252"/>
      <c r="FBB179" s="252"/>
      <c r="FBC179" s="252"/>
      <c r="FBD179" s="252"/>
      <c r="FBE179" s="252"/>
      <c r="FBF179" s="252"/>
      <c r="FBG179" s="252"/>
      <c r="FBH179" s="252"/>
      <c r="FBI179" s="252"/>
      <c r="FBJ179" s="252"/>
      <c r="FBK179" s="252"/>
      <c r="FBL179" s="252"/>
      <c r="FBM179" s="252"/>
      <c r="FBN179" s="252"/>
      <c r="FBO179" s="252"/>
      <c r="FBP179" s="252"/>
      <c r="FBQ179" s="252"/>
      <c r="FBR179" s="252"/>
      <c r="FBS179" s="252"/>
      <c r="FBT179" s="252"/>
      <c r="FBU179" s="252"/>
      <c r="FBV179" s="252"/>
      <c r="FBW179" s="252"/>
      <c r="FBX179" s="252"/>
      <c r="FBY179" s="252"/>
      <c r="FBZ179" s="252"/>
      <c r="FCA179" s="252"/>
      <c r="FCB179" s="252"/>
      <c r="FCC179" s="252"/>
      <c r="FCD179" s="252"/>
      <c r="FCE179" s="252"/>
      <c r="FCF179" s="252"/>
      <c r="FCG179" s="252"/>
      <c r="FCH179" s="252"/>
      <c r="FCI179" s="252"/>
      <c r="FCJ179" s="252"/>
      <c r="FCK179" s="252"/>
      <c r="FCL179" s="252"/>
      <c r="FCM179" s="252"/>
      <c r="FCN179" s="252"/>
      <c r="FCO179" s="252"/>
      <c r="FCP179" s="252"/>
      <c r="FCQ179" s="252"/>
      <c r="FCR179" s="252"/>
      <c r="FCS179" s="252"/>
      <c r="FCT179" s="252"/>
      <c r="FCU179" s="252"/>
      <c r="FCV179" s="252"/>
      <c r="FCW179" s="252"/>
      <c r="FCX179" s="252"/>
      <c r="FCY179" s="252"/>
      <c r="FCZ179" s="252"/>
      <c r="FDA179" s="252"/>
      <c r="FDB179" s="252"/>
      <c r="FDC179" s="252"/>
      <c r="FDD179" s="252"/>
      <c r="FDE179" s="252"/>
      <c r="FDF179" s="252"/>
      <c r="FDG179" s="252"/>
      <c r="FDH179" s="252"/>
      <c r="FDI179" s="252"/>
      <c r="FDJ179" s="252"/>
      <c r="FDK179" s="252"/>
      <c r="FDL179" s="252"/>
      <c r="FDM179" s="252"/>
      <c r="FDN179" s="252"/>
      <c r="FDO179" s="252"/>
      <c r="FDP179" s="252"/>
      <c r="FDQ179" s="252"/>
      <c r="FDR179" s="252"/>
      <c r="FDS179" s="252"/>
      <c r="FDT179" s="252"/>
      <c r="FDU179" s="252"/>
      <c r="FDV179" s="252"/>
      <c r="FDW179" s="252"/>
      <c r="FDX179" s="252"/>
      <c r="FDY179" s="252"/>
      <c r="FDZ179" s="252"/>
      <c r="FEA179" s="252"/>
      <c r="FEB179" s="252"/>
      <c r="FEC179" s="252"/>
      <c r="FED179" s="252"/>
      <c r="FEE179" s="252"/>
      <c r="FEF179" s="252"/>
      <c r="FEG179" s="252"/>
      <c r="FEH179" s="252"/>
      <c r="FEI179" s="252"/>
      <c r="FEJ179" s="252"/>
      <c r="FEK179" s="252"/>
      <c r="FEL179" s="252"/>
      <c r="FEM179" s="252"/>
      <c r="FEN179" s="252"/>
      <c r="FEO179" s="252"/>
      <c r="FEP179" s="252"/>
      <c r="FEQ179" s="252"/>
      <c r="FER179" s="252"/>
      <c r="FES179" s="252"/>
      <c r="FET179" s="252"/>
      <c r="FEU179" s="252"/>
      <c r="FEV179" s="252"/>
      <c r="FEW179" s="252"/>
      <c r="FEX179" s="252"/>
      <c r="FEY179" s="252"/>
      <c r="FEZ179" s="252"/>
      <c r="FFA179" s="252"/>
      <c r="FFB179" s="252"/>
      <c r="FFC179" s="252"/>
      <c r="FFD179" s="252"/>
      <c r="FFE179" s="252"/>
      <c r="FFF179" s="252"/>
      <c r="FFG179" s="252"/>
      <c r="FFH179" s="252"/>
      <c r="FFI179" s="252"/>
      <c r="FFJ179" s="252"/>
      <c r="FFK179" s="252"/>
      <c r="FFL179" s="252"/>
      <c r="FFM179" s="252"/>
      <c r="FFN179" s="252"/>
      <c r="FFO179" s="252"/>
      <c r="FFP179" s="252"/>
      <c r="FFQ179" s="252"/>
      <c r="FFR179" s="252"/>
      <c r="FFS179" s="252"/>
      <c r="FFT179" s="252"/>
      <c r="FFU179" s="252"/>
      <c r="FFV179" s="252"/>
      <c r="FFW179" s="252"/>
      <c r="FFX179" s="252"/>
      <c r="FFY179" s="252"/>
      <c r="FFZ179" s="252"/>
      <c r="FGA179" s="252"/>
      <c r="FGB179" s="252"/>
      <c r="FGC179" s="252"/>
      <c r="FGD179" s="252"/>
      <c r="FGE179" s="252"/>
      <c r="FGF179" s="252"/>
      <c r="FGG179" s="252"/>
      <c r="FGH179" s="252"/>
      <c r="FGI179" s="252"/>
      <c r="FGJ179" s="252"/>
      <c r="FGK179" s="252"/>
      <c r="FGL179" s="252"/>
      <c r="FGM179" s="252"/>
      <c r="FGN179" s="252"/>
      <c r="FGO179" s="252"/>
      <c r="FGP179" s="252"/>
      <c r="FGQ179" s="252"/>
      <c r="FGR179" s="252"/>
      <c r="FGS179" s="252"/>
      <c r="FGT179" s="252"/>
      <c r="FGU179" s="252"/>
      <c r="FGV179" s="252"/>
      <c r="FGW179" s="252"/>
      <c r="FGX179" s="252"/>
      <c r="FGY179" s="252"/>
      <c r="FGZ179" s="252"/>
      <c r="FHA179" s="252"/>
      <c r="FHB179" s="252"/>
      <c r="FHC179" s="252"/>
      <c r="FHD179" s="252"/>
      <c r="FHE179" s="252"/>
      <c r="FHF179" s="252"/>
      <c r="FHG179" s="252"/>
      <c r="FHH179" s="252"/>
      <c r="FHI179" s="252"/>
      <c r="FHJ179" s="252"/>
      <c r="FHK179" s="252"/>
      <c r="FHL179" s="252"/>
      <c r="FHM179" s="252"/>
      <c r="FHN179" s="252"/>
      <c r="FHO179" s="252"/>
      <c r="FHP179" s="252"/>
      <c r="FHQ179" s="252"/>
      <c r="FHR179" s="252"/>
      <c r="FHS179" s="252"/>
      <c r="FHT179" s="252"/>
      <c r="FHU179" s="252"/>
      <c r="FHV179" s="252"/>
      <c r="FHW179" s="252"/>
      <c r="FHX179" s="252"/>
      <c r="FHY179" s="252"/>
      <c r="FHZ179" s="252"/>
      <c r="FIA179" s="252"/>
      <c r="FIB179" s="252"/>
      <c r="FIC179" s="252"/>
      <c r="FID179" s="252"/>
      <c r="FIE179" s="252"/>
      <c r="FIF179" s="252"/>
      <c r="FIG179" s="252"/>
      <c r="FIH179" s="252"/>
      <c r="FII179" s="252"/>
      <c r="FIJ179" s="252"/>
      <c r="FIK179" s="252"/>
      <c r="FIL179" s="252"/>
      <c r="FIM179" s="252"/>
      <c r="FIN179" s="252"/>
      <c r="FIO179" s="252"/>
      <c r="FIP179" s="252"/>
      <c r="FIQ179" s="252"/>
      <c r="FIR179" s="252"/>
      <c r="FIS179" s="252"/>
      <c r="FIT179" s="252"/>
      <c r="FIU179" s="252"/>
      <c r="FIV179" s="252"/>
      <c r="FIW179" s="252"/>
      <c r="FIX179" s="252"/>
      <c r="FIY179" s="252"/>
      <c r="FIZ179" s="252"/>
      <c r="FJA179" s="252"/>
      <c r="FJB179" s="252"/>
      <c r="FJC179" s="252"/>
      <c r="FJD179" s="252"/>
      <c r="FJE179" s="252"/>
      <c r="FJF179" s="252"/>
      <c r="FJG179" s="252"/>
      <c r="FJH179" s="252"/>
      <c r="FJI179" s="252"/>
      <c r="FJJ179" s="252"/>
      <c r="FJK179" s="252"/>
      <c r="FJL179" s="252"/>
      <c r="FJM179" s="252"/>
      <c r="FJN179" s="252"/>
      <c r="FJO179" s="252"/>
      <c r="FJP179" s="252"/>
      <c r="FJQ179" s="252"/>
      <c r="FJR179" s="252"/>
      <c r="FJS179" s="252"/>
      <c r="FJT179" s="252"/>
      <c r="FJU179" s="252"/>
      <c r="FJV179" s="252"/>
      <c r="FJW179" s="252"/>
      <c r="FJX179" s="252"/>
      <c r="FJY179" s="252"/>
      <c r="FJZ179" s="252"/>
      <c r="FKA179" s="252"/>
      <c r="FKB179" s="252"/>
      <c r="FKC179" s="252"/>
      <c r="FKD179" s="252"/>
      <c r="FKE179" s="252"/>
      <c r="FKF179" s="252"/>
      <c r="FKG179" s="252"/>
      <c r="FKH179" s="252"/>
      <c r="FKI179" s="252"/>
      <c r="FKJ179" s="252"/>
      <c r="FKK179" s="252"/>
      <c r="FKL179" s="252"/>
      <c r="FKM179" s="252"/>
      <c r="FKN179" s="252"/>
      <c r="FKO179" s="252"/>
      <c r="FKP179" s="252"/>
      <c r="FKQ179" s="252"/>
      <c r="FKR179" s="252"/>
      <c r="FKS179" s="252"/>
      <c r="FKT179" s="252"/>
      <c r="FKU179" s="252"/>
      <c r="FKV179" s="252"/>
      <c r="FKW179" s="252"/>
      <c r="FKX179" s="252"/>
      <c r="FKY179" s="252"/>
      <c r="FKZ179" s="252"/>
      <c r="FLA179" s="252"/>
      <c r="FLB179" s="252"/>
      <c r="FLC179" s="252"/>
      <c r="FLD179" s="252"/>
      <c r="FLE179" s="252"/>
      <c r="FLF179" s="252"/>
      <c r="FLG179" s="252"/>
      <c r="FLH179" s="252"/>
      <c r="FLI179" s="252"/>
      <c r="FLJ179" s="252"/>
      <c r="FLK179" s="252"/>
      <c r="FLL179" s="252"/>
      <c r="FLM179" s="252"/>
      <c r="FLN179" s="252"/>
      <c r="FLO179" s="252"/>
      <c r="FLP179" s="252"/>
      <c r="FLQ179" s="252"/>
      <c r="FLR179" s="252"/>
      <c r="FLS179" s="252"/>
      <c r="FLT179" s="252"/>
      <c r="FLU179" s="252"/>
      <c r="FLV179" s="252"/>
      <c r="FLW179" s="252"/>
      <c r="FLX179" s="252"/>
      <c r="FLY179" s="252"/>
      <c r="FLZ179" s="252"/>
      <c r="FMA179" s="252"/>
      <c r="FMB179" s="252"/>
      <c r="FMC179" s="252"/>
      <c r="FMD179" s="252"/>
      <c r="FME179" s="252"/>
      <c r="FMF179" s="252"/>
      <c r="FMG179" s="252"/>
      <c r="FMH179" s="252"/>
      <c r="FMI179" s="252"/>
      <c r="FMJ179" s="252"/>
      <c r="FMK179" s="252"/>
      <c r="FML179" s="252"/>
      <c r="FMM179" s="252"/>
      <c r="FMN179" s="252"/>
      <c r="FMO179" s="252"/>
      <c r="FMP179" s="252"/>
      <c r="FMQ179" s="252"/>
      <c r="FMR179" s="252"/>
      <c r="FMS179" s="252"/>
      <c r="FMT179" s="252"/>
      <c r="FMU179" s="252"/>
      <c r="FMV179" s="252"/>
      <c r="FMW179" s="252"/>
      <c r="FMX179" s="252"/>
      <c r="FMY179" s="252"/>
      <c r="FMZ179" s="252"/>
      <c r="FNA179" s="252"/>
      <c r="FNB179" s="252"/>
      <c r="FNC179" s="252"/>
      <c r="FND179" s="252"/>
      <c r="FNE179" s="252"/>
      <c r="FNF179" s="252"/>
      <c r="FNG179" s="252"/>
      <c r="FNH179" s="252"/>
      <c r="FNI179" s="252"/>
      <c r="FNJ179" s="252"/>
      <c r="FNK179" s="252"/>
      <c r="FNL179" s="252"/>
      <c r="FNM179" s="252"/>
      <c r="FNN179" s="252"/>
      <c r="FNO179" s="252"/>
      <c r="FNP179" s="252"/>
      <c r="FNQ179" s="252"/>
      <c r="FNR179" s="252"/>
      <c r="FNS179" s="252"/>
      <c r="FNT179" s="252"/>
      <c r="FNU179" s="252"/>
      <c r="FNV179" s="252"/>
      <c r="FNW179" s="252"/>
      <c r="FNX179" s="252"/>
      <c r="FNY179" s="252"/>
      <c r="FNZ179" s="252"/>
      <c r="FOA179" s="252"/>
      <c r="FOB179" s="252"/>
      <c r="FOC179" s="252"/>
      <c r="FOD179" s="252"/>
      <c r="FOE179" s="252"/>
      <c r="FOF179" s="252"/>
      <c r="FOG179" s="252"/>
      <c r="FOH179" s="252"/>
      <c r="FOI179" s="252"/>
      <c r="FOJ179" s="252"/>
      <c r="FOK179" s="252"/>
      <c r="FOL179" s="252"/>
      <c r="FOM179" s="252"/>
      <c r="FON179" s="252"/>
      <c r="FOO179" s="252"/>
      <c r="FOP179" s="252"/>
      <c r="FOQ179" s="252"/>
      <c r="FOR179" s="252"/>
      <c r="FOS179" s="252"/>
      <c r="FOT179" s="252"/>
      <c r="FOU179" s="252"/>
      <c r="FOV179" s="252"/>
      <c r="FOW179" s="252"/>
      <c r="FOX179" s="252"/>
      <c r="FOY179" s="252"/>
      <c r="FOZ179" s="252"/>
      <c r="FPA179" s="252"/>
      <c r="FPB179" s="252"/>
      <c r="FPC179" s="252"/>
      <c r="FPD179" s="252"/>
      <c r="FPE179" s="252"/>
      <c r="FPF179" s="252"/>
      <c r="FPG179" s="252"/>
      <c r="FPH179" s="252"/>
      <c r="FPI179" s="252"/>
      <c r="FPJ179" s="252"/>
      <c r="FPK179" s="252"/>
      <c r="FPL179" s="252"/>
      <c r="FPM179" s="252"/>
      <c r="FPN179" s="252"/>
      <c r="FPO179" s="252"/>
      <c r="FPP179" s="252"/>
      <c r="FPQ179" s="252"/>
      <c r="FPR179" s="252"/>
      <c r="FPS179" s="252"/>
      <c r="FPT179" s="252"/>
      <c r="FPU179" s="252"/>
      <c r="FPV179" s="252"/>
      <c r="FPW179" s="252"/>
      <c r="FPX179" s="252"/>
      <c r="FPY179" s="252"/>
      <c r="FPZ179" s="252"/>
      <c r="FQA179" s="252"/>
      <c r="FQB179" s="252"/>
      <c r="FQC179" s="252"/>
      <c r="FQD179" s="252"/>
      <c r="FQE179" s="252"/>
      <c r="FQF179" s="252"/>
      <c r="FQG179" s="252"/>
      <c r="FQH179" s="252"/>
      <c r="FQI179" s="252"/>
      <c r="FQJ179" s="252"/>
      <c r="FQK179" s="252"/>
      <c r="FQL179" s="252"/>
      <c r="FQM179" s="252"/>
      <c r="FQN179" s="252"/>
      <c r="FQO179" s="252"/>
      <c r="FQP179" s="252"/>
      <c r="FQQ179" s="252"/>
      <c r="FQR179" s="252"/>
      <c r="FQS179" s="252"/>
      <c r="FQT179" s="252"/>
      <c r="FQU179" s="252"/>
      <c r="FQV179" s="252"/>
      <c r="FQW179" s="252"/>
      <c r="FQX179" s="252"/>
      <c r="FQY179" s="252"/>
      <c r="FQZ179" s="252"/>
      <c r="FRA179" s="252"/>
      <c r="FRB179" s="252"/>
      <c r="FRC179" s="252"/>
      <c r="FRD179" s="252"/>
      <c r="FRE179" s="252"/>
      <c r="FRF179" s="252"/>
      <c r="FRG179" s="252"/>
      <c r="FRH179" s="252"/>
      <c r="FRI179" s="252"/>
      <c r="FRJ179" s="252"/>
      <c r="FRK179" s="252"/>
      <c r="FRL179" s="252"/>
      <c r="FRM179" s="252"/>
      <c r="FRN179" s="252"/>
      <c r="FRO179" s="252"/>
      <c r="FRP179" s="252"/>
      <c r="FRQ179" s="252"/>
      <c r="FRR179" s="252"/>
      <c r="FRS179" s="252"/>
      <c r="FRT179" s="252"/>
      <c r="FRU179" s="252"/>
      <c r="FRV179" s="252"/>
      <c r="FRW179" s="252"/>
      <c r="FRX179" s="252"/>
      <c r="FRY179" s="252"/>
      <c r="FRZ179" s="252"/>
      <c r="FSA179" s="252"/>
      <c r="FSB179" s="252"/>
      <c r="FSC179" s="252"/>
      <c r="FSD179" s="252"/>
      <c r="FSE179" s="252"/>
      <c r="FSF179" s="252"/>
      <c r="FSG179" s="252"/>
      <c r="FSH179" s="252"/>
      <c r="FSI179" s="252"/>
      <c r="FSJ179" s="252"/>
      <c r="FSK179" s="252"/>
      <c r="FSL179" s="252"/>
      <c r="FSM179" s="252"/>
      <c r="FSN179" s="252"/>
      <c r="FSO179" s="252"/>
      <c r="FSP179" s="252"/>
      <c r="FSQ179" s="252"/>
      <c r="FSR179" s="252"/>
      <c r="FSS179" s="252"/>
      <c r="FST179" s="252"/>
      <c r="FSU179" s="252"/>
      <c r="FSV179" s="252"/>
      <c r="FSW179" s="252"/>
      <c r="FSX179" s="252"/>
      <c r="FSY179" s="252"/>
      <c r="FSZ179" s="252"/>
      <c r="FTA179" s="252"/>
      <c r="FTB179" s="252"/>
      <c r="FTC179" s="252"/>
      <c r="FTD179" s="252"/>
      <c r="FTE179" s="252"/>
      <c r="FTF179" s="252"/>
      <c r="FTG179" s="252"/>
      <c r="FTH179" s="252"/>
      <c r="FTI179" s="252"/>
      <c r="FTJ179" s="252"/>
      <c r="FTK179" s="252"/>
      <c r="FTL179" s="252"/>
      <c r="FTM179" s="252"/>
      <c r="FTN179" s="252"/>
      <c r="FTO179" s="252"/>
      <c r="FTP179" s="252"/>
      <c r="FTQ179" s="252"/>
      <c r="FTR179" s="252"/>
      <c r="FTS179" s="252"/>
      <c r="FTT179" s="252"/>
      <c r="FTU179" s="252"/>
      <c r="FTV179" s="252"/>
      <c r="FTW179" s="252"/>
      <c r="FTX179" s="252"/>
      <c r="FTY179" s="252"/>
      <c r="FTZ179" s="252"/>
      <c r="FUA179" s="252"/>
      <c r="FUB179" s="252"/>
      <c r="FUC179" s="252"/>
      <c r="FUD179" s="252"/>
      <c r="FUE179" s="252"/>
      <c r="FUF179" s="252"/>
      <c r="FUG179" s="252"/>
      <c r="FUH179" s="252"/>
      <c r="FUI179" s="252"/>
      <c r="FUJ179" s="252"/>
      <c r="FUK179" s="252"/>
      <c r="FUL179" s="252"/>
      <c r="FUM179" s="252"/>
      <c r="FUN179" s="252"/>
      <c r="FUO179" s="252"/>
      <c r="FUP179" s="252"/>
      <c r="FUQ179" s="252"/>
      <c r="FUR179" s="252"/>
      <c r="FUS179" s="252"/>
      <c r="FUT179" s="252"/>
      <c r="FUU179" s="252"/>
      <c r="FUV179" s="252"/>
      <c r="FUW179" s="252"/>
      <c r="FUX179" s="252"/>
      <c r="FUY179" s="252"/>
      <c r="FUZ179" s="252"/>
      <c r="FVA179" s="252"/>
      <c r="FVB179" s="252"/>
      <c r="FVC179" s="252"/>
      <c r="FVD179" s="252"/>
      <c r="FVE179" s="252"/>
      <c r="FVF179" s="252"/>
      <c r="FVG179" s="252"/>
      <c r="FVH179" s="252"/>
      <c r="FVI179" s="252"/>
      <c r="FVJ179" s="252"/>
      <c r="FVK179" s="252"/>
      <c r="FVL179" s="252"/>
      <c r="FVM179" s="252"/>
      <c r="FVN179" s="252"/>
      <c r="FVO179" s="252"/>
      <c r="FVP179" s="252"/>
      <c r="FVQ179" s="252"/>
      <c r="FVR179" s="252"/>
      <c r="FVS179" s="252"/>
      <c r="FVT179" s="252"/>
      <c r="FVU179" s="252"/>
      <c r="FVV179" s="252"/>
      <c r="FVW179" s="252"/>
      <c r="FVX179" s="252"/>
      <c r="FVY179" s="252"/>
      <c r="FVZ179" s="252"/>
      <c r="FWA179" s="252"/>
      <c r="FWB179" s="252"/>
      <c r="FWC179" s="252"/>
      <c r="FWD179" s="252"/>
      <c r="FWE179" s="252"/>
      <c r="FWF179" s="252"/>
      <c r="FWG179" s="252"/>
      <c r="FWH179" s="252"/>
      <c r="FWI179" s="252"/>
      <c r="FWJ179" s="252"/>
      <c r="FWK179" s="252"/>
      <c r="FWL179" s="252"/>
      <c r="FWM179" s="252"/>
      <c r="FWN179" s="252"/>
      <c r="FWO179" s="252"/>
      <c r="FWP179" s="252"/>
      <c r="FWQ179" s="252"/>
      <c r="FWR179" s="252"/>
      <c r="FWS179" s="252"/>
      <c r="FWT179" s="252"/>
      <c r="FWU179" s="252"/>
      <c r="FWV179" s="252"/>
      <c r="FWW179" s="252"/>
      <c r="FWX179" s="252"/>
      <c r="FWY179" s="252"/>
      <c r="FWZ179" s="252"/>
      <c r="FXA179" s="252"/>
      <c r="FXB179" s="252"/>
      <c r="FXC179" s="252"/>
      <c r="FXD179" s="252"/>
      <c r="FXE179" s="252"/>
      <c r="FXF179" s="252"/>
      <c r="FXG179" s="252"/>
      <c r="FXH179" s="252"/>
      <c r="FXI179" s="252"/>
      <c r="FXJ179" s="252"/>
      <c r="FXK179" s="252"/>
      <c r="FXL179" s="252"/>
      <c r="FXM179" s="252"/>
      <c r="FXN179" s="252"/>
      <c r="FXO179" s="252"/>
      <c r="FXP179" s="252"/>
      <c r="FXQ179" s="252"/>
      <c r="FXR179" s="252"/>
      <c r="FXS179" s="252"/>
      <c r="FXT179" s="252"/>
      <c r="FXU179" s="252"/>
      <c r="FXV179" s="252"/>
      <c r="FXW179" s="252"/>
      <c r="FXX179" s="252"/>
      <c r="FXY179" s="252"/>
      <c r="FXZ179" s="252"/>
      <c r="FYA179" s="252"/>
      <c r="FYB179" s="252"/>
      <c r="FYC179" s="252"/>
      <c r="FYD179" s="252"/>
      <c r="FYE179" s="252"/>
      <c r="FYF179" s="252"/>
      <c r="FYG179" s="252"/>
      <c r="FYH179" s="252"/>
      <c r="FYI179" s="252"/>
      <c r="FYJ179" s="252"/>
      <c r="FYK179" s="252"/>
      <c r="FYL179" s="252"/>
      <c r="FYM179" s="252"/>
      <c r="FYN179" s="252"/>
      <c r="FYO179" s="252"/>
      <c r="FYP179" s="252"/>
      <c r="FYQ179" s="252"/>
      <c r="FYR179" s="252"/>
      <c r="FYS179" s="252"/>
      <c r="FYT179" s="252"/>
      <c r="FYU179" s="252"/>
      <c r="FYV179" s="252"/>
      <c r="FYW179" s="252"/>
      <c r="FYX179" s="252"/>
      <c r="FYY179" s="252"/>
      <c r="FYZ179" s="252"/>
      <c r="FZA179" s="252"/>
      <c r="FZB179" s="252"/>
      <c r="FZC179" s="252"/>
      <c r="FZD179" s="252"/>
      <c r="FZE179" s="252"/>
      <c r="FZF179" s="252"/>
      <c r="FZG179" s="252"/>
      <c r="FZH179" s="252"/>
      <c r="FZI179" s="252"/>
      <c r="FZJ179" s="252"/>
      <c r="FZK179" s="252"/>
      <c r="FZL179" s="252"/>
      <c r="FZM179" s="252"/>
      <c r="FZN179" s="252"/>
      <c r="FZO179" s="252"/>
      <c r="FZP179" s="252"/>
      <c r="FZQ179" s="252"/>
      <c r="FZR179" s="252"/>
      <c r="FZS179" s="252"/>
      <c r="FZT179" s="252"/>
      <c r="FZU179" s="252"/>
      <c r="FZV179" s="252"/>
      <c r="FZW179" s="252"/>
      <c r="FZX179" s="252"/>
      <c r="FZY179" s="252"/>
      <c r="FZZ179" s="252"/>
      <c r="GAA179" s="252"/>
      <c r="GAB179" s="252"/>
      <c r="GAC179" s="252"/>
      <c r="GAD179" s="252"/>
      <c r="GAE179" s="252"/>
      <c r="GAF179" s="252"/>
      <c r="GAG179" s="252"/>
      <c r="GAH179" s="252"/>
      <c r="GAI179" s="252"/>
      <c r="GAJ179" s="252"/>
      <c r="GAK179" s="252"/>
      <c r="GAL179" s="252"/>
      <c r="GAM179" s="252"/>
      <c r="GAN179" s="252"/>
      <c r="GAO179" s="252"/>
      <c r="GAP179" s="252"/>
      <c r="GAQ179" s="252"/>
      <c r="GAR179" s="252"/>
      <c r="GAS179" s="252"/>
      <c r="GAT179" s="252"/>
      <c r="GAU179" s="252"/>
      <c r="GAV179" s="252"/>
      <c r="GAW179" s="252"/>
      <c r="GAX179" s="252"/>
      <c r="GAY179" s="252"/>
      <c r="GAZ179" s="252"/>
      <c r="GBA179" s="252"/>
      <c r="GBB179" s="252"/>
      <c r="GBC179" s="252"/>
      <c r="GBD179" s="252"/>
      <c r="GBE179" s="252"/>
      <c r="GBF179" s="252"/>
      <c r="GBG179" s="252"/>
      <c r="GBH179" s="252"/>
      <c r="GBI179" s="252"/>
      <c r="GBJ179" s="252"/>
      <c r="GBK179" s="252"/>
      <c r="GBL179" s="252"/>
      <c r="GBM179" s="252"/>
      <c r="GBN179" s="252"/>
      <c r="GBO179" s="252"/>
      <c r="GBP179" s="252"/>
      <c r="GBQ179" s="252"/>
      <c r="GBR179" s="252"/>
      <c r="GBS179" s="252"/>
      <c r="GBT179" s="252"/>
      <c r="GBU179" s="252"/>
      <c r="GBV179" s="252"/>
      <c r="GBW179" s="252"/>
      <c r="GBX179" s="252"/>
      <c r="GBY179" s="252"/>
      <c r="GBZ179" s="252"/>
      <c r="GCA179" s="252"/>
      <c r="GCB179" s="252"/>
      <c r="GCC179" s="252"/>
      <c r="GCD179" s="252"/>
      <c r="GCE179" s="252"/>
      <c r="GCF179" s="252"/>
      <c r="GCG179" s="252"/>
      <c r="GCH179" s="252"/>
      <c r="GCI179" s="252"/>
      <c r="GCJ179" s="252"/>
      <c r="GCK179" s="252"/>
      <c r="GCL179" s="252"/>
      <c r="GCM179" s="252"/>
      <c r="GCN179" s="252"/>
      <c r="GCO179" s="252"/>
      <c r="GCP179" s="252"/>
      <c r="GCQ179" s="252"/>
      <c r="GCR179" s="252"/>
      <c r="GCS179" s="252"/>
      <c r="GCT179" s="252"/>
      <c r="GCU179" s="252"/>
      <c r="GCV179" s="252"/>
      <c r="GCW179" s="252"/>
      <c r="GCX179" s="252"/>
      <c r="GCY179" s="252"/>
      <c r="GCZ179" s="252"/>
      <c r="GDA179" s="252"/>
      <c r="GDB179" s="252"/>
      <c r="GDC179" s="252"/>
      <c r="GDD179" s="252"/>
      <c r="GDE179" s="252"/>
      <c r="GDF179" s="252"/>
      <c r="GDG179" s="252"/>
      <c r="GDH179" s="252"/>
      <c r="GDI179" s="252"/>
      <c r="GDJ179" s="252"/>
      <c r="GDK179" s="252"/>
      <c r="GDL179" s="252"/>
      <c r="GDM179" s="252"/>
      <c r="GDN179" s="252"/>
      <c r="GDO179" s="252"/>
      <c r="GDP179" s="252"/>
      <c r="GDQ179" s="252"/>
      <c r="GDR179" s="252"/>
      <c r="GDS179" s="252"/>
      <c r="GDT179" s="252"/>
      <c r="GDU179" s="252"/>
      <c r="GDV179" s="252"/>
      <c r="GDW179" s="252"/>
      <c r="GDX179" s="252"/>
      <c r="GDY179" s="252"/>
      <c r="GDZ179" s="252"/>
      <c r="GEA179" s="252"/>
      <c r="GEB179" s="252"/>
      <c r="GEC179" s="252"/>
      <c r="GED179" s="252"/>
      <c r="GEE179" s="252"/>
      <c r="GEF179" s="252"/>
      <c r="GEG179" s="252"/>
      <c r="GEH179" s="252"/>
      <c r="GEI179" s="252"/>
      <c r="GEJ179" s="252"/>
      <c r="GEK179" s="252"/>
      <c r="GEL179" s="252"/>
      <c r="GEM179" s="252"/>
      <c r="GEN179" s="252"/>
      <c r="GEO179" s="252"/>
      <c r="GEP179" s="252"/>
      <c r="GEQ179" s="252"/>
      <c r="GER179" s="252"/>
      <c r="GES179" s="252"/>
      <c r="GET179" s="252"/>
      <c r="GEU179" s="252"/>
      <c r="GEV179" s="252"/>
      <c r="GEW179" s="252"/>
      <c r="GEX179" s="252"/>
      <c r="GEY179" s="252"/>
      <c r="GEZ179" s="252"/>
      <c r="GFA179" s="252"/>
      <c r="GFB179" s="252"/>
      <c r="GFC179" s="252"/>
      <c r="GFD179" s="252"/>
      <c r="GFE179" s="252"/>
      <c r="GFF179" s="252"/>
      <c r="GFG179" s="252"/>
      <c r="GFH179" s="252"/>
      <c r="GFI179" s="252"/>
      <c r="GFJ179" s="252"/>
      <c r="GFK179" s="252"/>
      <c r="GFL179" s="252"/>
      <c r="GFM179" s="252"/>
      <c r="GFN179" s="252"/>
      <c r="GFO179" s="252"/>
      <c r="GFP179" s="252"/>
      <c r="GFQ179" s="252"/>
      <c r="GFR179" s="252"/>
      <c r="GFS179" s="252"/>
      <c r="GFT179" s="252"/>
      <c r="GFU179" s="252"/>
      <c r="GFV179" s="252"/>
      <c r="GFW179" s="252"/>
      <c r="GFX179" s="252"/>
      <c r="GFY179" s="252"/>
      <c r="GFZ179" s="252"/>
      <c r="GGA179" s="252"/>
      <c r="GGB179" s="252"/>
      <c r="GGC179" s="252"/>
      <c r="GGD179" s="252"/>
      <c r="GGE179" s="252"/>
      <c r="GGF179" s="252"/>
      <c r="GGG179" s="252"/>
      <c r="GGH179" s="252"/>
      <c r="GGI179" s="252"/>
      <c r="GGJ179" s="252"/>
      <c r="GGK179" s="252"/>
      <c r="GGL179" s="252"/>
      <c r="GGM179" s="252"/>
      <c r="GGN179" s="252"/>
      <c r="GGO179" s="252"/>
      <c r="GGP179" s="252"/>
      <c r="GGQ179" s="252"/>
      <c r="GGR179" s="252"/>
      <c r="GGS179" s="252"/>
      <c r="GGT179" s="252"/>
      <c r="GGU179" s="252"/>
      <c r="GGV179" s="252"/>
      <c r="GGW179" s="252"/>
      <c r="GGX179" s="252"/>
      <c r="GGY179" s="252"/>
      <c r="GGZ179" s="252"/>
      <c r="GHA179" s="252"/>
      <c r="GHB179" s="252"/>
      <c r="GHC179" s="252"/>
      <c r="GHD179" s="252"/>
      <c r="GHE179" s="252"/>
      <c r="GHF179" s="252"/>
      <c r="GHG179" s="252"/>
      <c r="GHH179" s="252"/>
      <c r="GHI179" s="252"/>
      <c r="GHJ179" s="252"/>
      <c r="GHK179" s="252"/>
      <c r="GHL179" s="252"/>
      <c r="GHM179" s="252"/>
      <c r="GHN179" s="252"/>
      <c r="GHO179" s="252"/>
      <c r="GHP179" s="252"/>
      <c r="GHQ179" s="252"/>
      <c r="GHR179" s="252"/>
      <c r="GHS179" s="252"/>
      <c r="GHT179" s="252"/>
      <c r="GHU179" s="252"/>
      <c r="GHV179" s="252"/>
      <c r="GHW179" s="252"/>
      <c r="GHX179" s="252"/>
      <c r="GHY179" s="252"/>
      <c r="GHZ179" s="252"/>
      <c r="GIA179" s="252"/>
      <c r="GIB179" s="252"/>
      <c r="GIC179" s="252"/>
      <c r="GID179" s="252"/>
      <c r="GIE179" s="252"/>
      <c r="GIF179" s="252"/>
      <c r="GIG179" s="252"/>
      <c r="GIH179" s="252"/>
      <c r="GII179" s="252"/>
      <c r="GIJ179" s="252"/>
      <c r="GIK179" s="252"/>
      <c r="GIL179" s="252"/>
      <c r="GIM179" s="252"/>
      <c r="GIN179" s="252"/>
      <c r="GIO179" s="252"/>
      <c r="GIP179" s="252"/>
      <c r="GIQ179" s="252"/>
      <c r="GIR179" s="252"/>
      <c r="GIS179" s="252"/>
      <c r="GIT179" s="252"/>
      <c r="GIU179" s="252"/>
      <c r="GIV179" s="252"/>
      <c r="GIW179" s="252"/>
      <c r="GIX179" s="252"/>
      <c r="GIY179" s="252"/>
      <c r="GIZ179" s="252"/>
      <c r="GJA179" s="252"/>
      <c r="GJB179" s="252"/>
      <c r="GJC179" s="252"/>
      <c r="GJD179" s="252"/>
      <c r="GJE179" s="252"/>
      <c r="GJF179" s="252"/>
      <c r="GJG179" s="252"/>
      <c r="GJH179" s="252"/>
      <c r="GJI179" s="252"/>
      <c r="GJJ179" s="252"/>
      <c r="GJK179" s="252"/>
      <c r="GJL179" s="252"/>
      <c r="GJM179" s="252"/>
      <c r="GJN179" s="252"/>
      <c r="GJO179" s="252"/>
      <c r="GJP179" s="252"/>
      <c r="GJQ179" s="252"/>
      <c r="GJR179" s="252"/>
      <c r="GJS179" s="252"/>
      <c r="GJT179" s="252"/>
      <c r="GJU179" s="252"/>
      <c r="GJV179" s="252"/>
      <c r="GJW179" s="252"/>
      <c r="GJX179" s="252"/>
      <c r="GJY179" s="252"/>
      <c r="GJZ179" s="252"/>
      <c r="GKA179" s="252"/>
      <c r="GKB179" s="252"/>
      <c r="GKC179" s="252"/>
      <c r="GKD179" s="252"/>
      <c r="GKE179" s="252"/>
      <c r="GKF179" s="252"/>
      <c r="GKG179" s="252"/>
      <c r="GKH179" s="252"/>
      <c r="GKI179" s="252"/>
      <c r="GKJ179" s="252"/>
      <c r="GKK179" s="252"/>
      <c r="GKL179" s="252"/>
      <c r="GKM179" s="252"/>
      <c r="GKN179" s="252"/>
      <c r="GKO179" s="252"/>
      <c r="GKP179" s="252"/>
      <c r="GKQ179" s="252"/>
      <c r="GKR179" s="252"/>
      <c r="GKS179" s="252"/>
      <c r="GKT179" s="252"/>
      <c r="GKU179" s="252"/>
      <c r="GKV179" s="252"/>
      <c r="GKW179" s="252"/>
      <c r="GKX179" s="252"/>
      <c r="GKY179" s="252"/>
      <c r="GKZ179" s="252"/>
      <c r="GLA179" s="252"/>
      <c r="GLB179" s="252"/>
      <c r="GLC179" s="252"/>
      <c r="GLD179" s="252"/>
      <c r="GLE179" s="252"/>
      <c r="GLF179" s="252"/>
      <c r="GLG179" s="252"/>
      <c r="GLH179" s="252"/>
      <c r="GLI179" s="252"/>
      <c r="GLJ179" s="252"/>
      <c r="GLK179" s="252"/>
      <c r="GLL179" s="252"/>
      <c r="GLM179" s="252"/>
      <c r="GLN179" s="252"/>
      <c r="GLO179" s="252"/>
      <c r="GLP179" s="252"/>
      <c r="GLQ179" s="252"/>
      <c r="GLR179" s="252"/>
      <c r="GLS179" s="252"/>
      <c r="GLT179" s="252"/>
      <c r="GLU179" s="252"/>
      <c r="GLV179" s="252"/>
      <c r="GLW179" s="252"/>
      <c r="GLX179" s="252"/>
      <c r="GLY179" s="252"/>
      <c r="GLZ179" s="252"/>
      <c r="GMA179" s="252"/>
      <c r="GMB179" s="252"/>
      <c r="GMC179" s="252"/>
      <c r="GMD179" s="252"/>
      <c r="GME179" s="252"/>
      <c r="GMF179" s="252"/>
      <c r="GMG179" s="252"/>
      <c r="GMH179" s="252"/>
      <c r="GMI179" s="252"/>
      <c r="GMJ179" s="252"/>
      <c r="GMK179" s="252"/>
      <c r="GML179" s="252"/>
      <c r="GMM179" s="252"/>
      <c r="GMN179" s="252"/>
      <c r="GMO179" s="252"/>
      <c r="GMP179" s="252"/>
      <c r="GMQ179" s="252"/>
      <c r="GMR179" s="252"/>
      <c r="GMS179" s="252"/>
      <c r="GMT179" s="252"/>
      <c r="GMU179" s="252"/>
      <c r="GMV179" s="252"/>
      <c r="GMW179" s="252"/>
      <c r="GMX179" s="252"/>
      <c r="GMY179" s="252"/>
      <c r="GMZ179" s="252"/>
      <c r="GNA179" s="252"/>
      <c r="GNB179" s="252"/>
      <c r="GNC179" s="252"/>
      <c r="GND179" s="252"/>
      <c r="GNE179" s="252"/>
      <c r="GNF179" s="252"/>
      <c r="GNG179" s="252"/>
      <c r="GNH179" s="252"/>
      <c r="GNI179" s="252"/>
      <c r="GNJ179" s="252"/>
      <c r="GNK179" s="252"/>
      <c r="GNL179" s="252"/>
      <c r="GNM179" s="252"/>
      <c r="GNN179" s="252"/>
      <c r="GNO179" s="252"/>
      <c r="GNP179" s="252"/>
      <c r="GNQ179" s="252"/>
      <c r="GNR179" s="252"/>
      <c r="GNS179" s="252"/>
      <c r="GNT179" s="252"/>
      <c r="GNU179" s="252"/>
      <c r="GNV179" s="252"/>
      <c r="GNW179" s="252"/>
      <c r="GNX179" s="252"/>
      <c r="GNY179" s="252"/>
      <c r="GNZ179" s="252"/>
      <c r="GOA179" s="252"/>
      <c r="GOB179" s="252"/>
      <c r="GOC179" s="252"/>
      <c r="GOD179" s="252"/>
      <c r="GOE179" s="252"/>
      <c r="GOF179" s="252"/>
      <c r="GOG179" s="252"/>
      <c r="GOH179" s="252"/>
      <c r="GOI179" s="252"/>
      <c r="GOJ179" s="252"/>
      <c r="GOK179" s="252"/>
      <c r="GOL179" s="252"/>
      <c r="GOM179" s="252"/>
      <c r="GON179" s="252"/>
      <c r="GOO179" s="252"/>
      <c r="GOP179" s="252"/>
      <c r="GOQ179" s="252"/>
      <c r="GOR179" s="252"/>
      <c r="GOS179" s="252"/>
      <c r="GOT179" s="252"/>
      <c r="GOU179" s="252"/>
      <c r="GOV179" s="252"/>
      <c r="GOW179" s="252"/>
      <c r="GOX179" s="252"/>
      <c r="GOY179" s="252"/>
      <c r="GOZ179" s="252"/>
      <c r="GPA179" s="252"/>
      <c r="GPB179" s="252"/>
      <c r="GPC179" s="252"/>
      <c r="GPD179" s="252"/>
      <c r="GPE179" s="252"/>
      <c r="GPF179" s="252"/>
      <c r="GPG179" s="252"/>
      <c r="GPH179" s="252"/>
      <c r="GPI179" s="252"/>
      <c r="GPJ179" s="252"/>
      <c r="GPK179" s="252"/>
      <c r="GPL179" s="252"/>
      <c r="GPM179" s="252"/>
      <c r="GPN179" s="252"/>
      <c r="GPO179" s="252"/>
      <c r="GPP179" s="252"/>
      <c r="GPQ179" s="252"/>
      <c r="GPR179" s="252"/>
      <c r="GPS179" s="252"/>
      <c r="GPT179" s="252"/>
      <c r="GPU179" s="252"/>
      <c r="GPV179" s="252"/>
      <c r="GPW179" s="252"/>
      <c r="GPX179" s="252"/>
      <c r="GPY179" s="252"/>
      <c r="GPZ179" s="252"/>
      <c r="GQA179" s="252"/>
      <c r="GQB179" s="252"/>
      <c r="GQC179" s="252"/>
      <c r="GQD179" s="252"/>
      <c r="GQE179" s="252"/>
      <c r="GQF179" s="252"/>
      <c r="GQG179" s="252"/>
      <c r="GQH179" s="252"/>
      <c r="GQI179" s="252"/>
      <c r="GQJ179" s="252"/>
      <c r="GQK179" s="252"/>
      <c r="GQL179" s="252"/>
      <c r="GQM179" s="252"/>
      <c r="GQN179" s="252"/>
      <c r="GQO179" s="252"/>
      <c r="GQP179" s="252"/>
      <c r="GQQ179" s="252"/>
      <c r="GQR179" s="252"/>
      <c r="GQS179" s="252"/>
      <c r="GQT179" s="252"/>
      <c r="GQU179" s="252"/>
      <c r="GQV179" s="252"/>
      <c r="GQW179" s="252"/>
      <c r="GQX179" s="252"/>
      <c r="GQY179" s="252"/>
      <c r="GQZ179" s="252"/>
      <c r="GRA179" s="252"/>
      <c r="GRB179" s="252"/>
      <c r="GRC179" s="252"/>
      <c r="GRD179" s="252"/>
      <c r="GRE179" s="252"/>
      <c r="GRF179" s="252"/>
      <c r="GRG179" s="252"/>
      <c r="GRH179" s="252"/>
      <c r="GRI179" s="252"/>
      <c r="GRJ179" s="252"/>
      <c r="GRK179" s="252"/>
      <c r="GRL179" s="252"/>
      <c r="GRM179" s="252"/>
      <c r="GRN179" s="252"/>
      <c r="GRO179" s="252"/>
      <c r="GRP179" s="252"/>
      <c r="GRQ179" s="252"/>
      <c r="GRR179" s="252"/>
      <c r="GRS179" s="252"/>
      <c r="GRT179" s="252"/>
      <c r="GRU179" s="252"/>
      <c r="GRV179" s="252"/>
      <c r="GRW179" s="252"/>
      <c r="GRX179" s="252"/>
      <c r="GRY179" s="252"/>
      <c r="GRZ179" s="252"/>
      <c r="GSA179" s="252"/>
      <c r="GSB179" s="252"/>
      <c r="GSC179" s="252"/>
      <c r="GSD179" s="252"/>
      <c r="GSE179" s="252"/>
      <c r="GSF179" s="252"/>
      <c r="GSG179" s="252"/>
      <c r="GSH179" s="252"/>
      <c r="GSI179" s="252"/>
      <c r="GSJ179" s="252"/>
      <c r="GSK179" s="252"/>
      <c r="GSL179" s="252"/>
      <c r="GSM179" s="252"/>
      <c r="GSN179" s="252"/>
      <c r="GSO179" s="252"/>
      <c r="GSP179" s="252"/>
      <c r="GSQ179" s="252"/>
      <c r="GSR179" s="252"/>
      <c r="GSS179" s="252"/>
      <c r="GST179" s="252"/>
      <c r="GSU179" s="252"/>
      <c r="GSV179" s="252"/>
      <c r="GSW179" s="252"/>
      <c r="GSX179" s="252"/>
      <c r="GSY179" s="252"/>
      <c r="GSZ179" s="252"/>
      <c r="GTA179" s="252"/>
      <c r="GTB179" s="252"/>
      <c r="GTC179" s="252"/>
      <c r="GTD179" s="252"/>
      <c r="GTE179" s="252"/>
      <c r="GTF179" s="252"/>
      <c r="GTG179" s="252"/>
      <c r="GTH179" s="252"/>
      <c r="GTI179" s="252"/>
      <c r="GTJ179" s="252"/>
      <c r="GTK179" s="252"/>
      <c r="GTL179" s="252"/>
      <c r="GTM179" s="252"/>
      <c r="GTN179" s="252"/>
      <c r="GTO179" s="252"/>
      <c r="GTP179" s="252"/>
      <c r="GTQ179" s="252"/>
      <c r="GTR179" s="252"/>
      <c r="GTS179" s="252"/>
      <c r="GTT179" s="252"/>
      <c r="GTU179" s="252"/>
      <c r="GTV179" s="252"/>
      <c r="GTW179" s="252"/>
      <c r="GTX179" s="252"/>
      <c r="GTY179" s="252"/>
      <c r="GTZ179" s="252"/>
      <c r="GUA179" s="252"/>
      <c r="GUB179" s="252"/>
      <c r="GUC179" s="252"/>
      <c r="GUD179" s="252"/>
      <c r="GUE179" s="252"/>
      <c r="GUF179" s="252"/>
      <c r="GUG179" s="252"/>
      <c r="GUH179" s="252"/>
      <c r="GUI179" s="252"/>
      <c r="GUJ179" s="252"/>
      <c r="GUK179" s="252"/>
      <c r="GUL179" s="252"/>
      <c r="GUM179" s="252"/>
      <c r="GUN179" s="252"/>
      <c r="GUO179" s="252"/>
      <c r="GUP179" s="252"/>
      <c r="GUQ179" s="252"/>
      <c r="GUR179" s="252"/>
      <c r="GUS179" s="252"/>
      <c r="GUT179" s="252"/>
      <c r="GUU179" s="252"/>
      <c r="GUV179" s="252"/>
      <c r="GUW179" s="252"/>
      <c r="GUX179" s="252"/>
      <c r="GUY179" s="252"/>
      <c r="GUZ179" s="252"/>
      <c r="GVA179" s="252"/>
      <c r="GVB179" s="252"/>
      <c r="GVC179" s="252"/>
      <c r="GVD179" s="252"/>
      <c r="GVE179" s="252"/>
      <c r="GVF179" s="252"/>
      <c r="GVG179" s="252"/>
      <c r="GVH179" s="252"/>
      <c r="GVI179" s="252"/>
      <c r="GVJ179" s="252"/>
      <c r="GVK179" s="252"/>
      <c r="GVL179" s="252"/>
      <c r="GVM179" s="252"/>
      <c r="GVN179" s="252"/>
      <c r="GVO179" s="252"/>
      <c r="GVP179" s="252"/>
      <c r="GVQ179" s="252"/>
      <c r="GVR179" s="252"/>
      <c r="GVS179" s="252"/>
      <c r="GVT179" s="252"/>
      <c r="GVU179" s="252"/>
      <c r="GVV179" s="252"/>
      <c r="GVW179" s="252"/>
      <c r="GVX179" s="252"/>
      <c r="GVY179" s="252"/>
      <c r="GVZ179" s="252"/>
      <c r="GWA179" s="252"/>
      <c r="GWB179" s="252"/>
      <c r="GWC179" s="252"/>
      <c r="GWD179" s="252"/>
      <c r="GWE179" s="252"/>
      <c r="GWF179" s="252"/>
      <c r="GWG179" s="252"/>
      <c r="GWH179" s="252"/>
      <c r="GWI179" s="252"/>
      <c r="GWJ179" s="252"/>
      <c r="GWK179" s="252"/>
      <c r="GWL179" s="252"/>
      <c r="GWM179" s="252"/>
      <c r="GWN179" s="252"/>
      <c r="GWO179" s="252"/>
      <c r="GWP179" s="252"/>
      <c r="GWQ179" s="252"/>
      <c r="GWR179" s="252"/>
      <c r="GWS179" s="252"/>
      <c r="GWT179" s="252"/>
      <c r="GWU179" s="252"/>
      <c r="GWV179" s="252"/>
      <c r="GWW179" s="252"/>
      <c r="GWX179" s="252"/>
      <c r="GWY179" s="252"/>
      <c r="GWZ179" s="252"/>
      <c r="GXA179" s="252"/>
      <c r="GXB179" s="252"/>
      <c r="GXC179" s="252"/>
      <c r="GXD179" s="252"/>
      <c r="GXE179" s="252"/>
      <c r="GXF179" s="252"/>
      <c r="GXG179" s="252"/>
      <c r="GXH179" s="252"/>
      <c r="GXI179" s="252"/>
      <c r="GXJ179" s="252"/>
      <c r="GXK179" s="252"/>
      <c r="GXL179" s="252"/>
      <c r="GXM179" s="252"/>
      <c r="GXN179" s="252"/>
      <c r="GXO179" s="252"/>
      <c r="GXP179" s="252"/>
      <c r="GXQ179" s="252"/>
      <c r="GXR179" s="252"/>
      <c r="GXS179" s="252"/>
      <c r="GXT179" s="252"/>
      <c r="GXU179" s="252"/>
      <c r="GXV179" s="252"/>
      <c r="GXW179" s="252"/>
      <c r="GXX179" s="252"/>
      <c r="GXY179" s="252"/>
      <c r="GXZ179" s="252"/>
      <c r="GYA179" s="252"/>
      <c r="GYB179" s="252"/>
      <c r="GYC179" s="252"/>
      <c r="GYD179" s="252"/>
      <c r="GYE179" s="252"/>
      <c r="GYF179" s="252"/>
      <c r="GYG179" s="252"/>
      <c r="GYH179" s="252"/>
      <c r="GYI179" s="252"/>
      <c r="GYJ179" s="252"/>
      <c r="GYK179" s="252"/>
      <c r="GYL179" s="252"/>
      <c r="GYM179" s="252"/>
      <c r="GYN179" s="252"/>
      <c r="GYO179" s="252"/>
      <c r="GYP179" s="252"/>
      <c r="GYQ179" s="252"/>
      <c r="GYR179" s="252"/>
      <c r="GYS179" s="252"/>
      <c r="GYT179" s="252"/>
      <c r="GYU179" s="252"/>
      <c r="GYV179" s="252"/>
      <c r="GYW179" s="252"/>
      <c r="GYX179" s="252"/>
      <c r="GYY179" s="252"/>
      <c r="GYZ179" s="252"/>
      <c r="GZA179" s="252"/>
      <c r="GZB179" s="252"/>
      <c r="GZC179" s="252"/>
      <c r="GZD179" s="252"/>
      <c r="GZE179" s="252"/>
      <c r="GZF179" s="252"/>
      <c r="GZG179" s="252"/>
      <c r="GZH179" s="252"/>
      <c r="GZI179" s="252"/>
      <c r="GZJ179" s="252"/>
      <c r="GZK179" s="252"/>
      <c r="GZL179" s="252"/>
      <c r="GZM179" s="252"/>
      <c r="GZN179" s="252"/>
      <c r="GZO179" s="252"/>
      <c r="GZP179" s="252"/>
      <c r="GZQ179" s="252"/>
      <c r="GZR179" s="252"/>
      <c r="GZS179" s="252"/>
      <c r="GZT179" s="252"/>
      <c r="GZU179" s="252"/>
      <c r="GZV179" s="252"/>
      <c r="GZW179" s="252"/>
      <c r="GZX179" s="252"/>
      <c r="GZY179" s="252"/>
      <c r="GZZ179" s="252"/>
      <c r="HAA179" s="252"/>
      <c r="HAB179" s="252"/>
      <c r="HAC179" s="252"/>
      <c r="HAD179" s="252"/>
      <c r="HAE179" s="252"/>
      <c r="HAF179" s="252"/>
      <c r="HAG179" s="252"/>
      <c r="HAH179" s="252"/>
      <c r="HAI179" s="252"/>
      <c r="HAJ179" s="252"/>
      <c r="HAK179" s="252"/>
      <c r="HAL179" s="252"/>
      <c r="HAM179" s="252"/>
      <c r="HAN179" s="252"/>
      <c r="HAO179" s="252"/>
      <c r="HAP179" s="252"/>
      <c r="HAQ179" s="252"/>
      <c r="HAR179" s="252"/>
      <c r="HAS179" s="252"/>
      <c r="HAT179" s="252"/>
      <c r="HAU179" s="252"/>
      <c r="HAV179" s="252"/>
      <c r="HAW179" s="252"/>
      <c r="HAX179" s="252"/>
      <c r="HAY179" s="252"/>
      <c r="HAZ179" s="252"/>
      <c r="HBA179" s="252"/>
      <c r="HBB179" s="252"/>
      <c r="HBC179" s="252"/>
      <c r="HBD179" s="252"/>
      <c r="HBE179" s="252"/>
      <c r="HBF179" s="252"/>
      <c r="HBG179" s="252"/>
      <c r="HBH179" s="252"/>
      <c r="HBI179" s="252"/>
      <c r="HBJ179" s="252"/>
      <c r="HBK179" s="252"/>
      <c r="HBL179" s="252"/>
      <c r="HBM179" s="252"/>
      <c r="HBN179" s="252"/>
      <c r="HBO179" s="252"/>
      <c r="HBP179" s="252"/>
      <c r="HBQ179" s="252"/>
      <c r="HBR179" s="252"/>
      <c r="HBS179" s="252"/>
      <c r="HBT179" s="252"/>
      <c r="HBU179" s="252"/>
      <c r="HBV179" s="252"/>
      <c r="HBW179" s="252"/>
      <c r="HBX179" s="252"/>
      <c r="HBY179" s="252"/>
      <c r="HBZ179" s="252"/>
      <c r="HCA179" s="252"/>
      <c r="HCB179" s="252"/>
      <c r="HCC179" s="252"/>
      <c r="HCD179" s="252"/>
      <c r="HCE179" s="252"/>
      <c r="HCF179" s="252"/>
      <c r="HCG179" s="252"/>
      <c r="HCH179" s="252"/>
      <c r="HCI179" s="252"/>
      <c r="HCJ179" s="252"/>
      <c r="HCK179" s="252"/>
      <c r="HCL179" s="252"/>
      <c r="HCM179" s="252"/>
      <c r="HCN179" s="252"/>
      <c r="HCO179" s="252"/>
      <c r="HCP179" s="252"/>
      <c r="HCQ179" s="252"/>
      <c r="HCR179" s="252"/>
      <c r="HCS179" s="252"/>
      <c r="HCT179" s="252"/>
      <c r="HCU179" s="252"/>
      <c r="HCV179" s="252"/>
      <c r="HCW179" s="252"/>
      <c r="HCX179" s="252"/>
      <c r="HCY179" s="252"/>
      <c r="HCZ179" s="252"/>
      <c r="HDA179" s="252"/>
      <c r="HDB179" s="252"/>
      <c r="HDC179" s="252"/>
      <c r="HDD179" s="252"/>
      <c r="HDE179" s="252"/>
      <c r="HDF179" s="252"/>
      <c r="HDG179" s="252"/>
      <c r="HDH179" s="252"/>
      <c r="HDI179" s="252"/>
      <c r="HDJ179" s="252"/>
      <c r="HDK179" s="252"/>
      <c r="HDL179" s="252"/>
      <c r="HDM179" s="252"/>
      <c r="HDN179" s="252"/>
      <c r="HDO179" s="252"/>
      <c r="HDP179" s="252"/>
      <c r="HDQ179" s="252"/>
      <c r="HDR179" s="252"/>
      <c r="HDS179" s="252"/>
      <c r="HDT179" s="252"/>
      <c r="HDU179" s="252"/>
      <c r="HDV179" s="252"/>
      <c r="HDW179" s="252"/>
      <c r="HDX179" s="252"/>
      <c r="HDY179" s="252"/>
      <c r="HDZ179" s="252"/>
      <c r="HEA179" s="252"/>
      <c r="HEB179" s="252"/>
      <c r="HEC179" s="252"/>
      <c r="HED179" s="252"/>
      <c r="HEE179" s="252"/>
      <c r="HEF179" s="252"/>
      <c r="HEG179" s="252"/>
      <c r="HEH179" s="252"/>
      <c r="HEI179" s="252"/>
      <c r="HEJ179" s="252"/>
      <c r="HEK179" s="252"/>
      <c r="HEL179" s="252"/>
      <c r="HEM179" s="252"/>
      <c r="HEN179" s="252"/>
      <c r="HEO179" s="252"/>
      <c r="HEP179" s="252"/>
      <c r="HEQ179" s="252"/>
      <c r="HER179" s="252"/>
      <c r="HES179" s="252"/>
      <c r="HET179" s="252"/>
      <c r="HEU179" s="252"/>
      <c r="HEV179" s="252"/>
      <c r="HEW179" s="252"/>
      <c r="HEX179" s="252"/>
      <c r="HEY179" s="252"/>
      <c r="HEZ179" s="252"/>
      <c r="HFA179" s="252"/>
      <c r="HFB179" s="252"/>
      <c r="HFC179" s="252"/>
      <c r="HFD179" s="252"/>
      <c r="HFE179" s="252"/>
      <c r="HFF179" s="252"/>
      <c r="HFG179" s="252"/>
      <c r="HFH179" s="252"/>
      <c r="HFI179" s="252"/>
      <c r="HFJ179" s="252"/>
      <c r="HFK179" s="252"/>
      <c r="HFL179" s="252"/>
      <c r="HFM179" s="252"/>
      <c r="HFN179" s="252"/>
      <c r="HFO179" s="252"/>
      <c r="HFP179" s="252"/>
      <c r="HFQ179" s="252"/>
      <c r="HFR179" s="252"/>
      <c r="HFS179" s="252"/>
      <c r="HFT179" s="252"/>
      <c r="HFU179" s="252"/>
      <c r="HFV179" s="252"/>
      <c r="HFW179" s="252"/>
      <c r="HFX179" s="252"/>
      <c r="HFY179" s="252"/>
      <c r="HFZ179" s="252"/>
      <c r="HGA179" s="252"/>
      <c r="HGB179" s="252"/>
      <c r="HGC179" s="252"/>
      <c r="HGD179" s="252"/>
      <c r="HGE179" s="252"/>
      <c r="HGF179" s="252"/>
      <c r="HGG179" s="252"/>
      <c r="HGH179" s="252"/>
      <c r="HGI179" s="252"/>
      <c r="HGJ179" s="252"/>
      <c r="HGK179" s="252"/>
      <c r="HGL179" s="252"/>
      <c r="HGM179" s="252"/>
      <c r="HGN179" s="252"/>
      <c r="HGO179" s="252"/>
      <c r="HGP179" s="252"/>
      <c r="HGQ179" s="252"/>
      <c r="HGR179" s="252"/>
      <c r="HGS179" s="252"/>
      <c r="HGT179" s="252"/>
      <c r="HGU179" s="252"/>
      <c r="HGV179" s="252"/>
      <c r="HGW179" s="252"/>
      <c r="HGX179" s="252"/>
      <c r="HGY179" s="252"/>
      <c r="HGZ179" s="252"/>
      <c r="HHA179" s="252"/>
      <c r="HHB179" s="252"/>
      <c r="HHC179" s="252"/>
      <c r="HHD179" s="252"/>
      <c r="HHE179" s="252"/>
      <c r="HHF179" s="252"/>
      <c r="HHG179" s="252"/>
      <c r="HHH179" s="252"/>
      <c r="HHI179" s="252"/>
      <c r="HHJ179" s="252"/>
      <c r="HHK179" s="252"/>
      <c r="HHL179" s="252"/>
      <c r="HHM179" s="252"/>
      <c r="HHN179" s="252"/>
      <c r="HHO179" s="252"/>
      <c r="HHP179" s="252"/>
      <c r="HHQ179" s="252"/>
      <c r="HHR179" s="252"/>
      <c r="HHS179" s="252"/>
      <c r="HHT179" s="252"/>
      <c r="HHU179" s="252"/>
      <c r="HHV179" s="252"/>
      <c r="HHW179" s="252"/>
      <c r="HHX179" s="252"/>
      <c r="HHY179" s="252"/>
      <c r="HHZ179" s="252"/>
      <c r="HIA179" s="252"/>
      <c r="HIB179" s="252"/>
      <c r="HIC179" s="252"/>
      <c r="HID179" s="252"/>
      <c r="HIE179" s="252"/>
      <c r="HIF179" s="252"/>
      <c r="HIG179" s="252"/>
      <c r="HIH179" s="252"/>
      <c r="HII179" s="252"/>
      <c r="HIJ179" s="252"/>
      <c r="HIK179" s="252"/>
      <c r="HIL179" s="252"/>
      <c r="HIM179" s="252"/>
      <c r="HIN179" s="252"/>
      <c r="HIO179" s="252"/>
      <c r="HIP179" s="252"/>
      <c r="HIQ179" s="252"/>
      <c r="HIR179" s="252"/>
      <c r="HIS179" s="252"/>
      <c r="HIT179" s="252"/>
      <c r="HIU179" s="252"/>
      <c r="HIV179" s="252"/>
      <c r="HIW179" s="252"/>
      <c r="HIX179" s="252"/>
      <c r="HIY179" s="252"/>
      <c r="HIZ179" s="252"/>
      <c r="HJA179" s="252"/>
      <c r="HJB179" s="252"/>
      <c r="HJC179" s="252"/>
      <c r="HJD179" s="252"/>
      <c r="HJE179" s="252"/>
      <c r="HJF179" s="252"/>
      <c r="HJG179" s="252"/>
      <c r="HJH179" s="252"/>
      <c r="HJI179" s="252"/>
      <c r="HJJ179" s="252"/>
      <c r="HJK179" s="252"/>
      <c r="HJL179" s="252"/>
      <c r="HJM179" s="252"/>
      <c r="HJN179" s="252"/>
      <c r="HJO179" s="252"/>
      <c r="HJP179" s="252"/>
      <c r="HJQ179" s="252"/>
      <c r="HJR179" s="252"/>
      <c r="HJS179" s="252"/>
      <c r="HJT179" s="252"/>
      <c r="HJU179" s="252"/>
      <c r="HJV179" s="252"/>
      <c r="HJW179" s="252"/>
      <c r="HJX179" s="252"/>
      <c r="HJY179" s="252"/>
      <c r="HJZ179" s="252"/>
      <c r="HKA179" s="252"/>
      <c r="HKB179" s="252"/>
      <c r="HKC179" s="252"/>
      <c r="HKD179" s="252"/>
      <c r="HKE179" s="252"/>
      <c r="HKF179" s="252"/>
      <c r="HKG179" s="252"/>
      <c r="HKH179" s="252"/>
      <c r="HKI179" s="252"/>
      <c r="HKJ179" s="252"/>
      <c r="HKK179" s="252"/>
      <c r="HKL179" s="252"/>
      <c r="HKM179" s="252"/>
      <c r="HKN179" s="252"/>
      <c r="HKO179" s="252"/>
      <c r="HKP179" s="252"/>
      <c r="HKQ179" s="252"/>
      <c r="HKR179" s="252"/>
      <c r="HKS179" s="252"/>
      <c r="HKT179" s="252"/>
      <c r="HKU179" s="252"/>
      <c r="HKV179" s="252"/>
      <c r="HKW179" s="252"/>
      <c r="HKX179" s="252"/>
      <c r="HKY179" s="252"/>
      <c r="HKZ179" s="252"/>
      <c r="HLA179" s="252"/>
      <c r="HLB179" s="252"/>
      <c r="HLC179" s="252"/>
      <c r="HLD179" s="252"/>
      <c r="HLE179" s="252"/>
      <c r="HLF179" s="252"/>
      <c r="HLG179" s="252"/>
      <c r="HLH179" s="252"/>
      <c r="HLI179" s="252"/>
      <c r="HLJ179" s="252"/>
      <c r="HLK179" s="252"/>
      <c r="HLL179" s="252"/>
      <c r="HLM179" s="252"/>
      <c r="HLN179" s="252"/>
      <c r="HLO179" s="252"/>
      <c r="HLP179" s="252"/>
      <c r="HLQ179" s="252"/>
      <c r="HLR179" s="252"/>
      <c r="HLS179" s="252"/>
      <c r="HLT179" s="252"/>
      <c r="HLU179" s="252"/>
      <c r="HLV179" s="252"/>
      <c r="HLW179" s="252"/>
      <c r="HLX179" s="252"/>
      <c r="HLY179" s="252"/>
      <c r="HLZ179" s="252"/>
      <c r="HMA179" s="252"/>
      <c r="HMB179" s="252"/>
      <c r="HMC179" s="252"/>
      <c r="HMD179" s="252"/>
      <c r="HME179" s="252"/>
      <c r="HMF179" s="252"/>
      <c r="HMG179" s="252"/>
      <c r="HMH179" s="252"/>
      <c r="HMI179" s="252"/>
      <c r="HMJ179" s="252"/>
      <c r="HMK179" s="252"/>
      <c r="HML179" s="252"/>
      <c r="HMM179" s="252"/>
      <c r="HMN179" s="252"/>
      <c r="HMO179" s="252"/>
      <c r="HMP179" s="252"/>
      <c r="HMQ179" s="252"/>
      <c r="HMR179" s="252"/>
      <c r="HMS179" s="252"/>
      <c r="HMT179" s="252"/>
      <c r="HMU179" s="252"/>
      <c r="HMV179" s="252"/>
      <c r="HMW179" s="252"/>
      <c r="HMX179" s="252"/>
      <c r="HMY179" s="252"/>
      <c r="HMZ179" s="252"/>
      <c r="HNA179" s="252"/>
      <c r="HNB179" s="252"/>
      <c r="HNC179" s="252"/>
      <c r="HND179" s="252"/>
      <c r="HNE179" s="252"/>
      <c r="HNF179" s="252"/>
      <c r="HNG179" s="252"/>
      <c r="HNH179" s="252"/>
      <c r="HNI179" s="252"/>
      <c r="HNJ179" s="252"/>
      <c r="HNK179" s="252"/>
      <c r="HNL179" s="252"/>
      <c r="HNM179" s="252"/>
      <c r="HNN179" s="252"/>
      <c r="HNO179" s="252"/>
      <c r="HNP179" s="252"/>
      <c r="HNQ179" s="252"/>
      <c r="HNR179" s="252"/>
      <c r="HNS179" s="252"/>
      <c r="HNT179" s="252"/>
      <c r="HNU179" s="252"/>
      <c r="HNV179" s="252"/>
      <c r="HNW179" s="252"/>
      <c r="HNX179" s="252"/>
      <c r="HNY179" s="252"/>
      <c r="HNZ179" s="252"/>
      <c r="HOA179" s="252"/>
      <c r="HOB179" s="252"/>
      <c r="HOC179" s="252"/>
      <c r="HOD179" s="252"/>
      <c r="HOE179" s="252"/>
      <c r="HOF179" s="252"/>
      <c r="HOG179" s="252"/>
      <c r="HOH179" s="252"/>
      <c r="HOI179" s="252"/>
      <c r="HOJ179" s="252"/>
      <c r="HOK179" s="252"/>
      <c r="HOL179" s="252"/>
      <c r="HOM179" s="252"/>
      <c r="HON179" s="252"/>
      <c r="HOO179" s="252"/>
      <c r="HOP179" s="252"/>
      <c r="HOQ179" s="252"/>
      <c r="HOR179" s="252"/>
      <c r="HOS179" s="252"/>
      <c r="HOT179" s="252"/>
      <c r="HOU179" s="252"/>
      <c r="HOV179" s="252"/>
      <c r="HOW179" s="252"/>
      <c r="HOX179" s="252"/>
      <c r="HOY179" s="252"/>
      <c r="HOZ179" s="252"/>
      <c r="HPA179" s="252"/>
      <c r="HPB179" s="252"/>
      <c r="HPC179" s="252"/>
      <c r="HPD179" s="252"/>
      <c r="HPE179" s="252"/>
      <c r="HPF179" s="252"/>
      <c r="HPG179" s="252"/>
      <c r="HPH179" s="252"/>
      <c r="HPI179" s="252"/>
      <c r="HPJ179" s="252"/>
      <c r="HPK179" s="252"/>
      <c r="HPL179" s="252"/>
      <c r="HPM179" s="252"/>
      <c r="HPN179" s="252"/>
      <c r="HPO179" s="252"/>
      <c r="HPP179" s="252"/>
      <c r="HPQ179" s="252"/>
      <c r="HPR179" s="252"/>
      <c r="HPS179" s="252"/>
      <c r="HPT179" s="252"/>
      <c r="HPU179" s="252"/>
      <c r="HPV179" s="252"/>
      <c r="HPW179" s="252"/>
      <c r="HPX179" s="252"/>
      <c r="HPY179" s="252"/>
      <c r="HPZ179" s="252"/>
      <c r="HQA179" s="252"/>
      <c r="HQB179" s="252"/>
      <c r="HQC179" s="252"/>
      <c r="HQD179" s="252"/>
      <c r="HQE179" s="252"/>
      <c r="HQF179" s="252"/>
      <c r="HQG179" s="252"/>
      <c r="HQH179" s="252"/>
      <c r="HQI179" s="252"/>
      <c r="HQJ179" s="252"/>
      <c r="HQK179" s="252"/>
      <c r="HQL179" s="252"/>
      <c r="HQM179" s="252"/>
      <c r="HQN179" s="252"/>
      <c r="HQO179" s="252"/>
      <c r="HQP179" s="252"/>
      <c r="HQQ179" s="252"/>
      <c r="HQR179" s="252"/>
      <c r="HQS179" s="252"/>
      <c r="HQT179" s="252"/>
      <c r="HQU179" s="252"/>
      <c r="HQV179" s="252"/>
      <c r="HQW179" s="252"/>
      <c r="HQX179" s="252"/>
      <c r="HQY179" s="252"/>
      <c r="HQZ179" s="252"/>
      <c r="HRA179" s="252"/>
      <c r="HRB179" s="252"/>
      <c r="HRC179" s="252"/>
      <c r="HRD179" s="252"/>
      <c r="HRE179" s="252"/>
      <c r="HRF179" s="252"/>
      <c r="HRG179" s="252"/>
      <c r="HRH179" s="252"/>
      <c r="HRI179" s="252"/>
      <c r="HRJ179" s="252"/>
      <c r="HRK179" s="252"/>
      <c r="HRL179" s="252"/>
      <c r="HRM179" s="252"/>
      <c r="HRN179" s="252"/>
      <c r="HRO179" s="252"/>
      <c r="HRP179" s="252"/>
      <c r="HRQ179" s="252"/>
      <c r="HRR179" s="252"/>
      <c r="HRS179" s="252"/>
      <c r="HRT179" s="252"/>
      <c r="HRU179" s="252"/>
      <c r="HRV179" s="252"/>
      <c r="HRW179" s="252"/>
      <c r="HRX179" s="252"/>
      <c r="HRY179" s="252"/>
      <c r="HRZ179" s="252"/>
      <c r="HSA179" s="252"/>
      <c r="HSB179" s="252"/>
      <c r="HSC179" s="252"/>
      <c r="HSD179" s="252"/>
      <c r="HSE179" s="252"/>
      <c r="HSF179" s="252"/>
      <c r="HSG179" s="252"/>
      <c r="HSH179" s="252"/>
      <c r="HSI179" s="252"/>
      <c r="HSJ179" s="252"/>
      <c r="HSK179" s="252"/>
      <c r="HSL179" s="252"/>
      <c r="HSM179" s="252"/>
      <c r="HSN179" s="252"/>
      <c r="HSO179" s="252"/>
      <c r="HSP179" s="252"/>
      <c r="HSQ179" s="252"/>
      <c r="HSR179" s="252"/>
      <c r="HSS179" s="252"/>
      <c r="HST179" s="252"/>
      <c r="HSU179" s="252"/>
      <c r="HSV179" s="252"/>
      <c r="HSW179" s="252"/>
      <c r="HSX179" s="252"/>
      <c r="HSY179" s="252"/>
      <c r="HSZ179" s="252"/>
      <c r="HTA179" s="252"/>
      <c r="HTB179" s="252"/>
      <c r="HTC179" s="252"/>
      <c r="HTD179" s="252"/>
      <c r="HTE179" s="252"/>
      <c r="HTF179" s="252"/>
      <c r="HTG179" s="252"/>
      <c r="HTH179" s="252"/>
      <c r="HTI179" s="252"/>
      <c r="HTJ179" s="252"/>
      <c r="HTK179" s="252"/>
      <c r="HTL179" s="252"/>
      <c r="HTM179" s="252"/>
      <c r="HTN179" s="252"/>
      <c r="HTO179" s="252"/>
      <c r="HTP179" s="252"/>
      <c r="HTQ179" s="252"/>
      <c r="HTR179" s="252"/>
      <c r="HTS179" s="252"/>
      <c r="HTT179" s="252"/>
      <c r="HTU179" s="252"/>
      <c r="HTV179" s="252"/>
      <c r="HTW179" s="252"/>
      <c r="HTX179" s="252"/>
      <c r="HTY179" s="252"/>
      <c r="HTZ179" s="252"/>
      <c r="HUA179" s="252"/>
      <c r="HUB179" s="252"/>
      <c r="HUC179" s="252"/>
      <c r="HUD179" s="252"/>
      <c r="HUE179" s="252"/>
      <c r="HUF179" s="252"/>
      <c r="HUG179" s="252"/>
      <c r="HUH179" s="252"/>
      <c r="HUI179" s="252"/>
      <c r="HUJ179" s="252"/>
      <c r="HUK179" s="252"/>
      <c r="HUL179" s="252"/>
      <c r="HUM179" s="252"/>
      <c r="HUN179" s="252"/>
      <c r="HUO179" s="252"/>
      <c r="HUP179" s="252"/>
      <c r="HUQ179" s="252"/>
      <c r="HUR179" s="252"/>
      <c r="HUS179" s="252"/>
      <c r="HUT179" s="252"/>
      <c r="HUU179" s="252"/>
      <c r="HUV179" s="252"/>
      <c r="HUW179" s="252"/>
      <c r="HUX179" s="252"/>
      <c r="HUY179" s="252"/>
      <c r="HUZ179" s="252"/>
      <c r="HVA179" s="252"/>
      <c r="HVB179" s="252"/>
      <c r="HVC179" s="252"/>
      <c r="HVD179" s="252"/>
      <c r="HVE179" s="252"/>
      <c r="HVF179" s="252"/>
      <c r="HVG179" s="252"/>
      <c r="HVH179" s="252"/>
      <c r="HVI179" s="252"/>
      <c r="HVJ179" s="252"/>
      <c r="HVK179" s="252"/>
      <c r="HVL179" s="252"/>
      <c r="HVM179" s="252"/>
      <c r="HVN179" s="252"/>
      <c r="HVO179" s="252"/>
      <c r="HVP179" s="252"/>
      <c r="HVQ179" s="252"/>
      <c r="HVR179" s="252"/>
      <c r="HVS179" s="252"/>
      <c r="HVT179" s="252"/>
      <c r="HVU179" s="252"/>
      <c r="HVV179" s="252"/>
      <c r="HVW179" s="252"/>
      <c r="HVX179" s="252"/>
      <c r="HVY179" s="252"/>
      <c r="HVZ179" s="252"/>
      <c r="HWA179" s="252"/>
      <c r="HWB179" s="252"/>
      <c r="HWC179" s="252"/>
      <c r="HWD179" s="252"/>
      <c r="HWE179" s="252"/>
      <c r="HWF179" s="252"/>
      <c r="HWG179" s="252"/>
      <c r="HWH179" s="252"/>
      <c r="HWI179" s="252"/>
      <c r="HWJ179" s="252"/>
      <c r="HWK179" s="252"/>
      <c r="HWL179" s="252"/>
      <c r="HWM179" s="252"/>
      <c r="HWN179" s="252"/>
      <c r="HWO179" s="252"/>
      <c r="HWP179" s="252"/>
      <c r="HWQ179" s="252"/>
      <c r="HWR179" s="252"/>
      <c r="HWS179" s="252"/>
      <c r="HWT179" s="252"/>
      <c r="HWU179" s="252"/>
      <c r="HWV179" s="252"/>
      <c r="HWW179" s="252"/>
      <c r="HWX179" s="252"/>
      <c r="HWY179" s="252"/>
      <c r="HWZ179" s="252"/>
      <c r="HXA179" s="252"/>
      <c r="HXB179" s="252"/>
      <c r="HXC179" s="252"/>
      <c r="HXD179" s="252"/>
      <c r="HXE179" s="252"/>
      <c r="HXF179" s="252"/>
      <c r="HXG179" s="252"/>
      <c r="HXH179" s="252"/>
      <c r="HXI179" s="252"/>
      <c r="HXJ179" s="252"/>
      <c r="HXK179" s="252"/>
      <c r="HXL179" s="252"/>
      <c r="HXM179" s="252"/>
      <c r="HXN179" s="252"/>
      <c r="HXO179" s="252"/>
      <c r="HXP179" s="252"/>
      <c r="HXQ179" s="252"/>
      <c r="HXR179" s="252"/>
      <c r="HXS179" s="252"/>
      <c r="HXT179" s="252"/>
      <c r="HXU179" s="252"/>
      <c r="HXV179" s="252"/>
      <c r="HXW179" s="252"/>
      <c r="HXX179" s="252"/>
      <c r="HXY179" s="252"/>
      <c r="HXZ179" s="252"/>
      <c r="HYA179" s="252"/>
      <c r="HYB179" s="252"/>
      <c r="HYC179" s="252"/>
      <c r="HYD179" s="252"/>
      <c r="HYE179" s="252"/>
      <c r="HYF179" s="252"/>
      <c r="HYG179" s="252"/>
      <c r="HYH179" s="252"/>
      <c r="HYI179" s="252"/>
      <c r="HYJ179" s="252"/>
      <c r="HYK179" s="252"/>
      <c r="HYL179" s="252"/>
      <c r="HYM179" s="252"/>
      <c r="HYN179" s="252"/>
      <c r="HYO179" s="252"/>
      <c r="HYP179" s="252"/>
      <c r="HYQ179" s="252"/>
      <c r="HYR179" s="252"/>
      <c r="HYS179" s="252"/>
      <c r="HYT179" s="252"/>
      <c r="HYU179" s="252"/>
      <c r="HYV179" s="252"/>
      <c r="HYW179" s="252"/>
      <c r="HYX179" s="252"/>
      <c r="HYY179" s="252"/>
      <c r="HYZ179" s="252"/>
      <c r="HZA179" s="252"/>
      <c r="HZB179" s="252"/>
      <c r="HZC179" s="252"/>
      <c r="HZD179" s="252"/>
      <c r="HZE179" s="252"/>
      <c r="HZF179" s="252"/>
      <c r="HZG179" s="252"/>
      <c r="HZH179" s="252"/>
      <c r="HZI179" s="252"/>
      <c r="HZJ179" s="252"/>
      <c r="HZK179" s="252"/>
      <c r="HZL179" s="252"/>
      <c r="HZM179" s="252"/>
      <c r="HZN179" s="252"/>
      <c r="HZO179" s="252"/>
      <c r="HZP179" s="252"/>
      <c r="HZQ179" s="252"/>
      <c r="HZR179" s="252"/>
      <c r="HZS179" s="252"/>
      <c r="HZT179" s="252"/>
      <c r="HZU179" s="252"/>
      <c r="HZV179" s="252"/>
      <c r="HZW179" s="252"/>
      <c r="HZX179" s="252"/>
      <c r="HZY179" s="252"/>
      <c r="HZZ179" s="252"/>
      <c r="IAA179" s="252"/>
      <c r="IAB179" s="252"/>
      <c r="IAC179" s="252"/>
      <c r="IAD179" s="252"/>
      <c r="IAE179" s="252"/>
      <c r="IAF179" s="252"/>
      <c r="IAG179" s="252"/>
      <c r="IAH179" s="252"/>
      <c r="IAI179" s="252"/>
      <c r="IAJ179" s="252"/>
      <c r="IAK179" s="252"/>
      <c r="IAL179" s="252"/>
      <c r="IAM179" s="252"/>
      <c r="IAN179" s="252"/>
      <c r="IAO179" s="252"/>
      <c r="IAP179" s="252"/>
      <c r="IAQ179" s="252"/>
      <c r="IAR179" s="252"/>
      <c r="IAS179" s="252"/>
      <c r="IAT179" s="252"/>
      <c r="IAU179" s="252"/>
      <c r="IAV179" s="252"/>
      <c r="IAW179" s="252"/>
      <c r="IAX179" s="252"/>
      <c r="IAY179" s="252"/>
      <c r="IAZ179" s="252"/>
      <c r="IBA179" s="252"/>
      <c r="IBB179" s="252"/>
      <c r="IBC179" s="252"/>
      <c r="IBD179" s="252"/>
      <c r="IBE179" s="252"/>
      <c r="IBF179" s="252"/>
      <c r="IBG179" s="252"/>
      <c r="IBH179" s="252"/>
      <c r="IBI179" s="252"/>
      <c r="IBJ179" s="252"/>
      <c r="IBK179" s="252"/>
      <c r="IBL179" s="252"/>
      <c r="IBM179" s="252"/>
      <c r="IBN179" s="252"/>
      <c r="IBO179" s="252"/>
      <c r="IBP179" s="252"/>
      <c r="IBQ179" s="252"/>
      <c r="IBR179" s="252"/>
      <c r="IBS179" s="252"/>
      <c r="IBT179" s="252"/>
      <c r="IBU179" s="252"/>
      <c r="IBV179" s="252"/>
      <c r="IBW179" s="252"/>
      <c r="IBX179" s="252"/>
      <c r="IBY179" s="252"/>
      <c r="IBZ179" s="252"/>
      <c r="ICA179" s="252"/>
      <c r="ICB179" s="252"/>
      <c r="ICC179" s="252"/>
      <c r="ICD179" s="252"/>
      <c r="ICE179" s="252"/>
      <c r="ICF179" s="252"/>
      <c r="ICG179" s="252"/>
      <c r="ICH179" s="252"/>
      <c r="ICI179" s="252"/>
      <c r="ICJ179" s="252"/>
      <c r="ICK179" s="252"/>
      <c r="ICL179" s="252"/>
      <c r="ICM179" s="252"/>
      <c r="ICN179" s="252"/>
      <c r="ICO179" s="252"/>
      <c r="ICP179" s="252"/>
      <c r="ICQ179" s="252"/>
      <c r="ICR179" s="252"/>
      <c r="ICS179" s="252"/>
      <c r="ICT179" s="252"/>
      <c r="ICU179" s="252"/>
      <c r="ICV179" s="252"/>
      <c r="ICW179" s="252"/>
      <c r="ICX179" s="252"/>
      <c r="ICY179" s="252"/>
      <c r="ICZ179" s="252"/>
      <c r="IDA179" s="252"/>
      <c r="IDB179" s="252"/>
      <c r="IDC179" s="252"/>
      <c r="IDD179" s="252"/>
      <c r="IDE179" s="252"/>
      <c r="IDF179" s="252"/>
      <c r="IDG179" s="252"/>
      <c r="IDH179" s="252"/>
      <c r="IDI179" s="252"/>
      <c r="IDJ179" s="252"/>
      <c r="IDK179" s="252"/>
      <c r="IDL179" s="252"/>
      <c r="IDM179" s="252"/>
      <c r="IDN179" s="252"/>
      <c r="IDO179" s="252"/>
      <c r="IDP179" s="252"/>
      <c r="IDQ179" s="252"/>
      <c r="IDR179" s="252"/>
      <c r="IDS179" s="252"/>
      <c r="IDT179" s="252"/>
      <c r="IDU179" s="252"/>
      <c r="IDV179" s="252"/>
      <c r="IDW179" s="252"/>
      <c r="IDX179" s="252"/>
      <c r="IDY179" s="252"/>
      <c r="IDZ179" s="252"/>
      <c r="IEA179" s="252"/>
      <c r="IEB179" s="252"/>
      <c r="IEC179" s="252"/>
      <c r="IED179" s="252"/>
      <c r="IEE179" s="252"/>
      <c r="IEF179" s="252"/>
      <c r="IEG179" s="252"/>
      <c r="IEH179" s="252"/>
      <c r="IEI179" s="252"/>
      <c r="IEJ179" s="252"/>
      <c r="IEK179" s="252"/>
      <c r="IEL179" s="252"/>
      <c r="IEM179" s="252"/>
      <c r="IEN179" s="252"/>
      <c r="IEO179" s="252"/>
      <c r="IEP179" s="252"/>
      <c r="IEQ179" s="252"/>
      <c r="IER179" s="252"/>
      <c r="IES179" s="252"/>
      <c r="IET179" s="252"/>
      <c r="IEU179" s="252"/>
      <c r="IEV179" s="252"/>
      <c r="IEW179" s="252"/>
      <c r="IEX179" s="252"/>
      <c r="IEY179" s="252"/>
      <c r="IEZ179" s="252"/>
      <c r="IFA179" s="252"/>
      <c r="IFB179" s="252"/>
      <c r="IFC179" s="252"/>
      <c r="IFD179" s="252"/>
      <c r="IFE179" s="252"/>
      <c r="IFF179" s="252"/>
      <c r="IFG179" s="252"/>
      <c r="IFH179" s="252"/>
      <c r="IFI179" s="252"/>
      <c r="IFJ179" s="252"/>
      <c r="IFK179" s="252"/>
      <c r="IFL179" s="252"/>
      <c r="IFM179" s="252"/>
      <c r="IFN179" s="252"/>
      <c r="IFO179" s="252"/>
      <c r="IFP179" s="252"/>
      <c r="IFQ179" s="252"/>
      <c r="IFR179" s="252"/>
      <c r="IFS179" s="252"/>
      <c r="IFT179" s="252"/>
      <c r="IFU179" s="252"/>
      <c r="IFV179" s="252"/>
      <c r="IFW179" s="252"/>
      <c r="IFX179" s="252"/>
      <c r="IFY179" s="252"/>
      <c r="IFZ179" s="252"/>
      <c r="IGA179" s="252"/>
      <c r="IGB179" s="252"/>
      <c r="IGC179" s="252"/>
      <c r="IGD179" s="252"/>
      <c r="IGE179" s="252"/>
      <c r="IGF179" s="252"/>
      <c r="IGG179" s="252"/>
      <c r="IGH179" s="252"/>
      <c r="IGI179" s="252"/>
      <c r="IGJ179" s="252"/>
      <c r="IGK179" s="252"/>
      <c r="IGL179" s="252"/>
      <c r="IGM179" s="252"/>
      <c r="IGN179" s="252"/>
      <c r="IGO179" s="252"/>
      <c r="IGP179" s="252"/>
      <c r="IGQ179" s="252"/>
      <c r="IGR179" s="252"/>
      <c r="IGS179" s="252"/>
      <c r="IGT179" s="252"/>
      <c r="IGU179" s="252"/>
      <c r="IGV179" s="252"/>
      <c r="IGW179" s="252"/>
      <c r="IGX179" s="252"/>
      <c r="IGY179" s="252"/>
      <c r="IGZ179" s="252"/>
      <c r="IHA179" s="252"/>
      <c r="IHB179" s="252"/>
      <c r="IHC179" s="252"/>
      <c r="IHD179" s="252"/>
      <c r="IHE179" s="252"/>
      <c r="IHF179" s="252"/>
      <c r="IHG179" s="252"/>
      <c r="IHH179" s="252"/>
      <c r="IHI179" s="252"/>
      <c r="IHJ179" s="252"/>
      <c r="IHK179" s="252"/>
      <c r="IHL179" s="252"/>
      <c r="IHM179" s="252"/>
      <c r="IHN179" s="252"/>
      <c r="IHO179" s="252"/>
      <c r="IHP179" s="252"/>
      <c r="IHQ179" s="252"/>
      <c r="IHR179" s="252"/>
      <c r="IHS179" s="252"/>
      <c r="IHT179" s="252"/>
      <c r="IHU179" s="252"/>
      <c r="IHV179" s="252"/>
      <c r="IHW179" s="252"/>
      <c r="IHX179" s="252"/>
      <c r="IHY179" s="252"/>
      <c r="IHZ179" s="252"/>
      <c r="IIA179" s="252"/>
      <c r="IIB179" s="252"/>
      <c r="IIC179" s="252"/>
      <c r="IID179" s="252"/>
      <c r="IIE179" s="252"/>
      <c r="IIF179" s="252"/>
      <c r="IIG179" s="252"/>
      <c r="IIH179" s="252"/>
      <c r="III179" s="252"/>
      <c r="IIJ179" s="252"/>
      <c r="IIK179" s="252"/>
      <c r="IIL179" s="252"/>
      <c r="IIM179" s="252"/>
      <c r="IIN179" s="252"/>
      <c r="IIO179" s="252"/>
      <c r="IIP179" s="252"/>
      <c r="IIQ179" s="252"/>
      <c r="IIR179" s="252"/>
      <c r="IIS179" s="252"/>
      <c r="IIT179" s="252"/>
      <c r="IIU179" s="252"/>
      <c r="IIV179" s="252"/>
      <c r="IIW179" s="252"/>
      <c r="IIX179" s="252"/>
      <c r="IIY179" s="252"/>
      <c r="IIZ179" s="252"/>
      <c r="IJA179" s="252"/>
      <c r="IJB179" s="252"/>
      <c r="IJC179" s="252"/>
      <c r="IJD179" s="252"/>
      <c r="IJE179" s="252"/>
      <c r="IJF179" s="252"/>
      <c r="IJG179" s="252"/>
      <c r="IJH179" s="252"/>
      <c r="IJI179" s="252"/>
      <c r="IJJ179" s="252"/>
      <c r="IJK179" s="252"/>
      <c r="IJL179" s="252"/>
      <c r="IJM179" s="252"/>
      <c r="IJN179" s="252"/>
      <c r="IJO179" s="252"/>
      <c r="IJP179" s="252"/>
      <c r="IJQ179" s="252"/>
      <c r="IJR179" s="252"/>
      <c r="IJS179" s="252"/>
      <c r="IJT179" s="252"/>
      <c r="IJU179" s="252"/>
      <c r="IJV179" s="252"/>
      <c r="IJW179" s="252"/>
      <c r="IJX179" s="252"/>
      <c r="IJY179" s="252"/>
      <c r="IJZ179" s="252"/>
      <c r="IKA179" s="252"/>
      <c r="IKB179" s="252"/>
      <c r="IKC179" s="252"/>
      <c r="IKD179" s="252"/>
      <c r="IKE179" s="252"/>
      <c r="IKF179" s="252"/>
      <c r="IKG179" s="252"/>
      <c r="IKH179" s="252"/>
      <c r="IKI179" s="252"/>
      <c r="IKJ179" s="252"/>
      <c r="IKK179" s="252"/>
      <c r="IKL179" s="252"/>
      <c r="IKM179" s="252"/>
      <c r="IKN179" s="252"/>
      <c r="IKO179" s="252"/>
      <c r="IKP179" s="252"/>
      <c r="IKQ179" s="252"/>
      <c r="IKR179" s="252"/>
      <c r="IKS179" s="252"/>
      <c r="IKT179" s="252"/>
      <c r="IKU179" s="252"/>
      <c r="IKV179" s="252"/>
      <c r="IKW179" s="252"/>
      <c r="IKX179" s="252"/>
      <c r="IKY179" s="252"/>
      <c r="IKZ179" s="252"/>
      <c r="ILA179" s="252"/>
      <c r="ILB179" s="252"/>
      <c r="ILC179" s="252"/>
      <c r="ILD179" s="252"/>
      <c r="ILE179" s="252"/>
      <c r="ILF179" s="252"/>
      <c r="ILG179" s="252"/>
      <c r="ILH179" s="252"/>
      <c r="ILI179" s="252"/>
      <c r="ILJ179" s="252"/>
      <c r="ILK179" s="252"/>
      <c r="ILL179" s="252"/>
      <c r="ILM179" s="252"/>
      <c r="ILN179" s="252"/>
      <c r="ILO179" s="252"/>
      <c r="ILP179" s="252"/>
      <c r="ILQ179" s="252"/>
      <c r="ILR179" s="252"/>
      <c r="ILS179" s="252"/>
      <c r="ILT179" s="252"/>
      <c r="ILU179" s="252"/>
      <c r="ILV179" s="252"/>
      <c r="ILW179" s="252"/>
      <c r="ILX179" s="252"/>
      <c r="ILY179" s="252"/>
      <c r="ILZ179" s="252"/>
      <c r="IMA179" s="252"/>
      <c r="IMB179" s="252"/>
      <c r="IMC179" s="252"/>
      <c r="IMD179" s="252"/>
      <c r="IME179" s="252"/>
      <c r="IMF179" s="252"/>
      <c r="IMG179" s="252"/>
      <c r="IMH179" s="252"/>
      <c r="IMI179" s="252"/>
      <c r="IMJ179" s="252"/>
      <c r="IMK179" s="252"/>
      <c r="IML179" s="252"/>
      <c r="IMM179" s="252"/>
      <c r="IMN179" s="252"/>
      <c r="IMO179" s="252"/>
      <c r="IMP179" s="252"/>
      <c r="IMQ179" s="252"/>
      <c r="IMR179" s="252"/>
      <c r="IMS179" s="252"/>
      <c r="IMT179" s="252"/>
      <c r="IMU179" s="252"/>
      <c r="IMV179" s="252"/>
      <c r="IMW179" s="252"/>
      <c r="IMX179" s="252"/>
      <c r="IMY179" s="252"/>
      <c r="IMZ179" s="252"/>
      <c r="INA179" s="252"/>
      <c r="INB179" s="252"/>
      <c r="INC179" s="252"/>
      <c r="IND179" s="252"/>
      <c r="INE179" s="252"/>
      <c r="INF179" s="252"/>
      <c r="ING179" s="252"/>
      <c r="INH179" s="252"/>
      <c r="INI179" s="252"/>
      <c r="INJ179" s="252"/>
      <c r="INK179" s="252"/>
      <c r="INL179" s="252"/>
      <c r="INM179" s="252"/>
      <c r="INN179" s="252"/>
      <c r="INO179" s="252"/>
      <c r="INP179" s="252"/>
      <c r="INQ179" s="252"/>
      <c r="INR179" s="252"/>
      <c r="INS179" s="252"/>
      <c r="INT179" s="252"/>
      <c r="INU179" s="252"/>
      <c r="INV179" s="252"/>
      <c r="INW179" s="252"/>
      <c r="INX179" s="252"/>
      <c r="INY179" s="252"/>
      <c r="INZ179" s="252"/>
      <c r="IOA179" s="252"/>
      <c r="IOB179" s="252"/>
      <c r="IOC179" s="252"/>
      <c r="IOD179" s="252"/>
      <c r="IOE179" s="252"/>
      <c r="IOF179" s="252"/>
      <c r="IOG179" s="252"/>
      <c r="IOH179" s="252"/>
      <c r="IOI179" s="252"/>
      <c r="IOJ179" s="252"/>
      <c r="IOK179" s="252"/>
      <c r="IOL179" s="252"/>
      <c r="IOM179" s="252"/>
      <c r="ION179" s="252"/>
      <c r="IOO179" s="252"/>
      <c r="IOP179" s="252"/>
      <c r="IOQ179" s="252"/>
      <c r="IOR179" s="252"/>
      <c r="IOS179" s="252"/>
      <c r="IOT179" s="252"/>
      <c r="IOU179" s="252"/>
      <c r="IOV179" s="252"/>
      <c r="IOW179" s="252"/>
      <c r="IOX179" s="252"/>
      <c r="IOY179" s="252"/>
      <c r="IOZ179" s="252"/>
      <c r="IPA179" s="252"/>
      <c r="IPB179" s="252"/>
      <c r="IPC179" s="252"/>
      <c r="IPD179" s="252"/>
      <c r="IPE179" s="252"/>
      <c r="IPF179" s="252"/>
      <c r="IPG179" s="252"/>
      <c r="IPH179" s="252"/>
      <c r="IPI179" s="252"/>
      <c r="IPJ179" s="252"/>
      <c r="IPK179" s="252"/>
      <c r="IPL179" s="252"/>
      <c r="IPM179" s="252"/>
      <c r="IPN179" s="252"/>
      <c r="IPO179" s="252"/>
      <c r="IPP179" s="252"/>
      <c r="IPQ179" s="252"/>
      <c r="IPR179" s="252"/>
      <c r="IPS179" s="252"/>
      <c r="IPT179" s="252"/>
      <c r="IPU179" s="252"/>
      <c r="IPV179" s="252"/>
      <c r="IPW179" s="252"/>
      <c r="IPX179" s="252"/>
      <c r="IPY179" s="252"/>
      <c r="IPZ179" s="252"/>
      <c r="IQA179" s="252"/>
      <c r="IQB179" s="252"/>
      <c r="IQC179" s="252"/>
      <c r="IQD179" s="252"/>
      <c r="IQE179" s="252"/>
      <c r="IQF179" s="252"/>
      <c r="IQG179" s="252"/>
      <c r="IQH179" s="252"/>
      <c r="IQI179" s="252"/>
      <c r="IQJ179" s="252"/>
      <c r="IQK179" s="252"/>
      <c r="IQL179" s="252"/>
      <c r="IQM179" s="252"/>
      <c r="IQN179" s="252"/>
      <c r="IQO179" s="252"/>
      <c r="IQP179" s="252"/>
      <c r="IQQ179" s="252"/>
      <c r="IQR179" s="252"/>
      <c r="IQS179" s="252"/>
      <c r="IQT179" s="252"/>
      <c r="IQU179" s="252"/>
      <c r="IQV179" s="252"/>
      <c r="IQW179" s="252"/>
      <c r="IQX179" s="252"/>
      <c r="IQY179" s="252"/>
      <c r="IQZ179" s="252"/>
      <c r="IRA179" s="252"/>
      <c r="IRB179" s="252"/>
      <c r="IRC179" s="252"/>
      <c r="IRD179" s="252"/>
      <c r="IRE179" s="252"/>
      <c r="IRF179" s="252"/>
      <c r="IRG179" s="252"/>
      <c r="IRH179" s="252"/>
      <c r="IRI179" s="252"/>
      <c r="IRJ179" s="252"/>
      <c r="IRK179" s="252"/>
      <c r="IRL179" s="252"/>
      <c r="IRM179" s="252"/>
      <c r="IRN179" s="252"/>
      <c r="IRO179" s="252"/>
      <c r="IRP179" s="252"/>
      <c r="IRQ179" s="252"/>
      <c r="IRR179" s="252"/>
      <c r="IRS179" s="252"/>
      <c r="IRT179" s="252"/>
      <c r="IRU179" s="252"/>
      <c r="IRV179" s="252"/>
      <c r="IRW179" s="252"/>
      <c r="IRX179" s="252"/>
      <c r="IRY179" s="252"/>
      <c r="IRZ179" s="252"/>
      <c r="ISA179" s="252"/>
      <c r="ISB179" s="252"/>
      <c r="ISC179" s="252"/>
      <c r="ISD179" s="252"/>
      <c r="ISE179" s="252"/>
      <c r="ISF179" s="252"/>
      <c r="ISG179" s="252"/>
      <c r="ISH179" s="252"/>
      <c r="ISI179" s="252"/>
      <c r="ISJ179" s="252"/>
      <c r="ISK179" s="252"/>
      <c r="ISL179" s="252"/>
      <c r="ISM179" s="252"/>
      <c r="ISN179" s="252"/>
      <c r="ISO179" s="252"/>
      <c r="ISP179" s="252"/>
      <c r="ISQ179" s="252"/>
      <c r="ISR179" s="252"/>
      <c r="ISS179" s="252"/>
      <c r="IST179" s="252"/>
      <c r="ISU179" s="252"/>
      <c r="ISV179" s="252"/>
      <c r="ISW179" s="252"/>
      <c r="ISX179" s="252"/>
      <c r="ISY179" s="252"/>
      <c r="ISZ179" s="252"/>
      <c r="ITA179" s="252"/>
      <c r="ITB179" s="252"/>
      <c r="ITC179" s="252"/>
      <c r="ITD179" s="252"/>
      <c r="ITE179" s="252"/>
      <c r="ITF179" s="252"/>
      <c r="ITG179" s="252"/>
      <c r="ITH179" s="252"/>
      <c r="ITI179" s="252"/>
      <c r="ITJ179" s="252"/>
      <c r="ITK179" s="252"/>
      <c r="ITL179" s="252"/>
      <c r="ITM179" s="252"/>
      <c r="ITN179" s="252"/>
      <c r="ITO179" s="252"/>
      <c r="ITP179" s="252"/>
      <c r="ITQ179" s="252"/>
      <c r="ITR179" s="252"/>
      <c r="ITS179" s="252"/>
      <c r="ITT179" s="252"/>
      <c r="ITU179" s="252"/>
      <c r="ITV179" s="252"/>
      <c r="ITW179" s="252"/>
      <c r="ITX179" s="252"/>
      <c r="ITY179" s="252"/>
      <c r="ITZ179" s="252"/>
      <c r="IUA179" s="252"/>
      <c r="IUB179" s="252"/>
      <c r="IUC179" s="252"/>
      <c r="IUD179" s="252"/>
      <c r="IUE179" s="252"/>
      <c r="IUF179" s="252"/>
      <c r="IUG179" s="252"/>
      <c r="IUH179" s="252"/>
      <c r="IUI179" s="252"/>
      <c r="IUJ179" s="252"/>
      <c r="IUK179" s="252"/>
      <c r="IUL179" s="252"/>
      <c r="IUM179" s="252"/>
      <c r="IUN179" s="252"/>
      <c r="IUO179" s="252"/>
      <c r="IUP179" s="252"/>
      <c r="IUQ179" s="252"/>
      <c r="IUR179" s="252"/>
      <c r="IUS179" s="252"/>
      <c r="IUT179" s="252"/>
      <c r="IUU179" s="252"/>
      <c r="IUV179" s="252"/>
      <c r="IUW179" s="252"/>
      <c r="IUX179" s="252"/>
      <c r="IUY179" s="252"/>
      <c r="IUZ179" s="252"/>
      <c r="IVA179" s="252"/>
      <c r="IVB179" s="252"/>
      <c r="IVC179" s="252"/>
      <c r="IVD179" s="252"/>
      <c r="IVE179" s="252"/>
      <c r="IVF179" s="252"/>
      <c r="IVG179" s="252"/>
      <c r="IVH179" s="252"/>
      <c r="IVI179" s="252"/>
      <c r="IVJ179" s="252"/>
      <c r="IVK179" s="252"/>
      <c r="IVL179" s="252"/>
      <c r="IVM179" s="252"/>
      <c r="IVN179" s="252"/>
      <c r="IVO179" s="252"/>
      <c r="IVP179" s="252"/>
      <c r="IVQ179" s="252"/>
      <c r="IVR179" s="252"/>
      <c r="IVS179" s="252"/>
      <c r="IVT179" s="252"/>
      <c r="IVU179" s="252"/>
      <c r="IVV179" s="252"/>
      <c r="IVW179" s="252"/>
      <c r="IVX179" s="252"/>
      <c r="IVY179" s="252"/>
      <c r="IVZ179" s="252"/>
      <c r="IWA179" s="252"/>
      <c r="IWB179" s="252"/>
      <c r="IWC179" s="252"/>
      <c r="IWD179" s="252"/>
      <c r="IWE179" s="252"/>
      <c r="IWF179" s="252"/>
      <c r="IWG179" s="252"/>
      <c r="IWH179" s="252"/>
      <c r="IWI179" s="252"/>
      <c r="IWJ179" s="252"/>
      <c r="IWK179" s="252"/>
      <c r="IWL179" s="252"/>
      <c r="IWM179" s="252"/>
      <c r="IWN179" s="252"/>
      <c r="IWO179" s="252"/>
      <c r="IWP179" s="252"/>
      <c r="IWQ179" s="252"/>
      <c r="IWR179" s="252"/>
      <c r="IWS179" s="252"/>
      <c r="IWT179" s="252"/>
      <c r="IWU179" s="252"/>
      <c r="IWV179" s="252"/>
      <c r="IWW179" s="252"/>
      <c r="IWX179" s="252"/>
      <c r="IWY179" s="252"/>
      <c r="IWZ179" s="252"/>
      <c r="IXA179" s="252"/>
      <c r="IXB179" s="252"/>
      <c r="IXC179" s="252"/>
      <c r="IXD179" s="252"/>
      <c r="IXE179" s="252"/>
      <c r="IXF179" s="252"/>
      <c r="IXG179" s="252"/>
      <c r="IXH179" s="252"/>
      <c r="IXI179" s="252"/>
      <c r="IXJ179" s="252"/>
      <c r="IXK179" s="252"/>
      <c r="IXL179" s="252"/>
      <c r="IXM179" s="252"/>
      <c r="IXN179" s="252"/>
      <c r="IXO179" s="252"/>
      <c r="IXP179" s="252"/>
      <c r="IXQ179" s="252"/>
      <c r="IXR179" s="252"/>
      <c r="IXS179" s="252"/>
      <c r="IXT179" s="252"/>
      <c r="IXU179" s="252"/>
      <c r="IXV179" s="252"/>
      <c r="IXW179" s="252"/>
      <c r="IXX179" s="252"/>
      <c r="IXY179" s="252"/>
      <c r="IXZ179" s="252"/>
      <c r="IYA179" s="252"/>
      <c r="IYB179" s="252"/>
      <c r="IYC179" s="252"/>
      <c r="IYD179" s="252"/>
      <c r="IYE179" s="252"/>
      <c r="IYF179" s="252"/>
      <c r="IYG179" s="252"/>
      <c r="IYH179" s="252"/>
      <c r="IYI179" s="252"/>
      <c r="IYJ179" s="252"/>
      <c r="IYK179" s="252"/>
      <c r="IYL179" s="252"/>
      <c r="IYM179" s="252"/>
      <c r="IYN179" s="252"/>
      <c r="IYO179" s="252"/>
      <c r="IYP179" s="252"/>
      <c r="IYQ179" s="252"/>
      <c r="IYR179" s="252"/>
      <c r="IYS179" s="252"/>
      <c r="IYT179" s="252"/>
      <c r="IYU179" s="252"/>
      <c r="IYV179" s="252"/>
      <c r="IYW179" s="252"/>
      <c r="IYX179" s="252"/>
      <c r="IYY179" s="252"/>
      <c r="IYZ179" s="252"/>
      <c r="IZA179" s="252"/>
      <c r="IZB179" s="252"/>
      <c r="IZC179" s="252"/>
      <c r="IZD179" s="252"/>
      <c r="IZE179" s="252"/>
      <c r="IZF179" s="252"/>
      <c r="IZG179" s="252"/>
      <c r="IZH179" s="252"/>
      <c r="IZI179" s="252"/>
      <c r="IZJ179" s="252"/>
      <c r="IZK179" s="252"/>
      <c r="IZL179" s="252"/>
      <c r="IZM179" s="252"/>
      <c r="IZN179" s="252"/>
      <c r="IZO179" s="252"/>
      <c r="IZP179" s="252"/>
      <c r="IZQ179" s="252"/>
      <c r="IZR179" s="252"/>
      <c r="IZS179" s="252"/>
      <c r="IZT179" s="252"/>
      <c r="IZU179" s="252"/>
      <c r="IZV179" s="252"/>
      <c r="IZW179" s="252"/>
      <c r="IZX179" s="252"/>
      <c r="IZY179" s="252"/>
      <c r="IZZ179" s="252"/>
      <c r="JAA179" s="252"/>
      <c r="JAB179" s="252"/>
      <c r="JAC179" s="252"/>
      <c r="JAD179" s="252"/>
      <c r="JAE179" s="252"/>
      <c r="JAF179" s="252"/>
      <c r="JAG179" s="252"/>
      <c r="JAH179" s="252"/>
      <c r="JAI179" s="252"/>
      <c r="JAJ179" s="252"/>
      <c r="JAK179" s="252"/>
      <c r="JAL179" s="252"/>
      <c r="JAM179" s="252"/>
      <c r="JAN179" s="252"/>
      <c r="JAO179" s="252"/>
      <c r="JAP179" s="252"/>
      <c r="JAQ179" s="252"/>
      <c r="JAR179" s="252"/>
      <c r="JAS179" s="252"/>
      <c r="JAT179" s="252"/>
      <c r="JAU179" s="252"/>
      <c r="JAV179" s="252"/>
      <c r="JAW179" s="252"/>
      <c r="JAX179" s="252"/>
      <c r="JAY179" s="252"/>
      <c r="JAZ179" s="252"/>
      <c r="JBA179" s="252"/>
      <c r="JBB179" s="252"/>
      <c r="JBC179" s="252"/>
      <c r="JBD179" s="252"/>
      <c r="JBE179" s="252"/>
      <c r="JBF179" s="252"/>
      <c r="JBG179" s="252"/>
      <c r="JBH179" s="252"/>
      <c r="JBI179" s="252"/>
      <c r="JBJ179" s="252"/>
      <c r="JBK179" s="252"/>
      <c r="JBL179" s="252"/>
      <c r="JBM179" s="252"/>
      <c r="JBN179" s="252"/>
      <c r="JBO179" s="252"/>
      <c r="JBP179" s="252"/>
      <c r="JBQ179" s="252"/>
      <c r="JBR179" s="252"/>
      <c r="JBS179" s="252"/>
      <c r="JBT179" s="252"/>
      <c r="JBU179" s="252"/>
      <c r="JBV179" s="252"/>
      <c r="JBW179" s="252"/>
      <c r="JBX179" s="252"/>
      <c r="JBY179" s="252"/>
      <c r="JBZ179" s="252"/>
      <c r="JCA179" s="252"/>
      <c r="JCB179" s="252"/>
      <c r="JCC179" s="252"/>
      <c r="JCD179" s="252"/>
      <c r="JCE179" s="252"/>
      <c r="JCF179" s="252"/>
      <c r="JCG179" s="252"/>
      <c r="JCH179" s="252"/>
      <c r="JCI179" s="252"/>
      <c r="JCJ179" s="252"/>
      <c r="JCK179" s="252"/>
      <c r="JCL179" s="252"/>
      <c r="JCM179" s="252"/>
      <c r="JCN179" s="252"/>
      <c r="JCO179" s="252"/>
      <c r="JCP179" s="252"/>
      <c r="JCQ179" s="252"/>
      <c r="JCR179" s="252"/>
      <c r="JCS179" s="252"/>
      <c r="JCT179" s="252"/>
      <c r="JCU179" s="252"/>
      <c r="JCV179" s="252"/>
      <c r="JCW179" s="252"/>
      <c r="JCX179" s="252"/>
      <c r="JCY179" s="252"/>
      <c r="JCZ179" s="252"/>
      <c r="JDA179" s="252"/>
      <c r="JDB179" s="252"/>
      <c r="JDC179" s="252"/>
      <c r="JDD179" s="252"/>
      <c r="JDE179" s="252"/>
      <c r="JDF179" s="252"/>
      <c r="JDG179" s="252"/>
      <c r="JDH179" s="252"/>
      <c r="JDI179" s="252"/>
      <c r="JDJ179" s="252"/>
      <c r="JDK179" s="252"/>
      <c r="JDL179" s="252"/>
      <c r="JDM179" s="252"/>
      <c r="JDN179" s="252"/>
      <c r="JDO179" s="252"/>
      <c r="JDP179" s="252"/>
      <c r="JDQ179" s="252"/>
      <c r="JDR179" s="252"/>
      <c r="JDS179" s="252"/>
      <c r="JDT179" s="252"/>
      <c r="JDU179" s="252"/>
      <c r="JDV179" s="252"/>
      <c r="JDW179" s="252"/>
      <c r="JDX179" s="252"/>
      <c r="JDY179" s="252"/>
      <c r="JDZ179" s="252"/>
      <c r="JEA179" s="252"/>
      <c r="JEB179" s="252"/>
      <c r="JEC179" s="252"/>
      <c r="JED179" s="252"/>
      <c r="JEE179" s="252"/>
      <c r="JEF179" s="252"/>
      <c r="JEG179" s="252"/>
      <c r="JEH179" s="252"/>
      <c r="JEI179" s="252"/>
      <c r="JEJ179" s="252"/>
      <c r="JEK179" s="252"/>
      <c r="JEL179" s="252"/>
      <c r="JEM179" s="252"/>
      <c r="JEN179" s="252"/>
      <c r="JEO179" s="252"/>
      <c r="JEP179" s="252"/>
      <c r="JEQ179" s="252"/>
      <c r="JER179" s="252"/>
      <c r="JES179" s="252"/>
      <c r="JET179" s="252"/>
      <c r="JEU179" s="252"/>
      <c r="JEV179" s="252"/>
      <c r="JEW179" s="252"/>
      <c r="JEX179" s="252"/>
      <c r="JEY179" s="252"/>
      <c r="JEZ179" s="252"/>
      <c r="JFA179" s="252"/>
      <c r="JFB179" s="252"/>
      <c r="JFC179" s="252"/>
      <c r="JFD179" s="252"/>
      <c r="JFE179" s="252"/>
      <c r="JFF179" s="252"/>
      <c r="JFG179" s="252"/>
      <c r="JFH179" s="252"/>
      <c r="JFI179" s="252"/>
      <c r="JFJ179" s="252"/>
      <c r="JFK179" s="252"/>
      <c r="JFL179" s="252"/>
      <c r="JFM179" s="252"/>
      <c r="JFN179" s="252"/>
      <c r="JFO179" s="252"/>
      <c r="JFP179" s="252"/>
      <c r="JFQ179" s="252"/>
      <c r="JFR179" s="252"/>
      <c r="JFS179" s="252"/>
      <c r="JFT179" s="252"/>
      <c r="JFU179" s="252"/>
      <c r="JFV179" s="252"/>
      <c r="JFW179" s="252"/>
      <c r="JFX179" s="252"/>
      <c r="JFY179" s="252"/>
      <c r="JFZ179" s="252"/>
      <c r="JGA179" s="252"/>
      <c r="JGB179" s="252"/>
      <c r="JGC179" s="252"/>
      <c r="JGD179" s="252"/>
      <c r="JGE179" s="252"/>
      <c r="JGF179" s="252"/>
      <c r="JGG179" s="252"/>
      <c r="JGH179" s="252"/>
      <c r="JGI179" s="252"/>
      <c r="JGJ179" s="252"/>
      <c r="JGK179" s="252"/>
      <c r="JGL179" s="252"/>
      <c r="JGM179" s="252"/>
      <c r="JGN179" s="252"/>
      <c r="JGO179" s="252"/>
      <c r="JGP179" s="252"/>
      <c r="JGQ179" s="252"/>
      <c r="JGR179" s="252"/>
      <c r="JGS179" s="252"/>
      <c r="JGT179" s="252"/>
      <c r="JGU179" s="252"/>
      <c r="JGV179" s="252"/>
      <c r="JGW179" s="252"/>
      <c r="JGX179" s="252"/>
      <c r="JGY179" s="252"/>
      <c r="JGZ179" s="252"/>
      <c r="JHA179" s="252"/>
      <c r="JHB179" s="252"/>
      <c r="JHC179" s="252"/>
      <c r="JHD179" s="252"/>
      <c r="JHE179" s="252"/>
      <c r="JHF179" s="252"/>
      <c r="JHG179" s="252"/>
      <c r="JHH179" s="252"/>
      <c r="JHI179" s="252"/>
      <c r="JHJ179" s="252"/>
      <c r="JHK179" s="252"/>
      <c r="JHL179" s="252"/>
      <c r="JHM179" s="252"/>
      <c r="JHN179" s="252"/>
      <c r="JHO179" s="252"/>
      <c r="JHP179" s="252"/>
      <c r="JHQ179" s="252"/>
      <c r="JHR179" s="252"/>
      <c r="JHS179" s="252"/>
      <c r="JHT179" s="252"/>
      <c r="JHU179" s="252"/>
      <c r="JHV179" s="252"/>
      <c r="JHW179" s="252"/>
      <c r="JHX179" s="252"/>
      <c r="JHY179" s="252"/>
      <c r="JHZ179" s="252"/>
      <c r="JIA179" s="252"/>
      <c r="JIB179" s="252"/>
      <c r="JIC179" s="252"/>
      <c r="JID179" s="252"/>
      <c r="JIE179" s="252"/>
      <c r="JIF179" s="252"/>
      <c r="JIG179" s="252"/>
      <c r="JIH179" s="252"/>
      <c r="JII179" s="252"/>
      <c r="JIJ179" s="252"/>
      <c r="JIK179" s="252"/>
      <c r="JIL179" s="252"/>
      <c r="JIM179" s="252"/>
      <c r="JIN179" s="252"/>
      <c r="JIO179" s="252"/>
      <c r="JIP179" s="252"/>
      <c r="JIQ179" s="252"/>
      <c r="JIR179" s="252"/>
      <c r="JIS179" s="252"/>
      <c r="JIT179" s="252"/>
      <c r="JIU179" s="252"/>
      <c r="JIV179" s="252"/>
      <c r="JIW179" s="252"/>
      <c r="JIX179" s="252"/>
      <c r="JIY179" s="252"/>
      <c r="JIZ179" s="252"/>
      <c r="JJA179" s="252"/>
      <c r="JJB179" s="252"/>
      <c r="JJC179" s="252"/>
      <c r="JJD179" s="252"/>
      <c r="JJE179" s="252"/>
      <c r="JJF179" s="252"/>
      <c r="JJG179" s="252"/>
      <c r="JJH179" s="252"/>
      <c r="JJI179" s="252"/>
      <c r="JJJ179" s="252"/>
      <c r="JJK179" s="252"/>
      <c r="JJL179" s="252"/>
      <c r="JJM179" s="252"/>
      <c r="JJN179" s="252"/>
      <c r="JJO179" s="252"/>
      <c r="JJP179" s="252"/>
      <c r="JJQ179" s="252"/>
      <c r="JJR179" s="252"/>
      <c r="JJS179" s="252"/>
      <c r="JJT179" s="252"/>
      <c r="JJU179" s="252"/>
      <c r="JJV179" s="252"/>
      <c r="JJW179" s="252"/>
      <c r="JJX179" s="252"/>
      <c r="JJY179" s="252"/>
      <c r="JJZ179" s="252"/>
      <c r="JKA179" s="252"/>
      <c r="JKB179" s="252"/>
      <c r="JKC179" s="252"/>
      <c r="JKD179" s="252"/>
      <c r="JKE179" s="252"/>
      <c r="JKF179" s="252"/>
      <c r="JKG179" s="252"/>
      <c r="JKH179" s="252"/>
      <c r="JKI179" s="252"/>
      <c r="JKJ179" s="252"/>
      <c r="JKK179" s="252"/>
      <c r="JKL179" s="252"/>
      <c r="JKM179" s="252"/>
      <c r="JKN179" s="252"/>
      <c r="JKO179" s="252"/>
      <c r="JKP179" s="252"/>
      <c r="JKQ179" s="252"/>
      <c r="JKR179" s="252"/>
      <c r="JKS179" s="252"/>
      <c r="JKT179" s="252"/>
      <c r="JKU179" s="252"/>
      <c r="JKV179" s="252"/>
      <c r="JKW179" s="252"/>
      <c r="JKX179" s="252"/>
      <c r="JKY179" s="252"/>
      <c r="JKZ179" s="252"/>
      <c r="JLA179" s="252"/>
      <c r="JLB179" s="252"/>
      <c r="JLC179" s="252"/>
      <c r="JLD179" s="252"/>
      <c r="JLE179" s="252"/>
      <c r="JLF179" s="252"/>
      <c r="JLG179" s="252"/>
      <c r="JLH179" s="252"/>
      <c r="JLI179" s="252"/>
      <c r="JLJ179" s="252"/>
      <c r="JLK179" s="252"/>
      <c r="JLL179" s="252"/>
      <c r="JLM179" s="252"/>
      <c r="JLN179" s="252"/>
      <c r="JLO179" s="252"/>
      <c r="JLP179" s="252"/>
      <c r="JLQ179" s="252"/>
      <c r="JLR179" s="252"/>
      <c r="JLS179" s="252"/>
      <c r="JLT179" s="252"/>
      <c r="JLU179" s="252"/>
      <c r="JLV179" s="252"/>
      <c r="JLW179" s="252"/>
      <c r="JLX179" s="252"/>
      <c r="JLY179" s="252"/>
      <c r="JLZ179" s="252"/>
      <c r="JMA179" s="252"/>
      <c r="JMB179" s="252"/>
      <c r="JMC179" s="252"/>
      <c r="JMD179" s="252"/>
      <c r="JME179" s="252"/>
      <c r="JMF179" s="252"/>
      <c r="JMG179" s="252"/>
      <c r="JMH179" s="252"/>
      <c r="JMI179" s="252"/>
      <c r="JMJ179" s="252"/>
      <c r="JMK179" s="252"/>
      <c r="JML179" s="252"/>
      <c r="JMM179" s="252"/>
      <c r="JMN179" s="252"/>
      <c r="JMO179" s="252"/>
      <c r="JMP179" s="252"/>
      <c r="JMQ179" s="252"/>
      <c r="JMR179" s="252"/>
      <c r="JMS179" s="252"/>
      <c r="JMT179" s="252"/>
      <c r="JMU179" s="252"/>
      <c r="JMV179" s="252"/>
      <c r="JMW179" s="252"/>
      <c r="JMX179" s="252"/>
      <c r="JMY179" s="252"/>
      <c r="JMZ179" s="252"/>
      <c r="JNA179" s="252"/>
      <c r="JNB179" s="252"/>
      <c r="JNC179" s="252"/>
      <c r="JND179" s="252"/>
      <c r="JNE179" s="252"/>
      <c r="JNF179" s="252"/>
      <c r="JNG179" s="252"/>
      <c r="JNH179" s="252"/>
      <c r="JNI179" s="252"/>
      <c r="JNJ179" s="252"/>
      <c r="JNK179" s="252"/>
      <c r="JNL179" s="252"/>
      <c r="JNM179" s="252"/>
      <c r="JNN179" s="252"/>
      <c r="JNO179" s="252"/>
      <c r="JNP179" s="252"/>
      <c r="JNQ179" s="252"/>
      <c r="JNR179" s="252"/>
      <c r="JNS179" s="252"/>
      <c r="JNT179" s="252"/>
      <c r="JNU179" s="252"/>
      <c r="JNV179" s="252"/>
      <c r="JNW179" s="252"/>
      <c r="JNX179" s="252"/>
      <c r="JNY179" s="252"/>
      <c r="JNZ179" s="252"/>
      <c r="JOA179" s="252"/>
      <c r="JOB179" s="252"/>
      <c r="JOC179" s="252"/>
      <c r="JOD179" s="252"/>
      <c r="JOE179" s="252"/>
      <c r="JOF179" s="252"/>
      <c r="JOG179" s="252"/>
      <c r="JOH179" s="252"/>
      <c r="JOI179" s="252"/>
      <c r="JOJ179" s="252"/>
      <c r="JOK179" s="252"/>
      <c r="JOL179" s="252"/>
      <c r="JOM179" s="252"/>
      <c r="JON179" s="252"/>
      <c r="JOO179" s="252"/>
      <c r="JOP179" s="252"/>
      <c r="JOQ179" s="252"/>
      <c r="JOR179" s="252"/>
      <c r="JOS179" s="252"/>
      <c r="JOT179" s="252"/>
      <c r="JOU179" s="252"/>
      <c r="JOV179" s="252"/>
      <c r="JOW179" s="252"/>
      <c r="JOX179" s="252"/>
      <c r="JOY179" s="252"/>
      <c r="JOZ179" s="252"/>
      <c r="JPA179" s="252"/>
      <c r="JPB179" s="252"/>
      <c r="JPC179" s="252"/>
      <c r="JPD179" s="252"/>
      <c r="JPE179" s="252"/>
      <c r="JPF179" s="252"/>
      <c r="JPG179" s="252"/>
      <c r="JPH179" s="252"/>
      <c r="JPI179" s="252"/>
      <c r="JPJ179" s="252"/>
      <c r="JPK179" s="252"/>
      <c r="JPL179" s="252"/>
      <c r="JPM179" s="252"/>
      <c r="JPN179" s="252"/>
      <c r="JPO179" s="252"/>
      <c r="JPP179" s="252"/>
      <c r="JPQ179" s="252"/>
      <c r="JPR179" s="252"/>
      <c r="JPS179" s="252"/>
      <c r="JPT179" s="252"/>
      <c r="JPU179" s="252"/>
      <c r="JPV179" s="252"/>
      <c r="JPW179" s="252"/>
      <c r="JPX179" s="252"/>
      <c r="JPY179" s="252"/>
      <c r="JPZ179" s="252"/>
      <c r="JQA179" s="252"/>
      <c r="JQB179" s="252"/>
      <c r="JQC179" s="252"/>
      <c r="JQD179" s="252"/>
      <c r="JQE179" s="252"/>
      <c r="JQF179" s="252"/>
      <c r="JQG179" s="252"/>
      <c r="JQH179" s="252"/>
      <c r="JQI179" s="252"/>
      <c r="JQJ179" s="252"/>
      <c r="JQK179" s="252"/>
      <c r="JQL179" s="252"/>
      <c r="JQM179" s="252"/>
      <c r="JQN179" s="252"/>
      <c r="JQO179" s="252"/>
      <c r="JQP179" s="252"/>
      <c r="JQQ179" s="252"/>
      <c r="JQR179" s="252"/>
      <c r="JQS179" s="252"/>
      <c r="JQT179" s="252"/>
      <c r="JQU179" s="252"/>
      <c r="JQV179" s="252"/>
      <c r="JQW179" s="252"/>
      <c r="JQX179" s="252"/>
      <c r="JQY179" s="252"/>
      <c r="JQZ179" s="252"/>
      <c r="JRA179" s="252"/>
      <c r="JRB179" s="252"/>
      <c r="JRC179" s="252"/>
      <c r="JRD179" s="252"/>
      <c r="JRE179" s="252"/>
      <c r="JRF179" s="252"/>
      <c r="JRG179" s="252"/>
      <c r="JRH179" s="252"/>
      <c r="JRI179" s="252"/>
      <c r="JRJ179" s="252"/>
      <c r="JRK179" s="252"/>
      <c r="JRL179" s="252"/>
      <c r="JRM179" s="252"/>
      <c r="JRN179" s="252"/>
      <c r="JRO179" s="252"/>
      <c r="JRP179" s="252"/>
      <c r="JRQ179" s="252"/>
      <c r="JRR179" s="252"/>
      <c r="JRS179" s="252"/>
      <c r="JRT179" s="252"/>
      <c r="JRU179" s="252"/>
      <c r="JRV179" s="252"/>
      <c r="JRW179" s="252"/>
      <c r="JRX179" s="252"/>
      <c r="JRY179" s="252"/>
      <c r="JRZ179" s="252"/>
      <c r="JSA179" s="252"/>
      <c r="JSB179" s="252"/>
      <c r="JSC179" s="252"/>
      <c r="JSD179" s="252"/>
      <c r="JSE179" s="252"/>
      <c r="JSF179" s="252"/>
      <c r="JSG179" s="252"/>
      <c r="JSH179" s="252"/>
      <c r="JSI179" s="252"/>
      <c r="JSJ179" s="252"/>
      <c r="JSK179" s="252"/>
      <c r="JSL179" s="252"/>
      <c r="JSM179" s="252"/>
      <c r="JSN179" s="252"/>
      <c r="JSO179" s="252"/>
      <c r="JSP179" s="252"/>
      <c r="JSQ179" s="252"/>
      <c r="JSR179" s="252"/>
      <c r="JSS179" s="252"/>
      <c r="JST179" s="252"/>
      <c r="JSU179" s="252"/>
      <c r="JSV179" s="252"/>
      <c r="JSW179" s="252"/>
      <c r="JSX179" s="252"/>
      <c r="JSY179" s="252"/>
      <c r="JSZ179" s="252"/>
      <c r="JTA179" s="252"/>
      <c r="JTB179" s="252"/>
      <c r="JTC179" s="252"/>
      <c r="JTD179" s="252"/>
      <c r="JTE179" s="252"/>
      <c r="JTF179" s="252"/>
      <c r="JTG179" s="252"/>
      <c r="JTH179" s="252"/>
      <c r="JTI179" s="252"/>
      <c r="JTJ179" s="252"/>
      <c r="JTK179" s="252"/>
      <c r="JTL179" s="252"/>
      <c r="JTM179" s="252"/>
      <c r="JTN179" s="252"/>
      <c r="JTO179" s="252"/>
      <c r="JTP179" s="252"/>
      <c r="JTQ179" s="252"/>
      <c r="JTR179" s="252"/>
      <c r="JTS179" s="252"/>
      <c r="JTT179" s="252"/>
      <c r="JTU179" s="252"/>
      <c r="JTV179" s="252"/>
      <c r="JTW179" s="252"/>
      <c r="JTX179" s="252"/>
      <c r="JTY179" s="252"/>
      <c r="JTZ179" s="252"/>
      <c r="JUA179" s="252"/>
      <c r="JUB179" s="252"/>
      <c r="JUC179" s="252"/>
      <c r="JUD179" s="252"/>
      <c r="JUE179" s="252"/>
      <c r="JUF179" s="252"/>
      <c r="JUG179" s="252"/>
      <c r="JUH179" s="252"/>
      <c r="JUI179" s="252"/>
      <c r="JUJ179" s="252"/>
      <c r="JUK179" s="252"/>
      <c r="JUL179" s="252"/>
      <c r="JUM179" s="252"/>
      <c r="JUN179" s="252"/>
      <c r="JUO179" s="252"/>
      <c r="JUP179" s="252"/>
      <c r="JUQ179" s="252"/>
      <c r="JUR179" s="252"/>
      <c r="JUS179" s="252"/>
      <c r="JUT179" s="252"/>
      <c r="JUU179" s="252"/>
      <c r="JUV179" s="252"/>
      <c r="JUW179" s="252"/>
      <c r="JUX179" s="252"/>
      <c r="JUY179" s="252"/>
      <c r="JUZ179" s="252"/>
      <c r="JVA179" s="252"/>
      <c r="JVB179" s="252"/>
      <c r="JVC179" s="252"/>
      <c r="JVD179" s="252"/>
      <c r="JVE179" s="252"/>
      <c r="JVF179" s="252"/>
      <c r="JVG179" s="252"/>
      <c r="JVH179" s="252"/>
      <c r="JVI179" s="252"/>
      <c r="JVJ179" s="252"/>
      <c r="JVK179" s="252"/>
      <c r="JVL179" s="252"/>
      <c r="JVM179" s="252"/>
      <c r="JVN179" s="252"/>
      <c r="JVO179" s="252"/>
      <c r="JVP179" s="252"/>
      <c r="JVQ179" s="252"/>
      <c r="JVR179" s="252"/>
      <c r="JVS179" s="252"/>
      <c r="JVT179" s="252"/>
      <c r="JVU179" s="252"/>
      <c r="JVV179" s="252"/>
      <c r="JVW179" s="252"/>
      <c r="JVX179" s="252"/>
      <c r="JVY179" s="252"/>
      <c r="JVZ179" s="252"/>
      <c r="JWA179" s="252"/>
      <c r="JWB179" s="252"/>
      <c r="JWC179" s="252"/>
      <c r="JWD179" s="252"/>
      <c r="JWE179" s="252"/>
      <c r="JWF179" s="252"/>
      <c r="JWG179" s="252"/>
      <c r="JWH179" s="252"/>
      <c r="JWI179" s="252"/>
      <c r="JWJ179" s="252"/>
      <c r="JWK179" s="252"/>
      <c r="JWL179" s="252"/>
      <c r="JWM179" s="252"/>
      <c r="JWN179" s="252"/>
      <c r="JWO179" s="252"/>
      <c r="JWP179" s="252"/>
      <c r="JWQ179" s="252"/>
      <c r="JWR179" s="252"/>
      <c r="JWS179" s="252"/>
      <c r="JWT179" s="252"/>
      <c r="JWU179" s="252"/>
      <c r="JWV179" s="252"/>
      <c r="JWW179" s="252"/>
      <c r="JWX179" s="252"/>
      <c r="JWY179" s="252"/>
      <c r="JWZ179" s="252"/>
      <c r="JXA179" s="252"/>
      <c r="JXB179" s="252"/>
      <c r="JXC179" s="252"/>
      <c r="JXD179" s="252"/>
      <c r="JXE179" s="252"/>
      <c r="JXF179" s="252"/>
      <c r="JXG179" s="252"/>
      <c r="JXH179" s="252"/>
      <c r="JXI179" s="252"/>
      <c r="JXJ179" s="252"/>
      <c r="JXK179" s="252"/>
      <c r="JXL179" s="252"/>
      <c r="JXM179" s="252"/>
      <c r="JXN179" s="252"/>
      <c r="JXO179" s="252"/>
      <c r="JXP179" s="252"/>
      <c r="JXQ179" s="252"/>
      <c r="JXR179" s="252"/>
      <c r="JXS179" s="252"/>
      <c r="JXT179" s="252"/>
      <c r="JXU179" s="252"/>
      <c r="JXV179" s="252"/>
      <c r="JXW179" s="252"/>
      <c r="JXX179" s="252"/>
      <c r="JXY179" s="252"/>
      <c r="JXZ179" s="252"/>
      <c r="JYA179" s="252"/>
      <c r="JYB179" s="252"/>
      <c r="JYC179" s="252"/>
      <c r="JYD179" s="252"/>
      <c r="JYE179" s="252"/>
      <c r="JYF179" s="252"/>
      <c r="JYG179" s="252"/>
      <c r="JYH179" s="252"/>
      <c r="JYI179" s="252"/>
      <c r="JYJ179" s="252"/>
      <c r="JYK179" s="252"/>
      <c r="JYL179" s="252"/>
      <c r="JYM179" s="252"/>
      <c r="JYN179" s="252"/>
      <c r="JYO179" s="252"/>
      <c r="JYP179" s="252"/>
      <c r="JYQ179" s="252"/>
      <c r="JYR179" s="252"/>
      <c r="JYS179" s="252"/>
      <c r="JYT179" s="252"/>
      <c r="JYU179" s="252"/>
      <c r="JYV179" s="252"/>
      <c r="JYW179" s="252"/>
      <c r="JYX179" s="252"/>
      <c r="JYY179" s="252"/>
      <c r="JYZ179" s="252"/>
      <c r="JZA179" s="252"/>
      <c r="JZB179" s="252"/>
      <c r="JZC179" s="252"/>
      <c r="JZD179" s="252"/>
      <c r="JZE179" s="252"/>
      <c r="JZF179" s="252"/>
      <c r="JZG179" s="252"/>
      <c r="JZH179" s="252"/>
      <c r="JZI179" s="252"/>
      <c r="JZJ179" s="252"/>
      <c r="JZK179" s="252"/>
      <c r="JZL179" s="252"/>
      <c r="JZM179" s="252"/>
      <c r="JZN179" s="252"/>
      <c r="JZO179" s="252"/>
      <c r="JZP179" s="252"/>
      <c r="JZQ179" s="252"/>
      <c r="JZR179" s="252"/>
      <c r="JZS179" s="252"/>
      <c r="JZT179" s="252"/>
      <c r="JZU179" s="252"/>
      <c r="JZV179" s="252"/>
      <c r="JZW179" s="252"/>
      <c r="JZX179" s="252"/>
      <c r="JZY179" s="252"/>
      <c r="JZZ179" s="252"/>
      <c r="KAA179" s="252"/>
      <c r="KAB179" s="252"/>
      <c r="KAC179" s="252"/>
      <c r="KAD179" s="252"/>
      <c r="KAE179" s="252"/>
      <c r="KAF179" s="252"/>
      <c r="KAG179" s="252"/>
      <c r="KAH179" s="252"/>
      <c r="KAI179" s="252"/>
      <c r="KAJ179" s="252"/>
      <c r="KAK179" s="252"/>
      <c r="KAL179" s="252"/>
      <c r="KAM179" s="252"/>
      <c r="KAN179" s="252"/>
      <c r="KAO179" s="252"/>
      <c r="KAP179" s="252"/>
      <c r="KAQ179" s="252"/>
      <c r="KAR179" s="252"/>
      <c r="KAS179" s="252"/>
      <c r="KAT179" s="252"/>
      <c r="KAU179" s="252"/>
      <c r="KAV179" s="252"/>
      <c r="KAW179" s="252"/>
      <c r="KAX179" s="252"/>
      <c r="KAY179" s="252"/>
      <c r="KAZ179" s="252"/>
      <c r="KBA179" s="252"/>
      <c r="KBB179" s="252"/>
      <c r="KBC179" s="252"/>
      <c r="KBD179" s="252"/>
      <c r="KBE179" s="252"/>
      <c r="KBF179" s="252"/>
      <c r="KBG179" s="252"/>
      <c r="KBH179" s="252"/>
      <c r="KBI179" s="252"/>
      <c r="KBJ179" s="252"/>
      <c r="KBK179" s="252"/>
      <c r="KBL179" s="252"/>
      <c r="KBM179" s="252"/>
      <c r="KBN179" s="252"/>
      <c r="KBO179" s="252"/>
      <c r="KBP179" s="252"/>
      <c r="KBQ179" s="252"/>
      <c r="KBR179" s="252"/>
      <c r="KBS179" s="252"/>
      <c r="KBT179" s="252"/>
      <c r="KBU179" s="252"/>
      <c r="KBV179" s="252"/>
      <c r="KBW179" s="252"/>
      <c r="KBX179" s="252"/>
      <c r="KBY179" s="252"/>
      <c r="KBZ179" s="252"/>
      <c r="KCA179" s="252"/>
      <c r="KCB179" s="252"/>
      <c r="KCC179" s="252"/>
      <c r="KCD179" s="252"/>
      <c r="KCE179" s="252"/>
      <c r="KCF179" s="252"/>
      <c r="KCG179" s="252"/>
      <c r="KCH179" s="252"/>
      <c r="KCI179" s="252"/>
      <c r="KCJ179" s="252"/>
      <c r="KCK179" s="252"/>
      <c r="KCL179" s="252"/>
      <c r="KCM179" s="252"/>
      <c r="KCN179" s="252"/>
      <c r="KCO179" s="252"/>
      <c r="KCP179" s="252"/>
      <c r="KCQ179" s="252"/>
      <c r="KCR179" s="252"/>
      <c r="KCS179" s="252"/>
      <c r="KCT179" s="252"/>
      <c r="KCU179" s="252"/>
      <c r="KCV179" s="252"/>
      <c r="KCW179" s="252"/>
      <c r="KCX179" s="252"/>
      <c r="KCY179" s="252"/>
      <c r="KCZ179" s="252"/>
      <c r="KDA179" s="252"/>
      <c r="KDB179" s="252"/>
      <c r="KDC179" s="252"/>
      <c r="KDD179" s="252"/>
      <c r="KDE179" s="252"/>
      <c r="KDF179" s="252"/>
      <c r="KDG179" s="252"/>
      <c r="KDH179" s="252"/>
      <c r="KDI179" s="252"/>
      <c r="KDJ179" s="252"/>
      <c r="KDK179" s="252"/>
      <c r="KDL179" s="252"/>
      <c r="KDM179" s="252"/>
      <c r="KDN179" s="252"/>
      <c r="KDO179" s="252"/>
      <c r="KDP179" s="252"/>
      <c r="KDQ179" s="252"/>
      <c r="KDR179" s="252"/>
      <c r="KDS179" s="252"/>
      <c r="KDT179" s="252"/>
      <c r="KDU179" s="252"/>
      <c r="KDV179" s="252"/>
      <c r="KDW179" s="252"/>
      <c r="KDX179" s="252"/>
      <c r="KDY179" s="252"/>
      <c r="KDZ179" s="252"/>
      <c r="KEA179" s="252"/>
      <c r="KEB179" s="252"/>
      <c r="KEC179" s="252"/>
      <c r="KED179" s="252"/>
      <c r="KEE179" s="252"/>
      <c r="KEF179" s="252"/>
      <c r="KEG179" s="252"/>
      <c r="KEH179" s="252"/>
      <c r="KEI179" s="252"/>
      <c r="KEJ179" s="252"/>
      <c r="KEK179" s="252"/>
      <c r="KEL179" s="252"/>
      <c r="KEM179" s="252"/>
      <c r="KEN179" s="252"/>
      <c r="KEO179" s="252"/>
      <c r="KEP179" s="252"/>
      <c r="KEQ179" s="252"/>
      <c r="KER179" s="252"/>
      <c r="KES179" s="252"/>
      <c r="KET179" s="252"/>
      <c r="KEU179" s="252"/>
      <c r="KEV179" s="252"/>
      <c r="KEW179" s="252"/>
      <c r="KEX179" s="252"/>
      <c r="KEY179" s="252"/>
      <c r="KEZ179" s="252"/>
      <c r="KFA179" s="252"/>
      <c r="KFB179" s="252"/>
      <c r="KFC179" s="252"/>
      <c r="KFD179" s="252"/>
      <c r="KFE179" s="252"/>
      <c r="KFF179" s="252"/>
      <c r="KFG179" s="252"/>
      <c r="KFH179" s="252"/>
      <c r="KFI179" s="252"/>
      <c r="KFJ179" s="252"/>
      <c r="KFK179" s="252"/>
      <c r="KFL179" s="252"/>
      <c r="KFM179" s="252"/>
      <c r="KFN179" s="252"/>
      <c r="KFO179" s="252"/>
      <c r="KFP179" s="252"/>
      <c r="KFQ179" s="252"/>
      <c r="KFR179" s="252"/>
      <c r="KFS179" s="252"/>
      <c r="KFT179" s="252"/>
      <c r="KFU179" s="252"/>
      <c r="KFV179" s="252"/>
      <c r="KFW179" s="252"/>
      <c r="KFX179" s="252"/>
      <c r="KFY179" s="252"/>
      <c r="KFZ179" s="252"/>
      <c r="KGA179" s="252"/>
      <c r="KGB179" s="252"/>
      <c r="KGC179" s="252"/>
      <c r="KGD179" s="252"/>
      <c r="KGE179" s="252"/>
      <c r="KGF179" s="252"/>
      <c r="KGG179" s="252"/>
      <c r="KGH179" s="252"/>
      <c r="KGI179" s="252"/>
      <c r="KGJ179" s="252"/>
      <c r="KGK179" s="252"/>
      <c r="KGL179" s="252"/>
      <c r="KGM179" s="252"/>
      <c r="KGN179" s="252"/>
      <c r="KGO179" s="252"/>
      <c r="KGP179" s="252"/>
      <c r="KGQ179" s="252"/>
      <c r="KGR179" s="252"/>
      <c r="KGS179" s="252"/>
      <c r="KGT179" s="252"/>
      <c r="KGU179" s="252"/>
      <c r="KGV179" s="252"/>
      <c r="KGW179" s="252"/>
      <c r="KGX179" s="252"/>
      <c r="KGY179" s="252"/>
      <c r="KGZ179" s="252"/>
      <c r="KHA179" s="252"/>
      <c r="KHB179" s="252"/>
      <c r="KHC179" s="252"/>
      <c r="KHD179" s="252"/>
      <c r="KHE179" s="252"/>
      <c r="KHF179" s="252"/>
      <c r="KHG179" s="252"/>
      <c r="KHH179" s="252"/>
      <c r="KHI179" s="252"/>
      <c r="KHJ179" s="252"/>
      <c r="KHK179" s="252"/>
      <c r="KHL179" s="252"/>
      <c r="KHM179" s="252"/>
      <c r="KHN179" s="252"/>
      <c r="KHO179" s="252"/>
      <c r="KHP179" s="252"/>
      <c r="KHQ179" s="252"/>
      <c r="KHR179" s="252"/>
      <c r="KHS179" s="252"/>
      <c r="KHT179" s="252"/>
      <c r="KHU179" s="252"/>
      <c r="KHV179" s="252"/>
      <c r="KHW179" s="252"/>
      <c r="KHX179" s="252"/>
      <c r="KHY179" s="252"/>
      <c r="KHZ179" s="252"/>
      <c r="KIA179" s="252"/>
      <c r="KIB179" s="252"/>
      <c r="KIC179" s="252"/>
      <c r="KID179" s="252"/>
      <c r="KIE179" s="252"/>
      <c r="KIF179" s="252"/>
      <c r="KIG179" s="252"/>
      <c r="KIH179" s="252"/>
      <c r="KII179" s="252"/>
      <c r="KIJ179" s="252"/>
      <c r="KIK179" s="252"/>
      <c r="KIL179" s="252"/>
      <c r="KIM179" s="252"/>
      <c r="KIN179" s="252"/>
      <c r="KIO179" s="252"/>
      <c r="KIP179" s="252"/>
      <c r="KIQ179" s="252"/>
      <c r="KIR179" s="252"/>
      <c r="KIS179" s="252"/>
      <c r="KIT179" s="252"/>
      <c r="KIU179" s="252"/>
      <c r="KIV179" s="252"/>
      <c r="KIW179" s="252"/>
      <c r="KIX179" s="252"/>
      <c r="KIY179" s="252"/>
      <c r="KIZ179" s="252"/>
      <c r="KJA179" s="252"/>
      <c r="KJB179" s="252"/>
      <c r="KJC179" s="252"/>
      <c r="KJD179" s="252"/>
      <c r="KJE179" s="252"/>
      <c r="KJF179" s="252"/>
      <c r="KJG179" s="252"/>
      <c r="KJH179" s="252"/>
      <c r="KJI179" s="252"/>
      <c r="KJJ179" s="252"/>
      <c r="KJK179" s="252"/>
      <c r="KJL179" s="252"/>
      <c r="KJM179" s="252"/>
      <c r="KJN179" s="252"/>
      <c r="KJO179" s="252"/>
      <c r="KJP179" s="252"/>
      <c r="KJQ179" s="252"/>
      <c r="KJR179" s="252"/>
      <c r="KJS179" s="252"/>
      <c r="KJT179" s="252"/>
      <c r="KJU179" s="252"/>
      <c r="KJV179" s="252"/>
      <c r="KJW179" s="252"/>
      <c r="KJX179" s="252"/>
      <c r="KJY179" s="252"/>
      <c r="KJZ179" s="252"/>
      <c r="KKA179" s="252"/>
      <c r="KKB179" s="252"/>
      <c r="KKC179" s="252"/>
      <c r="KKD179" s="252"/>
      <c r="KKE179" s="252"/>
      <c r="KKF179" s="252"/>
      <c r="KKG179" s="252"/>
      <c r="KKH179" s="252"/>
      <c r="KKI179" s="252"/>
      <c r="KKJ179" s="252"/>
      <c r="KKK179" s="252"/>
      <c r="KKL179" s="252"/>
      <c r="KKM179" s="252"/>
      <c r="KKN179" s="252"/>
      <c r="KKO179" s="252"/>
      <c r="KKP179" s="252"/>
      <c r="KKQ179" s="252"/>
      <c r="KKR179" s="252"/>
      <c r="KKS179" s="252"/>
      <c r="KKT179" s="252"/>
      <c r="KKU179" s="252"/>
      <c r="KKV179" s="252"/>
      <c r="KKW179" s="252"/>
      <c r="KKX179" s="252"/>
      <c r="KKY179" s="252"/>
      <c r="KKZ179" s="252"/>
      <c r="KLA179" s="252"/>
      <c r="KLB179" s="252"/>
      <c r="KLC179" s="252"/>
      <c r="KLD179" s="252"/>
      <c r="KLE179" s="252"/>
      <c r="KLF179" s="252"/>
      <c r="KLG179" s="252"/>
      <c r="KLH179" s="252"/>
      <c r="KLI179" s="252"/>
      <c r="KLJ179" s="252"/>
      <c r="KLK179" s="252"/>
      <c r="KLL179" s="252"/>
      <c r="KLM179" s="252"/>
      <c r="KLN179" s="252"/>
      <c r="KLO179" s="252"/>
      <c r="KLP179" s="252"/>
      <c r="KLQ179" s="252"/>
      <c r="KLR179" s="252"/>
      <c r="KLS179" s="252"/>
      <c r="KLT179" s="252"/>
      <c r="KLU179" s="252"/>
      <c r="KLV179" s="252"/>
      <c r="KLW179" s="252"/>
      <c r="KLX179" s="252"/>
      <c r="KLY179" s="252"/>
      <c r="KLZ179" s="252"/>
      <c r="KMA179" s="252"/>
      <c r="KMB179" s="252"/>
      <c r="KMC179" s="252"/>
      <c r="KMD179" s="252"/>
      <c r="KME179" s="252"/>
      <c r="KMF179" s="252"/>
      <c r="KMG179" s="252"/>
      <c r="KMH179" s="252"/>
      <c r="KMI179" s="252"/>
      <c r="KMJ179" s="252"/>
      <c r="KMK179" s="252"/>
      <c r="KML179" s="252"/>
      <c r="KMM179" s="252"/>
      <c r="KMN179" s="252"/>
      <c r="KMO179" s="252"/>
      <c r="KMP179" s="252"/>
      <c r="KMQ179" s="252"/>
      <c r="KMR179" s="252"/>
      <c r="KMS179" s="252"/>
      <c r="KMT179" s="252"/>
      <c r="KMU179" s="252"/>
      <c r="KMV179" s="252"/>
      <c r="KMW179" s="252"/>
      <c r="KMX179" s="252"/>
      <c r="KMY179" s="252"/>
      <c r="KMZ179" s="252"/>
      <c r="KNA179" s="252"/>
      <c r="KNB179" s="252"/>
      <c r="KNC179" s="252"/>
      <c r="KND179" s="252"/>
      <c r="KNE179" s="252"/>
      <c r="KNF179" s="252"/>
      <c r="KNG179" s="252"/>
      <c r="KNH179" s="252"/>
      <c r="KNI179" s="252"/>
      <c r="KNJ179" s="252"/>
      <c r="KNK179" s="252"/>
      <c r="KNL179" s="252"/>
      <c r="KNM179" s="252"/>
      <c r="KNN179" s="252"/>
      <c r="KNO179" s="252"/>
      <c r="KNP179" s="252"/>
      <c r="KNQ179" s="252"/>
      <c r="KNR179" s="252"/>
      <c r="KNS179" s="252"/>
      <c r="KNT179" s="252"/>
      <c r="KNU179" s="252"/>
      <c r="KNV179" s="252"/>
      <c r="KNW179" s="252"/>
      <c r="KNX179" s="252"/>
      <c r="KNY179" s="252"/>
      <c r="KNZ179" s="252"/>
      <c r="KOA179" s="252"/>
      <c r="KOB179" s="252"/>
      <c r="KOC179" s="252"/>
      <c r="KOD179" s="252"/>
      <c r="KOE179" s="252"/>
      <c r="KOF179" s="252"/>
      <c r="KOG179" s="252"/>
      <c r="KOH179" s="252"/>
      <c r="KOI179" s="252"/>
      <c r="KOJ179" s="252"/>
      <c r="KOK179" s="252"/>
      <c r="KOL179" s="252"/>
      <c r="KOM179" s="252"/>
      <c r="KON179" s="252"/>
      <c r="KOO179" s="252"/>
      <c r="KOP179" s="252"/>
      <c r="KOQ179" s="252"/>
      <c r="KOR179" s="252"/>
      <c r="KOS179" s="252"/>
      <c r="KOT179" s="252"/>
      <c r="KOU179" s="252"/>
      <c r="KOV179" s="252"/>
      <c r="KOW179" s="252"/>
      <c r="KOX179" s="252"/>
      <c r="KOY179" s="252"/>
      <c r="KOZ179" s="252"/>
      <c r="KPA179" s="252"/>
      <c r="KPB179" s="252"/>
      <c r="KPC179" s="252"/>
      <c r="KPD179" s="252"/>
      <c r="KPE179" s="252"/>
      <c r="KPF179" s="252"/>
      <c r="KPG179" s="252"/>
      <c r="KPH179" s="252"/>
      <c r="KPI179" s="252"/>
      <c r="KPJ179" s="252"/>
      <c r="KPK179" s="252"/>
      <c r="KPL179" s="252"/>
      <c r="KPM179" s="252"/>
      <c r="KPN179" s="252"/>
      <c r="KPO179" s="252"/>
      <c r="KPP179" s="252"/>
      <c r="KPQ179" s="252"/>
      <c r="KPR179" s="252"/>
      <c r="KPS179" s="252"/>
      <c r="KPT179" s="252"/>
      <c r="KPU179" s="252"/>
      <c r="KPV179" s="252"/>
      <c r="KPW179" s="252"/>
      <c r="KPX179" s="252"/>
      <c r="KPY179" s="252"/>
      <c r="KPZ179" s="252"/>
      <c r="KQA179" s="252"/>
      <c r="KQB179" s="252"/>
      <c r="KQC179" s="252"/>
      <c r="KQD179" s="252"/>
      <c r="KQE179" s="252"/>
      <c r="KQF179" s="252"/>
      <c r="KQG179" s="252"/>
      <c r="KQH179" s="252"/>
      <c r="KQI179" s="252"/>
      <c r="KQJ179" s="252"/>
      <c r="KQK179" s="252"/>
      <c r="KQL179" s="252"/>
      <c r="KQM179" s="252"/>
      <c r="KQN179" s="252"/>
      <c r="KQO179" s="252"/>
      <c r="KQP179" s="252"/>
      <c r="KQQ179" s="252"/>
      <c r="KQR179" s="252"/>
      <c r="KQS179" s="252"/>
      <c r="KQT179" s="252"/>
      <c r="KQU179" s="252"/>
      <c r="KQV179" s="252"/>
      <c r="KQW179" s="252"/>
      <c r="KQX179" s="252"/>
      <c r="KQY179" s="252"/>
      <c r="KQZ179" s="252"/>
      <c r="KRA179" s="252"/>
      <c r="KRB179" s="252"/>
      <c r="KRC179" s="252"/>
      <c r="KRD179" s="252"/>
      <c r="KRE179" s="252"/>
      <c r="KRF179" s="252"/>
      <c r="KRG179" s="252"/>
      <c r="KRH179" s="252"/>
      <c r="KRI179" s="252"/>
      <c r="KRJ179" s="252"/>
      <c r="KRK179" s="252"/>
      <c r="KRL179" s="252"/>
      <c r="KRM179" s="252"/>
      <c r="KRN179" s="252"/>
      <c r="KRO179" s="252"/>
      <c r="KRP179" s="252"/>
      <c r="KRQ179" s="252"/>
      <c r="KRR179" s="252"/>
      <c r="KRS179" s="252"/>
      <c r="KRT179" s="252"/>
      <c r="KRU179" s="252"/>
      <c r="KRV179" s="252"/>
      <c r="KRW179" s="252"/>
      <c r="KRX179" s="252"/>
      <c r="KRY179" s="252"/>
      <c r="KRZ179" s="252"/>
      <c r="KSA179" s="252"/>
      <c r="KSB179" s="252"/>
      <c r="KSC179" s="252"/>
      <c r="KSD179" s="252"/>
      <c r="KSE179" s="252"/>
      <c r="KSF179" s="252"/>
      <c r="KSG179" s="252"/>
      <c r="KSH179" s="252"/>
      <c r="KSI179" s="252"/>
      <c r="KSJ179" s="252"/>
      <c r="KSK179" s="252"/>
      <c r="KSL179" s="252"/>
      <c r="KSM179" s="252"/>
      <c r="KSN179" s="252"/>
      <c r="KSO179" s="252"/>
      <c r="KSP179" s="252"/>
      <c r="KSQ179" s="252"/>
      <c r="KSR179" s="252"/>
      <c r="KSS179" s="252"/>
      <c r="KST179" s="252"/>
      <c r="KSU179" s="252"/>
      <c r="KSV179" s="252"/>
      <c r="KSW179" s="252"/>
      <c r="KSX179" s="252"/>
      <c r="KSY179" s="252"/>
      <c r="KSZ179" s="252"/>
      <c r="KTA179" s="252"/>
      <c r="KTB179" s="252"/>
      <c r="KTC179" s="252"/>
      <c r="KTD179" s="252"/>
      <c r="KTE179" s="252"/>
      <c r="KTF179" s="252"/>
      <c r="KTG179" s="252"/>
      <c r="KTH179" s="252"/>
      <c r="KTI179" s="252"/>
      <c r="KTJ179" s="252"/>
      <c r="KTK179" s="252"/>
      <c r="KTL179" s="252"/>
      <c r="KTM179" s="252"/>
      <c r="KTN179" s="252"/>
      <c r="KTO179" s="252"/>
      <c r="KTP179" s="252"/>
      <c r="KTQ179" s="252"/>
      <c r="KTR179" s="252"/>
      <c r="KTS179" s="252"/>
      <c r="KTT179" s="252"/>
      <c r="KTU179" s="252"/>
      <c r="KTV179" s="252"/>
      <c r="KTW179" s="252"/>
      <c r="KTX179" s="252"/>
      <c r="KTY179" s="252"/>
      <c r="KTZ179" s="252"/>
      <c r="KUA179" s="252"/>
      <c r="KUB179" s="252"/>
      <c r="KUC179" s="252"/>
      <c r="KUD179" s="252"/>
      <c r="KUE179" s="252"/>
      <c r="KUF179" s="252"/>
      <c r="KUG179" s="252"/>
      <c r="KUH179" s="252"/>
      <c r="KUI179" s="252"/>
      <c r="KUJ179" s="252"/>
      <c r="KUK179" s="252"/>
      <c r="KUL179" s="252"/>
      <c r="KUM179" s="252"/>
      <c r="KUN179" s="252"/>
      <c r="KUO179" s="252"/>
      <c r="KUP179" s="252"/>
      <c r="KUQ179" s="252"/>
      <c r="KUR179" s="252"/>
      <c r="KUS179" s="252"/>
      <c r="KUT179" s="252"/>
      <c r="KUU179" s="252"/>
      <c r="KUV179" s="252"/>
      <c r="KUW179" s="252"/>
      <c r="KUX179" s="252"/>
      <c r="KUY179" s="252"/>
      <c r="KUZ179" s="252"/>
      <c r="KVA179" s="252"/>
      <c r="KVB179" s="252"/>
      <c r="KVC179" s="252"/>
      <c r="KVD179" s="252"/>
      <c r="KVE179" s="252"/>
      <c r="KVF179" s="252"/>
      <c r="KVG179" s="252"/>
      <c r="KVH179" s="252"/>
      <c r="KVI179" s="252"/>
      <c r="KVJ179" s="252"/>
      <c r="KVK179" s="252"/>
      <c r="KVL179" s="252"/>
      <c r="KVM179" s="252"/>
      <c r="KVN179" s="252"/>
      <c r="KVO179" s="252"/>
      <c r="KVP179" s="252"/>
      <c r="KVQ179" s="252"/>
      <c r="KVR179" s="252"/>
      <c r="KVS179" s="252"/>
      <c r="KVT179" s="252"/>
      <c r="KVU179" s="252"/>
      <c r="KVV179" s="252"/>
      <c r="KVW179" s="252"/>
      <c r="KVX179" s="252"/>
      <c r="KVY179" s="252"/>
      <c r="KVZ179" s="252"/>
      <c r="KWA179" s="252"/>
      <c r="KWB179" s="252"/>
      <c r="KWC179" s="252"/>
      <c r="KWD179" s="252"/>
      <c r="KWE179" s="252"/>
      <c r="KWF179" s="252"/>
      <c r="KWG179" s="252"/>
      <c r="KWH179" s="252"/>
      <c r="KWI179" s="252"/>
      <c r="KWJ179" s="252"/>
      <c r="KWK179" s="252"/>
      <c r="KWL179" s="252"/>
      <c r="KWM179" s="252"/>
      <c r="KWN179" s="252"/>
      <c r="KWO179" s="252"/>
      <c r="KWP179" s="252"/>
      <c r="KWQ179" s="252"/>
      <c r="KWR179" s="252"/>
      <c r="KWS179" s="252"/>
      <c r="KWT179" s="252"/>
      <c r="KWU179" s="252"/>
      <c r="KWV179" s="252"/>
      <c r="KWW179" s="252"/>
      <c r="KWX179" s="252"/>
      <c r="KWY179" s="252"/>
      <c r="KWZ179" s="252"/>
      <c r="KXA179" s="252"/>
      <c r="KXB179" s="252"/>
      <c r="KXC179" s="252"/>
      <c r="KXD179" s="252"/>
      <c r="KXE179" s="252"/>
      <c r="KXF179" s="252"/>
      <c r="KXG179" s="252"/>
      <c r="KXH179" s="252"/>
      <c r="KXI179" s="252"/>
      <c r="KXJ179" s="252"/>
      <c r="KXK179" s="252"/>
      <c r="KXL179" s="252"/>
      <c r="KXM179" s="252"/>
      <c r="KXN179" s="252"/>
      <c r="KXO179" s="252"/>
      <c r="KXP179" s="252"/>
      <c r="KXQ179" s="252"/>
      <c r="KXR179" s="252"/>
      <c r="KXS179" s="252"/>
      <c r="KXT179" s="252"/>
      <c r="KXU179" s="252"/>
      <c r="KXV179" s="252"/>
      <c r="KXW179" s="252"/>
      <c r="KXX179" s="252"/>
      <c r="KXY179" s="252"/>
      <c r="KXZ179" s="252"/>
      <c r="KYA179" s="252"/>
      <c r="KYB179" s="252"/>
      <c r="KYC179" s="252"/>
      <c r="KYD179" s="252"/>
      <c r="KYE179" s="252"/>
      <c r="KYF179" s="252"/>
      <c r="KYG179" s="252"/>
      <c r="KYH179" s="252"/>
      <c r="KYI179" s="252"/>
      <c r="KYJ179" s="252"/>
      <c r="KYK179" s="252"/>
      <c r="KYL179" s="252"/>
      <c r="KYM179" s="252"/>
      <c r="KYN179" s="252"/>
      <c r="KYO179" s="252"/>
      <c r="KYP179" s="252"/>
      <c r="KYQ179" s="252"/>
      <c r="KYR179" s="252"/>
      <c r="KYS179" s="252"/>
      <c r="KYT179" s="252"/>
      <c r="KYU179" s="252"/>
      <c r="KYV179" s="252"/>
      <c r="KYW179" s="252"/>
      <c r="KYX179" s="252"/>
      <c r="KYY179" s="252"/>
      <c r="KYZ179" s="252"/>
      <c r="KZA179" s="252"/>
      <c r="KZB179" s="252"/>
      <c r="KZC179" s="252"/>
      <c r="KZD179" s="252"/>
      <c r="KZE179" s="252"/>
      <c r="KZF179" s="252"/>
      <c r="KZG179" s="252"/>
      <c r="KZH179" s="252"/>
      <c r="KZI179" s="252"/>
      <c r="KZJ179" s="252"/>
      <c r="KZK179" s="252"/>
      <c r="KZL179" s="252"/>
      <c r="KZM179" s="252"/>
      <c r="KZN179" s="252"/>
      <c r="KZO179" s="252"/>
      <c r="KZP179" s="252"/>
      <c r="KZQ179" s="252"/>
      <c r="KZR179" s="252"/>
      <c r="KZS179" s="252"/>
      <c r="KZT179" s="252"/>
      <c r="KZU179" s="252"/>
      <c r="KZV179" s="252"/>
      <c r="KZW179" s="252"/>
      <c r="KZX179" s="252"/>
      <c r="KZY179" s="252"/>
      <c r="KZZ179" s="252"/>
      <c r="LAA179" s="252"/>
      <c r="LAB179" s="252"/>
      <c r="LAC179" s="252"/>
      <c r="LAD179" s="252"/>
      <c r="LAE179" s="252"/>
      <c r="LAF179" s="252"/>
      <c r="LAG179" s="252"/>
      <c r="LAH179" s="252"/>
      <c r="LAI179" s="252"/>
      <c r="LAJ179" s="252"/>
      <c r="LAK179" s="252"/>
      <c r="LAL179" s="252"/>
      <c r="LAM179" s="252"/>
      <c r="LAN179" s="252"/>
      <c r="LAO179" s="252"/>
      <c r="LAP179" s="252"/>
      <c r="LAQ179" s="252"/>
      <c r="LAR179" s="252"/>
      <c r="LAS179" s="252"/>
      <c r="LAT179" s="252"/>
      <c r="LAU179" s="252"/>
      <c r="LAV179" s="252"/>
      <c r="LAW179" s="252"/>
      <c r="LAX179" s="252"/>
      <c r="LAY179" s="252"/>
      <c r="LAZ179" s="252"/>
      <c r="LBA179" s="252"/>
      <c r="LBB179" s="252"/>
      <c r="LBC179" s="252"/>
      <c r="LBD179" s="252"/>
      <c r="LBE179" s="252"/>
      <c r="LBF179" s="252"/>
      <c r="LBG179" s="252"/>
      <c r="LBH179" s="252"/>
      <c r="LBI179" s="252"/>
      <c r="LBJ179" s="252"/>
      <c r="LBK179" s="252"/>
      <c r="LBL179" s="252"/>
      <c r="LBM179" s="252"/>
      <c r="LBN179" s="252"/>
      <c r="LBO179" s="252"/>
      <c r="LBP179" s="252"/>
      <c r="LBQ179" s="252"/>
      <c r="LBR179" s="252"/>
      <c r="LBS179" s="252"/>
      <c r="LBT179" s="252"/>
      <c r="LBU179" s="252"/>
      <c r="LBV179" s="252"/>
      <c r="LBW179" s="252"/>
      <c r="LBX179" s="252"/>
      <c r="LBY179" s="252"/>
      <c r="LBZ179" s="252"/>
      <c r="LCA179" s="252"/>
      <c r="LCB179" s="252"/>
      <c r="LCC179" s="252"/>
      <c r="LCD179" s="252"/>
      <c r="LCE179" s="252"/>
      <c r="LCF179" s="252"/>
      <c r="LCG179" s="252"/>
      <c r="LCH179" s="252"/>
      <c r="LCI179" s="252"/>
      <c r="LCJ179" s="252"/>
      <c r="LCK179" s="252"/>
      <c r="LCL179" s="252"/>
      <c r="LCM179" s="252"/>
      <c r="LCN179" s="252"/>
      <c r="LCO179" s="252"/>
      <c r="LCP179" s="252"/>
      <c r="LCQ179" s="252"/>
      <c r="LCR179" s="252"/>
      <c r="LCS179" s="252"/>
      <c r="LCT179" s="252"/>
      <c r="LCU179" s="252"/>
      <c r="LCV179" s="252"/>
      <c r="LCW179" s="252"/>
      <c r="LCX179" s="252"/>
      <c r="LCY179" s="252"/>
      <c r="LCZ179" s="252"/>
      <c r="LDA179" s="252"/>
      <c r="LDB179" s="252"/>
      <c r="LDC179" s="252"/>
      <c r="LDD179" s="252"/>
      <c r="LDE179" s="252"/>
      <c r="LDF179" s="252"/>
      <c r="LDG179" s="252"/>
      <c r="LDH179" s="252"/>
      <c r="LDI179" s="252"/>
      <c r="LDJ179" s="252"/>
      <c r="LDK179" s="252"/>
      <c r="LDL179" s="252"/>
      <c r="LDM179" s="252"/>
      <c r="LDN179" s="252"/>
      <c r="LDO179" s="252"/>
      <c r="LDP179" s="252"/>
      <c r="LDQ179" s="252"/>
      <c r="LDR179" s="252"/>
      <c r="LDS179" s="252"/>
      <c r="LDT179" s="252"/>
      <c r="LDU179" s="252"/>
      <c r="LDV179" s="252"/>
      <c r="LDW179" s="252"/>
      <c r="LDX179" s="252"/>
      <c r="LDY179" s="252"/>
      <c r="LDZ179" s="252"/>
      <c r="LEA179" s="252"/>
      <c r="LEB179" s="252"/>
      <c r="LEC179" s="252"/>
      <c r="LED179" s="252"/>
      <c r="LEE179" s="252"/>
      <c r="LEF179" s="252"/>
      <c r="LEG179" s="252"/>
      <c r="LEH179" s="252"/>
      <c r="LEI179" s="252"/>
      <c r="LEJ179" s="252"/>
      <c r="LEK179" s="252"/>
      <c r="LEL179" s="252"/>
      <c r="LEM179" s="252"/>
      <c r="LEN179" s="252"/>
      <c r="LEO179" s="252"/>
      <c r="LEP179" s="252"/>
      <c r="LEQ179" s="252"/>
      <c r="LER179" s="252"/>
      <c r="LES179" s="252"/>
      <c r="LET179" s="252"/>
      <c r="LEU179" s="252"/>
      <c r="LEV179" s="252"/>
      <c r="LEW179" s="252"/>
      <c r="LEX179" s="252"/>
      <c r="LEY179" s="252"/>
      <c r="LEZ179" s="252"/>
      <c r="LFA179" s="252"/>
      <c r="LFB179" s="252"/>
      <c r="LFC179" s="252"/>
      <c r="LFD179" s="252"/>
      <c r="LFE179" s="252"/>
      <c r="LFF179" s="252"/>
      <c r="LFG179" s="252"/>
      <c r="LFH179" s="252"/>
      <c r="LFI179" s="252"/>
      <c r="LFJ179" s="252"/>
      <c r="LFK179" s="252"/>
      <c r="LFL179" s="252"/>
      <c r="LFM179" s="252"/>
      <c r="LFN179" s="252"/>
      <c r="LFO179" s="252"/>
      <c r="LFP179" s="252"/>
      <c r="LFQ179" s="252"/>
      <c r="LFR179" s="252"/>
      <c r="LFS179" s="252"/>
      <c r="LFT179" s="252"/>
      <c r="LFU179" s="252"/>
      <c r="LFV179" s="252"/>
      <c r="LFW179" s="252"/>
      <c r="LFX179" s="252"/>
      <c r="LFY179" s="252"/>
      <c r="LFZ179" s="252"/>
      <c r="LGA179" s="252"/>
      <c r="LGB179" s="252"/>
      <c r="LGC179" s="252"/>
      <c r="LGD179" s="252"/>
      <c r="LGE179" s="252"/>
      <c r="LGF179" s="252"/>
      <c r="LGG179" s="252"/>
      <c r="LGH179" s="252"/>
      <c r="LGI179" s="252"/>
      <c r="LGJ179" s="252"/>
      <c r="LGK179" s="252"/>
      <c r="LGL179" s="252"/>
      <c r="LGM179" s="252"/>
      <c r="LGN179" s="252"/>
      <c r="LGO179" s="252"/>
      <c r="LGP179" s="252"/>
      <c r="LGQ179" s="252"/>
      <c r="LGR179" s="252"/>
      <c r="LGS179" s="252"/>
      <c r="LGT179" s="252"/>
      <c r="LGU179" s="252"/>
      <c r="LGV179" s="252"/>
      <c r="LGW179" s="252"/>
      <c r="LGX179" s="252"/>
      <c r="LGY179" s="252"/>
      <c r="LGZ179" s="252"/>
      <c r="LHA179" s="252"/>
      <c r="LHB179" s="252"/>
      <c r="LHC179" s="252"/>
      <c r="LHD179" s="252"/>
      <c r="LHE179" s="252"/>
      <c r="LHF179" s="252"/>
      <c r="LHG179" s="252"/>
      <c r="LHH179" s="252"/>
      <c r="LHI179" s="252"/>
      <c r="LHJ179" s="252"/>
      <c r="LHK179" s="252"/>
      <c r="LHL179" s="252"/>
      <c r="LHM179" s="252"/>
      <c r="LHN179" s="252"/>
      <c r="LHO179" s="252"/>
      <c r="LHP179" s="252"/>
      <c r="LHQ179" s="252"/>
      <c r="LHR179" s="252"/>
      <c r="LHS179" s="252"/>
      <c r="LHT179" s="252"/>
      <c r="LHU179" s="252"/>
      <c r="LHV179" s="252"/>
      <c r="LHW179" s="252"/>
      <c r="LHX179" s="252"/>
      <c r="LHY179" s="252"/>
      <c r="LHZ179" s="252"/>
      <c r="LIA179" s="252"/>
      <c r="LIB179" s="252"/>
      <c r="LIC179" s="252"/>
      <c r="LID179" s="252"/>
      <c r="LIE179" s="252"/>
      <c r="LIF179" s="252"/>
      <c r="LIG179" s="252"/>
      <c r="LIH179" s="252"/>
      <c r="LII179" s="252"/>
      <c r="LIJ179" s="252"/>
      <c r="LIK179" s="252"/>
      <c r="LIL179" s="252"/>
      <c r="LIM179" s="252"/>
      <c r="LIN179" s="252"/>
      <c r="LIO179" s="252"/>
      <c r="LIP179" s="252"/>
      <c r="LIQ179" s="252"/>
      <c r="LIR179" s="252"/>
      <c r="LIS179" s="252"/>
      <c r="LIT179" s="252"/>
      <c r="LIU179" s="252"/>
      <c r="LIV179" s="252"/>
      <c r="LIW179" s="252"/>
      <c r="LIX179" s="252"/>
      <c r="LIY179" s="252"/>
      <c r="LIZ179" s="252"/>
      <c r="LJA179" s="252"/>
      <c r="LJB179" s="252"/>
      <c r="LJC179" s="252"/>
      <c r="LJD179" s="252"/>
      <c r="LJE179" s="252"/>
      <c r="LJF179" s="252"/>
      <c r="LJG179" s="252"/>
      <c r="LJH179" s="252"/>
      <c r="LJI179" s="252"/>
      <c r="LJJ179" s="252"/>
      <c r="LJK179" s="252"/>
      <c r="LJL179" s="252"/>
      <c r="LJM179" s="252"/>
      <c r="LJN179" s="252"/>
      <c r="LJO179" s="252"/>
      <c r="LJP179" s="252"/>
      <c r="LJQ179" s="252"/>
      <c r="LJR179" s="252"/>
      <c r="LJS179" s="252"/>
      <c r="LJT179" s="252"/>
      <c r="LJU179" s="252"/>
      <c r="LJV179" s="252"/>
      <c r="LJW179" s="252"/>
      <c r="LJX179" s="252"/>
      <c r="LJY179" s="252"/>
      <c r="LJZ179" s="252"/>
      <c r="LKA179" s="252"/>
      <c r="LKB179" s="252"/>
      <c r="LKC179" s="252"/>
      <c r="LKD179" s="252"/>
      <c r="LKE179" s="252"/>
      <c r="LKF179" s="252"/>
      <c r="LKG179" s="252"/>
      <c r="LKH179" s="252"/>
      <c r="LKI179" s="252"/>
      <c r="LKJ179" s="252"/>
      <c r="LKK179" s="252"/>
      <c r="LKL179" s="252"/>
      <c r="LKM179" s="252"/>
      <c r="LKN179" s="252"/>
      <c r="LKO179" s="252"/>
      <c r="LKP179" s="252"/>
      <c r="LKQ179" s="252"/>
      <c r="LKR179" s="252"/>
      <c r="LKS179" s="252"/>
      <c r="LKT179" s="252"/>
      <c r="LKU179" s="252"/>
      <c r="LKV179" s="252"/>
      <c r="LKW179" s="252"/>
      <c r="LKX179" s="252"/>
      <c r="LKY179" s="252"/>
      <c r="LKZ179" s="252"/>
      <c r="LLA179" s="252"/>
      <c r="LLB179" s="252"/>
      <c r="LLC179" s="252"/>
      <c r="LLD179" s="252"/>
      <c r="LLE179" s="252"/>
      <c r="LLF179" s="252"/>
      <c r="LLG179" s="252"/>
      <c r="LLH179" s="252"/>
      <c r="LLI179" s="252"/>
      <c r="LLJ179" s="252"/>
      <c r="LLK179" s="252"/>
      <c r="LLL179" s="252"/>
      <c r="LLM179" s="252"/>
      <c r="LLN179" s="252"/>
      <c r="LLO179" s="252"/>
      <c r="LLP179" s="252"/>
      <c r="LLQ179" s="252"/>
      <c r="LLR179" s="252"/>
      <c r="LLS179" s="252"/>
      <c r="LLT179" s="252"/>
      <c r="LLU179" s="252"/>
      <c r="LLV179" s="252"/>
      <c r="LLW179" s="252"/>
      <c r="LLX179" s="252"/>
      <c r="LLY179" s="252"/>
      <c r="LLZ179" s="252"/>
      <c r="LMA179" s="252"/>
      <c r="LMB179" s="252"/>
      <c r="LMC179" s="252"/>
      <c r="LMD179" s="252"/>
      <c r="LME179" s="252"/>
      <c r="LMF179" s="252"/>
      <c r="LMG179" s="252"/>
      <c r="LMH179" s="252"/>
      <c r="LMI179" s="252"/>
      <c r="LMJ179" s="252"/>
      <c r="LMK179" s="252"/>
      <c r="LML179" s="252"/>
      <c r="LMM179" s="252"/>
      <c r="LMN179" s="252"/>
      <c r="LMO179" s="252"/>
      <c r="LMP179" s="252"/>
      <c r="LMQ179" s="252"/>
      <c r="LMR179" s="252"/>
      <c r="LMS179" s="252"/>
      <c r="LMT179" s="252"/>
      <c r="LMU179" s="252"/>
      <c r="LMV179" s="252"/>
      <c r="LMW179" s="252"/>
      <c r="LMX179" s="252"/>
      <c r="LMY179" s="252"/>
      <c r="LMZ179" s="252"/>
      <c r="LNA179" s="252"/>
      <c r="LNB179" s="252"/>
      <c r="LNC179" s="252"/>
      <c r="LND179" s="252"/>
      <c r="LNE179" s="252"/>
      <c r="LNF179" s="252"/>
      <c r="LNG179" s="252"/>
      <c r="LNH179" s="252"/>
      <c r="LNI179" s="252"/>
      <c r="LNJ179" s="252"/>
      <c r="LNK179" s="252"/>
      <c r="LNL179" s="252"/>
      <c r="LNM179" s="252"/>
      <c r="LNN179" s="252"/>
      <c r="LNO179" s="252"/>
      <c r="LNP179" s="252"/>
      <c r="LNQ179" s="252"/>
      <c r="LNR179" s="252"/>
      <c r="LNS179" s="252"/>
      <c r="LNT179" s="252"/>
      <c r="LNU179" s="252"/>
      <c r="LNV179" s="252"/>
      <c r="LNW179" s="252"/>
      <c r="LNX179" s="252"/>
      <c r="LNY179" s="252"/>
      <c r="LNZ179" s="252"/>
      <c r="LOA179" s="252"/>
      <c r="LOB179" s="252"/>
      <c r="LOC179" s="252"/>
      <c r="LOD179" s="252"/>
      <c r="LOE179" s="252"/>
      <c r="LOF179" s="252"/>
      <c r="LOG179" s="252"/>
      <c r="LOH179" s="252"/>
      <c r="LOI179" s="252"/>
      <c r="LOJ179" s="252"/>
      <c r="LOK179" s="252"/>
      <c r="LOL179" s="252"/>
      <c r="LOM179" s="252"/>
      <c r="LON179" s="252"/>
      <c r="LOO179" s="252"/>
      <c r="LOP179" s="252"/>
      <c r="LOQ179" s="252"/>
      <c r="LOR179" s="252"/>
      <c r="LOS179" s="252"/>
      <c r="LOT179" s="252"/>
      <c r="LOU179" s="252"/>
      <c r="LOV179" s="252"/>
      <c r="LOW179" s="252"/>
      <c r="LOX179" s="252"/>
      <c r="LOY179" s="252"/>
      <c r="LOZ179" s="252"/>
      <c r="LPA179" s="252"/>
      <c r="LPB179" s="252"/>
      <c r="LPC179" s="252"/>
      <c r="LPD179" s="252"/>
      <c r="LPE179" s="252"/>
      <c r="LPF179" s="252"/>
      <c r="LPG179" s="252"/>
      <c r="LPH179" s="252"/>
      <c r="LPI179" s="252"/>
      <c r="LPJ179" s="252"/>
      <c r="LPK179" s="252"/>
      <c r="LPL179" s="252"/>
      <c r="LPM179" s="252"/>
      <c r="LPN179" s="252"/>
      <c r="LPO179" s="252"/>
      <c r="LPP179" s="252"/>
      <c r="LPQ179" s="252"/>
      <c r="LPR179" s="252"/>
      <c r="LPS179" s="252"/>
      <c r="LPT179" s="252"/>
      <c r="LPU179" s="252"/>
      <c r="LPV179" s="252"/>
      <c r="LPW179" s="252"/>
      <c r="LPX179" s="252"/>
      <c r="LPY179" s="252"/>
      <c r="LPZ179" s="252"/>
      <c r="LQA179" s="252"/>
      <c r="LQB179" s="252"/>
      <c r="LQC179" s="252"/>
      <c r="LQD179" s="252"/>
      <c r="LQE179" s="252"/>
      <c r="LQF179" s="252"/>
      <c r="LQG179" s="252"/>
      <c r="LQH179" s="252"/>
      <c r="LQI179" s="252"/>
      <c r="LQJ179" s="252"/>
      <c r="LQK179" s="252"/>
      <c r="LQL179" s="252"/>
      <c r="LQM179" s="252"/>
      <c r="LQN179" s="252"/>
      <c r="LQO179" s="252"/>
      <c r="LQP179" s="252"/>
      <c r="LQQ179" s="252"/>
      <c r="LQR179" s="252"/>
      <c r="LQS179" s="252"/>
      <c r="LQT179" s="252"/>
      <c r="LQU179" s="252"/>
      <c r="LQV179" s="252"/>
      <c r="LQW179" s="252"/>
      <c r="LQX179" s="252"/>
      <c r="LQY179" s="252"/>
      <c r="LQZ179" s="252"/>
      <c r="LRA179" s="252"/>
      <c r="LRB179" s="252"/>
      <c r="LRC179" s="252"/>
      <c r="LRD179" s="252"/>
      <c r="LRE179" s="252"/>
      <c r="LRF179" s="252"/>
      <c r="LRG179" s="252"/>
      <c r="LRH179" s="252"/>
      <c r="LRI179" s="252"/>
      <c r="LRJ179" s="252"/>
      <c r="LRK179" s="252"/>
      <c r="LRL179" s="252"/>
      <c r="LRM179" s="252"/>
      <c r="LRN179" s="252"/>
      <c r="LRO179" s="252"/>
      <c r="LRP179" s="252"/>
      <c r="LRQ179" s="252"/>
      <c r="LRR179" s="252"/>
      <c r="LRS179" s="252"/>
      <c r="LRT179" s="252"/>
      <c r="LRU179" s="252"/>
      <c r="LRV179" s="252"/>
      <c r="LRW179" s="252"/>
      <c r="LRX179" s="252"/>
      <c r="LRY179" s="252"/>
      <c r="LRZ179" s="252"/>
      <c r="LSA179" s="252"/>
      <c r="LSB179" s="252"/>
      <c r="LSC179" s="252"/>
      <c r="LSD179" s="252"/>
      <c r="LSE179" s="252"/>
      <c r="LSF179" s="252"/>
      <c r="LSG179" s="252"/>
      <c r="LSH179" s="252"/>
      <c r="LSI179" s="252"/>
      <c r="LSJ179" s="252"/>
      <c r="LSK179" s="252"/>
      <c r="LSL179" s="252"/>
      <c r="LSM179" s="252"/>
      <c r="LSN179" s="252"/>
      <c r="LSO179" s="252"/>
      <c r="LSP179" s="252"/>
      <c r="LSQ179" s="252"/>
      <c r="LSR179" s="252"/>
      <c r="LSS179" s="252"/>
      <c r="LST179" s="252"/>
      <c r="LSU179" s="252"/>
      <c r="LSV179" s="252"/>
      <c r="LSW179" s="252"/>
      <c r="LSX179" s="252"/>
      <c r="LSY179" s="252"/>
      <c r="LSZ179" s="252"/>
      <c r="LTA179" s="252"/>
      <c r="LTB179" s="252"/>
      <c r="LTC179" s="252"/>
      <c r="LTD179" s="252"/>
      <c r="LTE179" s="252"/>
      <c r="LTF179" s="252"/>
      <c r="LTG179" s="252"/>
      <c r="LTH179" s="252"/>
      <c r="LTI179" s="252"/>
      <c r="LTJ179" s="252"/>
      <c r="LTK179" s="252"/>
      <c r="LTL179" s="252"/>
      <c r="LTM179" s="252"/>
      <c r="LTN179" s="252"/>
      <c r="LTO179" s="252"/>
      <c r="LTP179" s="252"/>
      <c r="LTQ179" s="252"/>
      <c r="LTR179" s="252"/>
      <c r="LTS179" s="252"/>
      <c r="LTT179" s="252"/>
      <c r="LTU179" s="252"/>
      <c r="LTV179" s="252"/>
      <c r="LTW179" s="252"/>
      <c r="LTX179" s="252"/>
      <c r="LTY179" s="252"/>
      <c r="LTZ179" s="252"/>
      <c r="LUA179" s="252"/>
      <c r="LUB179" s="252"/>
      <c r="LUC179" s="252"/>
      <c r="LUD179" s="252"/>
      <c r="LUE179" s="252"/>
      <c r="LUF179" s="252"/>
      <c r="LUG179" s="252"/>
      <c r="LUH179" s="252"/>
      <c r="LUI179" s="252"/>
      <c r="LUJ179" s="252"/>
      <c r="LUK179" s="252"/>
      <c r="LUL179" s="252"/>
      <c r="LUM179" s="252"/>
      <c r="LUN179" s="252"/>
      <c r="LUO179" s="252"/>
      <c r="LUP179" s="252"/>
      <c r="LUQ179" s="252"/>
      <c r="LUR179" s="252"/>
      <c r="LUS179" s="252"/>
      <c r="LUT179" s="252"/>
      <c r="LUU179" s="252"/>
      <c r="LUV179" s="252"/>
      <c r="LUW179" s="252"/>
      <c r="LUX179" s="252"/>
      <c r="LUY179" s="252"/>
      <c r="LUZ179" s="252"/>
      <c r="LVA179" s="252"/>
      <c r="LVB179" s="252"/>
      <c r="LVC179" s="252"/>
      <c r="LVD179" s="252"/>
      <c r="LVE179" s="252"/>
      <c r="LVF179" s="252"/>
      <c r="LVG179" s="252"/>
      <c r="LVH179" s="252"/>
      <c r="LVI179" s="252"/>
      <c r="LVJ179" s="252"/>
      <c r="LVK179" s="252"/>
      <c r="LVL179" s="252"/>
      <c r="LVM179" s="252"/>
      <c r="LVN179" s="252"/>
      <c r="LVO179" s="252"/>
      <c r="LVP179" s="252"/>
      <c r="LVQ179" s="252"/>
      <c r="LVR179" s="252"/>
      <c r="LVS179" s="252"/>
      <c r="LVT179" s="252"/>
      <c r="LVU179" s="252"/>
      <c r="LVV179" s="252"/>
      <c r="LVW179" s="252"/>
      <c r="LVX179" s="252"/>
      <c r="LVY179" s="252"/>
      <c r="LVZ179" s="252"/>
      <c r="LWA179" s="252"/>
      <c r="LWB179" s="252"/>
      <c r="LWC179" s="252"/>
      <c r="LWD179" s="252"/>
      <c r="LWE179" s="252"/>
      <c r="LWF179" s="252"/>
      <c r="LWG179" s="252"/>
      <c r="LWH179" s="252"/>
      <c r="LWI179" s="252"/>
      <c r="LWJ179" s="252"/>
      <c r="LWK179" s="252"/>
      <c r="LWL179" s="252"/>
      <c r="LWM179" s="252"/>
      <c r="LWN179" s="252"/>
      <c r="LWO179" s="252"/>
      <c r="LWP179" s="252"/>
      <c r="LWQ179" s="252"/>
      <c r="LWR179" s="252"/>
      <c r="LWS179" s="252"/>
      <c r="LWT179" s="252"/>
      <c r="LWU179" s="252"/>
      <c r="LWV179" s="252"/>
      <c r="LWW179" s="252"/>
      <c r="LWX179" s="252"/>
      <c r="LWY179" s="252"/>
      <c r="LWZ179" s="252"/>
      <c r="LXA179" s="252"/>
      <c r="LXB179" s="252"/>
      <c r="LXC179" s="252"/>
      <c r="LXD179" s="252"/>
      <c r="LXE179" s="252"/>
      <c r="LXF179" s="252"/>
      <c r="LXG179" s="252"/>
      <c r="LXH179" s="252"/>
      <c r="LXI179" s="252"/>
      <c r="LXJ179" s="252"/>
      <c r="LXK179" s="252"/>
      <c r="LXL179" s="252"/>
      <c r="LXM179" s="252"/>
      <c r="LXN179" s="252"/>
      <c r="LXO179" s="252"/>
      <c r="LXP179" s="252"/>
      <c r="LXQ179" s="252"/>
      <c r="LXR179" s="252"/>
      <c r="LXS179" s="252"/>
      <c r="LXT179" s="252"/>
      <c r="LXU179" s="252"/>
      <c r="LXV179" s="252"/>
      <c r="LXW179" s="252"/>
      <c r="LXX179" s="252"/>
      <c r="LXY179" s="252"/>
      <c r="LXZ179" s="252"/>
      <c r="LYA179" s="252"/>
      <c r="LYB179" s="252"/>
      <c r="LYC179" s="252"/>
      <c r="LYD179" s="252"/>
      <c r="LYE179" s="252"/>
      <c r="LYF179" s="252"/>
      <c r="LYG179" s="252"/>
      <c r="LYH179" s="252"/>
      <c r="LYI179" s="252"/>
      <c r="LYJ179" s="252"/>
      <c r="LYK179" s="252"/>
      <c r="LYL179" s="252"/>
      <c r="LYM179" s="252"/>
      <c r="LYN179" s="252"/>
      <c r="LYO179" s="252"/>
      <c r="LYP179" s="252"/>
      <c r="LYQ179" s="252"/>
      <c r="LYR179" s="252"/>
      <c r="LYS179" s="252"/>
      <c r="LYT179" s="252"/>
      <c r="LYU179" s="252"/>
      <c r="LYV179" s="252"/>
      <c r="LYW179" s="252"/>
      <c r="LYX179" s="252"/>
      <c r="LYY179" s="252"/>
      <c r="LYZ179" s="252"/>
      <c r="LZA179" s="252"/>
      <c r="LZB179" s="252"/>
      <c r="LZC179" s="252"/>
      <c r="LZD179" s="252"/>
      <c r="LZE179" s="252"/>
      <c r="LZF179" s="252"/>
      <c r="LZG179" s="252"/>
      <c r="LZH179" s="252"/>
      <c r="LZI179" s="252"/>
      <c r="LZJ179" s="252"/>
      <c r="LZK179" s="252"/>
      <c r="LZL179" s="252"/>
      <c r="LZM179" s="252"/>
      <c r="LZN179" s="252"/>
      <c r="LZO179" s="252"/>
      <c r="LZP179" s="252"/>
      <c r="LZQ179" s="252"/>
      <c r="LZR179" s="252"/>
      <c r="LZS179" s="252"/>
      <c r="LZT179" s="252"/>
      <c r="LZU179" s="252"/>
      <c r="LZV179" s="252"/>
      <c r="LZW179" s="252"/>
      <c r="LZX179" s="252"/>
      <c r="LZY179" s="252"/>
      <c r="LZZ179" s="252"/>
      <c r="MAA179" s="252"/>
      <c r="MAB179" s="252"/>
      <c r="MAC179" s="252"/>
      <c r="MAD179" s="252"/>
      <c r="MAE179" s="252"/>
      <c r="MAF179" s="252"/>
      <c r="MAG179" s="252"/>
      <c r="MAH179" s="252"/>
      <c r="MAI179" s="252"/>
      <c r="MAJ179" s="252"/>
      <c r="MAK179" s="252"/>
      <c r="MAL179" s="252"/>
      <c r="MAM179" s="252"/>
      <c r="MAN179" s="252"/>
      <c r="MAO179" s="252"/>
      <c r="MAP179" s="252"/>
      <c r="MAQ179" s="252"/>
      <c r="MAR179" s="252"/>
      <c r="MAS179" s="252"/>
      <c r="MAT179" s="252"/>
      <c r="MAU179" s="252"/>
      <c r="MAV179" s="252"/>
      <c r="MAW179" s="252"/>
      <c r="MAX179" s="252"/>
      <c r="MAY179" s="252"/>
      <c r="MAZ179" s="252"/>
      <c r="MBA179" s="252"/>
      <c r="MBB179" s="252"/>
      <c r="MBC179" s="252"/>
      <c r="MBD179" s="252"/>
      <c r="MBE179" s="252"/>
      <c r="MBF179" s="252"/>
      <c r="MBG179" s="252"/>
      <c r="MBH179" s="252"/>
      <c r="MBI179" s="252"/>
      <c r="MBJ179" s="252"/>
      <c r="MBK179" s="252"/>
      <c r="MBL179" s="252"/>
      <c r="MBM179" s="252"/>
      <c r="MBN179" s="252"/>
      <c r="MBO179" s="252"/>
      <c r="MBP179" s="252"/>
      <c r="MBQ179" s="252"/>
      <c r="MBR179" s="252"/>
      <c r="MBS179" s="252"/>
      <c r="MBT179" s="252"/>
      <c r="MBU179" s="252"/>
      <c r="MBV179" s="252"/>
      <c r="MBW179" s="252"/>
      <c r="MBX179" s="252"/>
      <c r="MBY179" s="252"/>
      <c r="MBZ179" s="252"/>
      <c r="MCA179" s="252"/>
      <c r="MCB179" s="252"/>
      <c r="MCC179" s="252"/>
      <c r="MCD179" s="252"/>
      <c r="MCE179" s="252"/>
      <c r="MCF179" s="252"/>
      <c r="MCG179" s="252"/>
      <c r="MCH179" s="252"/>
      <c r="MCI179" s="252"/>
      <c r="MCJ179" s="252"/>
      <c r="MCK179" s="252"/>
      <c r="MCL179" s="252"/>
      <c r="MCM179" s="252"/>
      <c r="MCN179" s="252"/>
      <c r="MCO179" s="252"/>
      <c r="MCP179" s="252"/>
      <c r="MCQ179" s="252"/>
      <c r="MCR179" s="252"/>
      <c r="MCS179" s="252"/>
      <c r="MCT179" s="252"/>
      <c r="MCU179" s="252"/>
      <c r="MCV179" s="252"/>
      <c r="MCW179" s="252"/>
      <c r="MCX179" s="252"/>
      <c r="MCY179" s="252"/>
      <c r="MCZ179" s="252"/>
      <c r="MDA179" s="252"/>
      <c r="MDB179" s="252"/>
      <c r="MDC179" s="252"/>
      <c r="MDD179" s="252"/>
      <c r="MDE179" s="252"/>
      <c r="MDF179" s="252"/>
      <c r="MDG179" s="252"/>
      <c r="MDH179" s="252"/>
      <c r="MDI179" s="252"/>
      <c r="MDJ179" s="252"/>
      <c r="MDK179" s="252"/>
      <c r="MDL179" s="252"/>
      <c r="MDM179" s="252"/>
      <c r="MDN179" s="252"/>
      <c r="MDO179" s="252"/>
      <c r="MDP179" s="252"/>
      <c r="MDQ179" s="252"/>
      <c r="MDR179" s="252"/>
      <c r="MDS179" s="252"/>
      <c r="MDT179" s="252"/>
      <c r="MDU179" s="252"/>
      <c r="MDV179" s="252"/>
      <c r="MDW179" s="252"/>
      <c r="MDX179" s="252"/>
      <c r="MDY179" s="252"/>
      <c r="MDZ179" s="252"/>
      <c r="MEA179" s="252"/>
      <c r="MEB179" s="252"/>
      <c r="MEC179" s="252"/>
      <c r="MED179" s="252"/>
      <c r="MEE179" s="252"/>
      <c r="MEF179" s="252"/>
      <c r="MEG179" s="252"/>
      <c r="MEH179" s="252"/>
      <c r="MEI179" s="252"/>
      <c r="MEJ179" s="252"/>
      <c r="MEK179" s="252"/>
      <c r="MEL179" s="252"/>
      <c r="MEM179" s="252"/>
      <c r="MEN179" s="252"/>
      <c r="MEO179" s="252"/>
      <c r="MEP179" s="252"/>
      <c r="MEQ179" s="252"/>
      <c r="MER179" s="252"/>
      <c r="MES179" s="252"/>
      <c r="MET179" s="252"/>
      <c r="MEU179" s="252"/>
      <c r="MEV179" s="252"/>
      <c r="MEW179" s="252"/>
      <c r="MEX179" s="252"/>
      <c r="MEY179" s="252"/>
      <c r="MEZ179" s="252"/>
      <c r="MFA179" s="252"/>
      <c r="MFB179" s="252"/>
      <c r="MFC179" s="252"/>
      <c r="MFD179" s="252"/>
      <c r="MFE179" s="252"/>
      <c r="MFF179" s="252"/>
      <c r="MFG179" s="252"/>
      <c r="MFH179" s="252"/>
      <c r="MFI179" s="252"/>
      <c r="MFJ179" s="252"/>
      <c r="MFK179" s="252"/>
      <c r="MFL179" s="252"/>
      <c r="MFM179" s="252"/>
      <c r="MFN179" s="252"/>
      <c r="MFO179" s="252"/>
      <c r="MFP179" s="252"/>
      <c r="MFQ179" s="252"/>
      <c r="MFR179" s="252"/>
      <c r="MFS179" s="252"/>
      <c r="MFT179" s="252"/>
      <c r="MFU179" s="252"/>
      <c r="MFV179" s="252"/>
      <c r="MFW179" s="252"/>
      <c r="MFX179" s="252"/>
      <c r="MFY179" s="252"/>
      <c r="MFZ179" s="252"/>
      <c r="MGA179" s="252"/>
      <c r="MGB179" s="252"/>
      <c r="MGC179" s="252"/>
      <c r="MGD179" s="252"/>
      <c r="MGE179" s="252"/>
      <c r="MGF179" s="252"/>
      <c r="MGG179" s="252"/>
      <c r="MGH179" s="252"/>
      <c r="MGI179" s="252"/>
      <c r="MGJ179" s="252"/>
      <c r="MGK179" s="252"/>
      <c r="MGL179" s="252"/>
      <c r="MGM179" s="252"/>
      <c r="MGN179" s="252"/>
      <c r="MGO179" s="252"/>
      <c r="MGP179" s="252"/>
      <c r="MGQ179" s="252"/>
      <c r="MGR179" s="252"/>
      <c r="MGS179" s="252"/>
      <c r="MGT179" s="252"/>
      <c r="MGU179" s="252"/>
      <c r="MGV179" s="252"/>
      <c r="MGW179" s="252"/>
      <c r="MGX179" s="252"/>
      <c r="MGY179" s="252"/>
      <c r="MGZ179" s="252"/>
      <c r="MHA179" s="252"/>
      <c r="MHB179" s="252"/>
      <c r="MHC179" s="252"/>
      <c r="MHD179" s="252"/>
      <c r="MHE179" s="252"/>
      <c r="MHF179" s="252"/>
      <c r="MHG179" s="252"/>
      <c r="MHH179" s="252"/>
      <c r="MHI179" s="252"/>
      <c r="MHJ179" s="252"/>
      <c r="MHK179" s="252"/>
      <c r="MHL179" s="252"/>
      <c r="MHM179" s="252"/>
      <c r="MHN179" s="252"/>
      <c r="MHO179" s="252"/>
      <c r="MHP179" s="252"/>
      <c r="MHQ179" s="252"/>
      <c r="MHR179" s="252"/>
      <c r="MHS179" s="252"/>
      <c r="MHT179" s="252"/>
      <c r="MHU179" s="252"/>
      <c r="MHV179" s="252"/>
      <c r="MHW179" s="252"/>
      <c r="MHX179" s="252"/>
      <c r="MHY179" s="252"/>
      <c r="MHZ179" s="252"/>
      <c r="MIA179" s="252"/>
      <c r="MIB179" s="252"/>
      <c r="MIC179" s="252"/>
      <c r="MID179" s="252"/>
      <c r="MIE179" s="252"/>
      <c r="MIF179" s="252"/>
      <c r="MIG179" s="252"/>
      <c r="MIH179" s="252"/>
      <c r="MII179" s="252"/>
      <c r="MIJ179" s="252"/>
      <c r="MIK179" s="252"/>
      <c r="MIL179" s="252"/>
      <c r="MIM179" s="252"/>
      <c r="MIN179" s="252"/>
      <c r="MIO179" s="252"/>
      <c r="MIP179" s="252"/>
      <c r="MIQ179" s="252"/>
      <c r="MIR179" s="252"/>
      <c r="MIS179" s="252"/>
      <c r="MIT179" s="252"/>
      <c r="MIU179" s="252"/>
      <c r="MIV179" s="252"/>
      <c r="MIW179" s="252"/>
      <c r="MIX179" s="252"/>
      <c r="MIY179" s="252"/>
      <c r="MIZ179" s="252"/>
      <c r="MJA179" s="252"/>
      <c r="MJB179" s="252"/>
      <c r="MJC179" s="252"/>
      <c r="MJD179" s="252"/>
      <c r="MJE179" s="252"/>
      <c r="MJF179" s="252"/>
      <c r="MJG179" s="252"/>
      <c r="MJH179" s="252"/>
      <c r="MJI179" s="252"/>
      <c r="MJJ179" s="252"/>
      <c r="MJK179" s="252"/>
      <c r="MJL179" s="252"/>
      <c r="MJM179" s="252"/>
      <c r="MJN179" s="252"/>
      <c r="MJO179" s="252"/>
      <c r="MJP179" s="252"/>
      <c r="MJQ179" s="252"/>
      <c r="MJR179" s="252"/>
      <c r="MJS179" s="252"/>
      <c r="MJT179" s="252"/>
      <c r="MJU179" s="252"/>
      <c r="MJV179" s="252"/>
      <c r="MJW179" s="252"/>
      <c r="MJX179" s="252"/>
      <c r="MJY179" s="252"/>
      <c r="MJZ179" s="252"/>
      <c r="MKA179" s="252"/>
      <c r="MKB179" s="252"/>
      <c r="MKC179" s="252"/>
      <c r="MKD179" s="252"/>
      <c r="MKE179" s="252"/>
      <c r="MKF179" s="252"/>
      <c r="MKG179" s="252"/>
      <c r="MKH179" s="252"/>
      <c r="MKI179" s="252"/>
      <c r="MKJ179" s="252"/>
      <c r="MKK179" s="252"/>
      <c r="MKL179" s="252"/>
      <c r="MKM179" s="252"/>
      <c r="MKN179" s="252"/>
      <c r="MKO179" s="252"/>
      <c r="MKP179" s="252"/>
      <c r="MKQ179" s="252"/>
      <c r="MKR179" s="252"/>
      <c r="MKS179" s="252"/>
      <c r="MKT179" s="252"/>
      <c r="MKU179" s="252"/>
      <c r="MKV179" s="252"/>
      <c r="MKW179" s="252"/>
      <c r="MKX179" s="252"/>
      <c r="MKY179" s="252"/>
      <c r="MKZ179" s="252"/>
      <c r="MLA179" s="252"/>
      <c r="MLB179" s="252"/>
      <c r="MLC179" s="252"/>
      <c r="MLD179" s="252"/>
      <c r="MLE179" s="252"/>
      <c r="MLF179" s="252"/>
      <c r="MLG179" s="252"/>
      <c r="MLH179" s="252"/>
      <c r="MLI179" s="252"/>
      <c r="MLJ179" s="252"/>
      <c r="MLK179" s="252"/>
      <c r="MLL179" s="252"/>
      <c r="MLM179" s="252"/>
      <c r="MLN179" s="252"/>
      <c r="MLO179" s="252"/>
      <c r="MLP179" s="252"/>
      <c r="MLQ179" s="252"/>
      <c r="MLR179" s="252"/>
      <c r="MLS179" s="252"/>
      <c r="MLT179" s="252"/>
      <c r="MLU179" s="252"/>
      <c r="MLV179" s="252"/>
      <c r="MLW179" s="252"/>
      <c r="MLX179" s="252"/>
      <c r="MLY179" s="252"/>
      <c r="MLZ179" s="252"/>
      <c r="MMA179" s="252"/>
      <c r="MMB179" s="252"/>
      <c r="MMC179" s="252"/>
      <c r="MMD179" s="252"/>
      <c r="MME179" s="252"/>
      <c r="MMF179" s="252"/>
      <c r="MMG179" s="252"/>
      <c r="MMH179" s="252"/>
      <c r="MMI179" s="252"/>
      <c r="MMJ179" s="252"/>
      <c r="MMK179" s="252"/>
      <c r="MML179" s="252"/>
      <c r="MMM179" s="252"/>
      <c r="MMN179" s="252"/>
      <c r="MMO179" s="252"/>
      <c r="MMP179" s="252"/>
      <c r="MMQ179" s="252"/>
      <c r="MMR179" s="252"/>
      <c r="MMS179" s="252"/>
      <c r="MMT179" s="252"/>
      <c r="MMU179" s="252"/>
      <c r="MMV179" s="252"/>
      <c r="MMW179" s="252"/>
      <c r="MMX179" s="252"/>
      <c r="MMY179" s="252"/>
      <c r="MMZ179" s="252"/>
      <c r="MNA179" s="252"/>
      <c r="MNB179" s="252"/>
      <c r="MNC179" s="252"/>
      <c r="MND179" s="252"/>
      <c r="MNE179" s="252"/>
      <c r="MNF179" s="252"/>
      <c r="MNG179" s="252"/>
      <c r="MNH179" s="252"/>
      <c r="MNI179" s="252"/>
      <c r="MNJ179" s="252"/>
      <c r="MNK179" s="252"/>
      <c r="MNL179" s="252"/>
      <c r="MNM179" s="252"/>
      <c r="MNN179" s="252"/>
      <c r="MNO179" s="252"/>
      <c r="MNP179" s="252"/>
      <c r="MNQ179" s="252"/>
      <c r="MNR179" s="252"/>
      <c r="MNS179" s="252"/>
      <c r="MNT179" s="252"/>
      <c r="MNU179" s="252"/>
      <c r="MNV179" s="252"/>
      <c r="MNW179" s="252"/>
      <c r="MNX179" s="252"/>
      <c r="MNY179" s="252"/>
      <c r="MNZ179" s="252"/>
      <c r="MOA179" s="252"/>
      <c r="MOB179" s="252"/>
      <c r="MOC179" s="252"/>
      <c r="MOD179" s="252"/>
      <c r="MOE179" s="252"/>
      <c r="MOF179" s="252"/>
      <c r="MOG179" s="252"/>
      <c r="MOH179" s="252"/>
      <c r="MOI179" s="252"/>
      <c r="MOJ179" s="252"/>
      <c r="MOK179" s="252"/>
      <c r="MOL179" s="252"/>
      <c r="MOM179" s="252"/>
      <c r="MON179" s="252"/>
      <c r="MOO179" s="252"/>
      <c r="MOP179" s="252"/>
      <c r="MOQ179" s="252"/>
      <c r="MOR179" s="252"/>
      <c r="MOS179" s="252"/>
      <c r="MOT179" s="252"/>
      <c r="MOU179" s="252"/>
      <c r="MOV179" s="252"/>
      <c r="MOW179" s="252"/>
      <c r="MOX179" s="252"/>
      <c r="MOY179" s="252"/>
      <c r="MOZ179" s="252"/>
      <c r="MPA179" s="252"/>
      <c r="MPB179" s="252"/>
      <c r="MPC179" s="252"/>
      <c r="MPD179" s="252"/>
      <c r="MPE179" s="252"/>
      <c r="MPF179" s="252"/>
      <c r="MPG179" s="252"/>
      <c r="MPH179" s="252"/>
      <c r="MPI179" s="252"/>
      <c r="MPJ179" s="252"/>
      <c r="MPK179" s="252"/>
      <c r="MPL179" s="252"/>
      <c r="MPM179" s="252"/>
      <c r="MPN179" s="252"/>
      <c r="MPO179" s="252"/>
      <c r="MPP179" s="252"/>
      <c r="MPQ179" s="252"/>
      <c r="MPR179" s="252"/>
      <c r="MPS179" s="252"/>
      <c r="MPT179" s="252"/>
      <c r="MPU179" s="252"/>
      <c r="MPV179" s="252"/>
      <c r="MPW179" s="252"/>
      <c r="MPX179" s="252"/>
      <c r="MPY179" s="252"/>
      <c r="MPZ179" s="252"/>
      <c r="MQA179" s="252"/>
      <c r="MQB179" s="252"/>
      <c r="MQC179" s="252"/>
      <c r="MQD179" s="252"/>
      <c r="MQE179" s="252"/>
      <c r="MQF179" s="252"/>
      <c r="MQG179" s="252"/>
      <c r="MQH179" s="252"/>
      <c r="MQI179" s="252"/>
      <c r="MQJ179" s="252"/>
      <c r="MQK179" s="252"/>
      <c r="MQL179" s="252"/>
      <c r="MQM179" s="252"/>
      <c r="MQN179" s="252"/>
      <c r="MQO179" s="252"/>
      <c r="MQP179" s="252"/>
      <c r="MQQ179" s="252"/>
      <c r="MQR179" s="252"/>
      <c r="MQS179" s="252"/>
      <c r="MQT179" s="252"/>
      <c r="MQU179" s="252"/>
      <c r="MQV179" s="252"/>
      <c r="MQW179" s="252"/>
      <c r="MQX179" s="252"/>
      <c r="MQY179" s="252"/>
      <c r="MQZ179" s="252"/>
      <c r="MRA179" s="252"/>
      <c r="MRB179" s="252"/>
      <c r="MRC179" s="252"/>
      <c r="MRD179" s="252"/>
      <c r="MRE179" s="252"/>
      <c r="MRF179" s="252"/>
      <c r="MRG179" s="252"/>
      <c r="MRH179" s="252"/>
      <c r="MRI179" s="252"/>
      <c r="MRJ179" s="252"/>
      <c r="MRK179" s="252"/>
      <c r="MRL179" s="252"/>
      <c r="MRM179" s="252"/>
      <c r="MRN179" s="252"/>
      <c r="MRO179" s="252"/>
      <c r="MRP179" s="252"/>
      <c r="MRQ179" s="252"/>
      <c r="MRR179" s="252"/>
      <c r="MRS179" s="252"/>
      <c r="MRT179" s="252"/>
      <c r="MRU179" s="252"/>
      <c r="MRV179" s="252"/>
      <c r="MRW179" s="252"/>
      <c r="MRX179" s="252"/>
      <c r="MRY179" s="252"/>
      <c r="MRZ179" s="252"/>
      <c r="MSA179" s="252"/>
      <c r="MSB179" s="252"/>
      <c r="MSC179" s="252"/>
      <c r="MSD179" s="252"/>
      <c r="MSE179" s="252"/>
      <c r="MSF179" s="252"/>
      <c r="MSG179" s="252"/>
      <c r="MSH179" s="252"/>
      <c r="MSI179" s="252"/>
      <c r="MSJ179" s="252"/>
      <c r="MSK179" s="252"/>
      <c r="MSL179" s="252"/>
      <c r="MSM179" s="252"/>
      <c r="MSN179" s="252"/>
      <c r="MSO179" s="252"/>
      <c r="MSP179" s="252"/>
      <c r="MSQ179" s="252"/>
      <c r="MSR179" s="252"/>
      <c r="MSS179" s="252"/>
      <c r="MST179" s="252"/>
      <c r="MSU179" s="252"/>
      <c r="MSV179" s="252"/>
      <c r="MSW179" s="252"/>
      <c r="MSX179" s="252"/>
      <c r="MSY179" s="252"/>
      <c r="MSZ179" s="252"/>
      <c r="MTA179" s="252"/>
      <c r="MTB179" s="252"/>
      <c r="MTC179" s="252"/>
      <c r="MTD179" s="252"/>
      <c r="MTE179" s="252"/>
      <c r="MTF179" s="252"/>
      <c r="MTG179" s="252"/>
      <c r="MTH179" s="252"/>
      <c r="MTI179" s="252"/>
      <c r="MTJ179" s="252"/>
      <c r="MTK179" s="252"/>
      <c r="MTL179" s="252"/>
      <c r="MTM179" s="252"/>
      <c r="MTN179" s="252"/>
      <c r="MTO179" s="252"/>
      <c r="MTP179" s="252"/>
      <c r="MTQ179" s="252"/>
      <c r="MTR179" s="252"/>
      <c r="MTS179" s="252"/>
      <c r="MTT179" s="252"/>
      <c r="MTU179" s="252"/>
      <c r="MTV179" s="252"/>
      <c r="MTW179" s="252"/>
      <c r="MTX179" s="252"/>
      <c r="MTY179" s="252"/>
      <c r="MTZ179" s="252"/>
      <c r="MUA179" s="252"/>
      <c r="MUB179" s="252"/>
      <c r="MUC179" s="252"/>
      <c r="MUD179" s="252"/>
      <c r="MUE179" s="252"/>
      <c r="MUF179" s="252"/>
      <c r="MUG179" s="252"/>
      <c r="MUH179" s="252"/>
      <c r="MUI179" s="252"/>
      <c r="MUJ179" s="252"/>
      <c r="MUK179" s="252"/>
      <c r="MUL179" s="252"/>
      <c r="MUM179" s="252"/>
      <c r="MUN179" s="252"/>
      <c r="MUO179" s="252"/>
      <c r="MUP179" s="252"/>
      <c r="MUQ179" s="252"/>
      <c r="MUR179" s="252"/>
      <c r="MUS179" s="252"/>
      <c r="MUT179" s="252"/>
      <c r="MUU179" s="252"/>
      <c r="MUV179" s="252"/>
      <c r="MUW179" s="252"/>
      <c r="MUX179" s="252"/>
      <c r="MUY179" s="252"/>
      <c r="MUZ179" s="252"/>
      <c r="MVA179" s="252"/>
      <c r="MVB179" s="252"/>
      <c r="MVC179" s="252"/>
      <c r="MVD179" s="252"/>
      <c r="MVE179" s="252"/>
      <c r="MVF179" s="252"/>
      <c r="MVG179" s="252"/>
      <c r="MVH179" s="252"/>
      <c r="MVI179" s="252"/>
      <c r="MVJ179" s="252"/>
      <c r="MVK179" s="252"/>
      <c r="MVL179" s="252"/>
      <c r="MVM179" s="252"/>
      <c r="MVN179" s="252"/>
      <c r="MVO179" s="252"/>
      <c r="MVP179" s="252"/>
      <c r="MVQ179" s="252"/>
      <c r="MVR179" s="252"/>
      <c r="MVS179" s="252"/>
      <c r="MVT179" s="252"/>
      <c r="MVU179" s="252"/>
      <c r="MVV179" s="252"/>
      <c r="MVW179" s="252"/>
      <c r="MVX179" s="252"/>
      <c r="MVY179" s="252"/>
      <c r="MVZ179" s="252"/>
      <c r="MWA179" s="252"/>
      <c r="MWB179" s="252"/>
      <c r="MWC179" s="252"/>
      <c r="MWD179" s="252"/>
      <c r="MWE179" s="252"/>
      <c r="MWF179" s="252"/>
      <c r="MWG179" s="252"/>
      <c r="MWH179" s="252"/>
      <c r="MWI179" s="252"/>
      <c r="MWJ179" s="252"/>
      <c r="MWK179" s="252"/>
      <c r="MWL179" s="252"/>
      <c r="MWM179" s="252"/>
      <c r="MWN179" s="252"/>
      <c r="MWO179" s="252"/>
      <c r="MWP179" s="252"/>
      <c r="MWQ179" s="252"/>
      <c r="MWR179" s="252"/>
      <c r="MWS179" s="252"/>
      <c r="MWT179" s="252"/>
      <c r="MWU179" s="252"/>
      <c r="MWV179" s="252"/>
      <c r="MWW179" s="252"/>
      <c r="MWX179" s="252"/>
      <c r="MWY179" s="252"/>
      <c r="MWZ179" s="252"/>
      <c r="MXA179" s="252"/>
      <c r="MXB179" s="252"/>
      <c r="MXC179" s="252"/>
      <c r="MXD179" s="252"/>
      <c r="MXE179" s="252"/>
      <c r="MXF179" s="252"/>
      <c r="MXG179" s="252"/>
      <c r="MXH179" s="252"/>
      <c r="MXI179" s="252"/>
      <c r="MXJ179" s="252"/>
      <c r="MXK179" s="252"/>
      <c r="MXL179" s="252"/>
      <c r="MXM179" s="252"/>
      <c r="MXN179" s="252"/>
      <c r="MXO179" s="252"/>
      <c r="MXP179" s="252"/>
      <c r="MXQ179" s="252"/>
      <c r="MXR179" s="252"/>
      <c r="MXS179" s="252"/>
      <c r="MXT179" s="252"/>
      <c r="MXU179" s="252"/>
      <c r="MXV179" s="252"/>
      <c r="MXW179" s="252"/>
      <c r="MXX179" s="252"/>
      <c r="MXY179" s="252"/>
      <c r="MXZ179" s="252"/>
      <c r="MYA179" s="252"/>
      <c r="MYB179" s="252"/>
      <c r="MYC179" s="252"/>
      <c r="MYD179" s="252"/>
      <c r="MYE179" s="252"/>
      <c r="MYF179" s="252"/>
      <c r="MYG179" s="252"/>
      <c r="MYH179" s="252"/>
      <c r="MYI179" s="252"/>
      <c r="MYJ179" s="252"/>
      <c r="MYK179" s="252"/>
      <c r="MYL179" s="252"/>
      <c r="MYM179" s="252"/>
      <c r="MYN179" s="252"/>
      <c r="MYO179" s="252"/>
      <c r="MYP179" s="252"/>
      <c r="MYQ179" s="252"/>
      <c r="MYR179" s="252"/>
      <c r="MYS179" s="252"/>
      <c r="MYT179" s="252"/>
      <c r="MYU179" s="252"/>
      <c r="MYV179" s="252"/>
      <c r="MYW179" s="252"/>
      <c r="MYX179" s="252"/>
      <c r="MYY179" s="252"/>
      <c r="MYZ179" s="252"/>
      <c r="MZA179" s="252"/>
      <c r="MZB179" s="252"/>
      <c r="MZC179" s="252"/>
      <c r="MZD179" s="252"/>
      <c r="MZE179" s="252"/>
      <c r="MZF179" s="252"/>
      <c r="MZG179" s="252"/>
      <c r="MZH179" s="252"/>
      <c r="MZI179" s="252"/>
      <c r="MZJ179" s="252"/>
      <c r="MZK179" s="252"/>
      <c r="MZL179" s="252"/>
      <c r="MZM179" s="252"/>
      <c r="MZN179" s="252"/>
      <c r="MZO179" s="252"/>
      <c r="MZP179" s="252"/>
      <c r="MZQ179" s="252"/>
      <c r="MZR179" s="252"/>
      <c r="MZS179" s="252"/>
      <c r="MZT179" s="252"/>
      <c r="MZU179" s="252"/>
      <c r="MZV179" s="252"/>
      <c r="MZW179" s="252"/>
      <c r="MZX179" s="252"/>
      <c r="MZY179" s="252"/>
      <c r="MZZ179" s="252"/>
      <c r="NAA179" s="252"/>
      <c r="NAB179" s="252"/>
      <c r="NAC179" s="252"/>
      <c r="NAD179" s="252"/>
      <c r="NAE179" s="252"/>
      <c r="NAF179" s="252"/>
      <c r="NAG179" s="252"/>
      <c r="NAH179" s="252"/>
      <c r="NAI179" s="252"/>
      <c r="NAJ179" s="252"/>
      <c r="NAK179" s="252"/>
      <c r="NAL179" s="252"/>
      <c r="NAM179" s="252"/>
      <c r="NAN179" s="252"/>
      <c r="NAO179" s="252"/>
      <c r="NAP179" s="252"/>
      <c r="NAQ179" s="252"/>
      <c r="NAR179" s="252"/>
      <c r="NAS179" s="252"/>
      <c r="NAT179" s="252"/>
      <c r="NAU179" s="252"/>
      <c r="NAV179" s="252"/>
      <c r="NAW179" s="252"/>
      <c r="NAX179" s="252"/>
      <c r="NAY179" s="252"/>
      <c r="NAZ179" s="252"/>
      <c r="NBA179" s="252"/>
      <c r="NBB179" s="252"/>
      <c r="NBC179" s="252"/>
      <c r="NBD179" s="252"/>
      <c r="NBE179" s="252"/>
      <c r="NBF179" s="252"/>
      <c r="NBG179" s="252"/>
      <c r="NBH179" s="252"/>
      <c r="NBI179" s="252"/>
      <c r="NBJ179" s="252"/>
      <c r="NBK179" s="252"/>
      <c r="NBL179" s="252"/>
      <c r="NBM179" s="252"/>
      <c r="NBN179" s="252"/>
      <c r="NBO179" s="252"/>
      <c r="NBP179" s="252"/>
      <c r="NBQ179" s="252"/>
      <c r="NBR179" s="252"/>
      <c r="NBS179" s="252"/>
      <c r="NBT179" s="252"/>
      <c r="NBU179" s="252"/>
      <c r="NBV179" s="252"/>
      <c r="NBW179" s="252"/>
      <c r="NBX179" s="252"/>
      <c r="NBY179" s="252"/>
      <c r="NBZ179" s="252"/>
      <c r="NCA179" s="252"/>
      <c r="NCB179" s="252"/>
      <c r="NCC179" s="252"/>
      <c r="NCD179" s="252"/>
      <c r="NCE179" s="252"/>
      <c r="NCF179" s="252"/>
      <c r="NCG179" s="252"/>
      <c r="NCH179" s="252"/>
      <c r="NCI179" s="252"/>
      <c r="NCJ179" s="252"/>
      <c r="NCK179" s="252"/>
      <c r="NCL179" s="252"/>
      <c r="NCM179" s="252"/>
      <c r="NCN179" s="252"/>
      <c r="NCO179" s="252"/>
      <c r="NCP179" s="252"/>
      <c r="NCQ179" s="252"/>
      <c r="NCR179" s="252"/>
      <c r="NCS179" s="252"/>
      <c r="NCT179" s="252"/>
      <c r="NCU179" s="252"/>
      <c r="NCV179" s="252"/>
      <c r="NCW179" s="252"/>
      <c r="NCX179" s="252"/>
      <c r="NCY179" s="252"/>
      <c r="NCZ179" s="252"/>
      <c r="NDA179" s="252"/>
      <c r="NDB179" s="252"/>
      <c r="NDC179" s="252"/>
      <c r="NDD179" s="252"/>
      <c r="NDE179" s="252"/>
      <c r="NDF179" s="252"/>
      <c r="NDG179" s="252"/>
      <c r="NDH179" s="252"/>
      <c r="NDI179" s="252"/>
      <c r="NDJ179" s="252"/>
      <c r="NDK179" s="252"/>
      <c r="NDL179" s="252"/>
      <c r="NDM179" s="252"/>
      <c r="NDN179" s="252"/>
      <c r="NDO179" s="252"/>
      <c r="NDP179" s="252"/>
      <c r="NDQ179" s="252"/>
      <c r="NDR179" s="252"/>
      <c r="NDS179" s="252"/>
      <c r="NDT179" s="252"/>
      <c r="NDU179" s="252"/>
      <c r="NDV179" s="252"/>
      <c r="NDW179" s="252"/>
      <c r="NDX179" s="252"/>
      <c r="NDY179" s="252"/>
      <c r="NDZ179" s="252"/>
      <c r="NEA179" s="252"/>
      <c r="NEB179" s="252"/>
      <c r="NEC179" s="252"/>
      <c r="NED179" s="252"/>
      <c r="NEE179" s="252"/>
      <c r="NEF179" s="252"/>
      <c r="NEG179" s="252"/>
      <c r="NEH179" s="252"/>
      <c r="NEI179" s="252"/>
      <c r="NEJ179" s="252"/>
      <c r="NEK179" s="252"/>
      <c r="NEL179" s="252"/>
      <c r="NEM179" s="252"/>
      <c r="NEN179" s="252"/>
      <c r="NEO179" s="252"/>
      <c r="NEP179" s="252"/>
      <c r="NEQ179" s="252"/>
      <c r="NER179" s="252"/>
      <c r="NES179" s="252"/>
      <c r="NET179" s="252"/>
      <c r="NEU179" s="252"/>
      <c r="NEV179" s="252"/>
      <c r="NEW179" s="252"/>
      <c r="NEX179" s="252"/>
      <c r="NEY179" s="252"/>
      <c r="NEZ179" s="252"/>
      <c r="NFA179" s="252"/>
      <c r="NFB179" s="252"/>
      <c r="NFC179" s="252"/>
      <c r="NFD179" s="252"/>
      <c r="NFE179" s="252"/>
      <c r="NFF179" s="252"/>
      <c r="NFG179" s="252"/>
      <c r="NFH179" s="252"/>
      <c r="NFI179" s="252"/>
      <c r="NFJ179" s="252"/>
      <c r="NFK179" s="252"/>
      <c r="NFL179" s="252"/>
      <c r="NFM179" s="252"/>
      <c r="NFN179" s="252"/>
      <c r="NFO179" s="252"/>
      <c r="NFP179" s="252"/>
      <c r="NFQ179" s="252"/>
      <c r="NFR179" s="252"/>
      <c r="NFS179" s="252"/>
      <c r="NFT179" s="252"/>
      <c r="NFU179" s="252"/>
      <c r="NFV179" s="252"/>
      <c r="NFW179" s="252"/>
      <c r="NFX179" s="252"/>
      <c r="NFY179" s="252"/>
      <c r="NFZ179" s="252"/>
      <c r="NGA179" s="252"/>
      <c r="NGB179" s="252"/>
      <c r="NGC179" s="252"/>
      <c r="NGD179" s="252"/>
      <c r="NGE179" s="252"/>
      <c r="NGF179" s="252"/>
      <c r="NGG179" s="252"/>
      <c r="NGH179" s="252"/>
      <c r="NGI179" s="252"/>
      <c r="NGJ179" s="252"/>
      <c r="NGK179" s="252"/>
      <c r="NGL179" s="252"/>
      <c r="NGM179" s="252"/>
      <c r="NGN179" s="252"/>
      <c r="NGO179" s="252"/>
      <c r="NGP179" s="252"/>
      <c r="NGQ179" s="252"/>
      <c r="NGR179" s="252"/>
      <c r="NGS179" s="252"/>
      <c r="NGT179" s="252"/>
      <c r="NGU179" s="252"/>
      <c r="NGV179" s="252"/>
      <c r="NGW179" s="252"/>
      <c r="NGX179" s="252"/>
      <c r="NGY179" s="252"/>
      <c r="NGZ179" s="252"/>
      <c r="NHA179" s="252"/>
      <c r="NHB179" s="252"/>
      <c r="NHC179" s="252"/>
      <c r="NHD179" s="252"/>
      <c r="NHE179" s="252"/>
      <c r="NHF179" s="252"/>
      <c r="NHG179" s="252"/>
      <c r="NHH179" s="252"/>
      <c r="NHI179" s="252"/>
      <c r="NHJ179" s="252"/>
      <c r="NHK179" s="252"/>
      <c r="NHL179" s="252"/>
      <c r="NHM179" s="252"/>
      <c r="NHN179" s="252"/>
      <c r="NHO179" s="252"/>
      <c r="NHP179" s="252"/>
      <c r="NHQ179" s="252"/>
      <c r="NHR179" s="252"/>
      <c r="NHS179" s="252"/>
      <c r="NHT179" s="252"/>
      <c r="NHU179" s="252"/>
      <c r="NHV179" s="252"/>
      <c r="NHW179" s="252"/>
      <c r="NHX179" s="252"/>
      <c r="NHY179" s="252"/>
      <c r="NHZ179" s="252"/>
      <c r="NIA179" s="252"/>
      <c r="NIB179" s="252"/>
      <c r="NIC179" s="252"/>
      <c r="NID179" s="252"/>
      <c r="NIE179" s="252"/>
      <c r="NIF179" s="252"/>
      <c r="NIG179" s="252"/>
      <c r="NIH179" s="252"/>
      <c r="NII179" s="252"/>
      <c r="NIJ179" s="252"/>
      <c r="NIK179" s="252"/>
      <c r="NIL179" s="252"/>
      <c r="NIM179" s="252"/>
      <c r="NIN179" s="252"/>
      <c r="NIO179" s="252"/>
      <c r="NIP179" s="252"/>
      <c r="NIQ179" s="252"/>
      <c r="NIR179" s="252"/>
      <c r="NIS179" s="252"/>
      <c r="NIT179" s="252"/>
      <c r="NIU179" s="252"/>
      <c r="NIV179" s="252"/>
      <c r="NIW179" s="252"/>
      <c r="NIX179" s="252"/>
      <c r="NIY179" s="252"/>
      <c r="NIZ179" s="252"/>
      <c r="NJA179" s="252"/>
      <c r="NJB179" s="252"/>
      <c r="NJC179" s="252"/>
      <c r="NJD179" s="252"/>
      <c r="NJE179" s="252"/>
      <c r="NJF179" s="252"/>
      <c r="NJG179" s="252"/>
      <c r="NJH179" s="252"/>
      <c r="NJI179" s="252"/>
      <c r="NJJ179" s="252"/>
      <c r="NJK179" s="252"/>
      <c r="NJL179" s="252"/>
      <c r="NJM179" s="252"/>
      <c r="NJN179" s="252"/>
      <c r="NJO179" s="252"/>
      <c r="NJP179" s="252"/>
      <c r="NJQ179" s="252"/>
      <c r="NJR179" s="252"/>
      <c r="NJS179" s="252"/>
      <c r="NJT179" s="252"/>
      <c r="NJU179" s="252"/>
      <c r="NJV179" s="252"/>
      <c r="NJW179" s="252"/>
      <c r="NJX179" s="252"/>
      <c r="NJY179" s="252"/>
      <c r="NJZ179" s="252"/>
      <c r="NKA179" s="252"/>
      <c r="NKB179" s="252"/>
      <c r="NKC179" s="252"/>
      <c r="NKD179" s="252"/>
      <c r="NKE179" s="252"/>
      <c r="NKF179" s="252"/>
      <c r="NKG179" s="252"/>
      <c r="NKH179" s="252"/>
      <c r="NKI179" s="252"/>
      <c r="NKJ179" s="252"/>
      <c r="NKK179" s="252"/>
      <c r="NKL179" s="252"/>
      <c r="NKM179" s="252"/>
      <c r="NKN179" s="252"/>
      <c r="NKO179" s="252"/>
      <c r="NKP179" s="252"/>
      <c r="NKQ179" s="252"/>
      <c r="NKR179" s="252"/>
      <c r="NKS179" s="252"/>
      <c r="NKT179" s="252"/>
      <c r="NKU179" s="252"/>
      <c r="NKV179" s="252"/>
      <c r="NKW179" s="252"/>
      <c r="NKX179" s="252"/>
      <c r="NKY179" s="252"/>
      <c r="NKZ179" s="252"/>
      <c r="NLA179" s="252"/>
      <c r="NLB179" s="252"/>
      <c r="NLC179" s="252"/>
      <c r="NLD179" s="252"/>
      <c r="NLE179" s="252"/>
      <c r="NLF179" s="252"/>
      <c r="NLG179" s="252"/>
      <c r="NLH179" s="252"/>
      <c r="NLI179" s="252"/>
      <c r="NLJ179" s="252"/>
      <c r="NLK179" s="252"/>
      <c r="NLL179" s="252"/>
      <c r="NLM179" s="252"/>
      <c r="NLN179" s="252"/>
      <c r="NLO179" s="252"/>
      <c r="NLP179" s="252"/>
      <c r="NLQ179" s="252"/>
      <c r="NLR179" s="252"/>
      <c r="NLS179" s="252"/>
      <c r="NLT179" s="252"/>
      <c r="NLU179" s="252"/>
      <c r="NLV179" s="252"/>
      <c r="NLW179" s="252"/>
      <c r="NLX179" s="252"/>
      <c r="NLY179" s="252"/>
      <c r="NLZ179" s="252"/>
      <c r="NMA179" s="252"/>
      <c r="NMB179" s="252"/>
      <c r="NMC179" s="252"/>
      <c r="NMD179" s="252"/>
      <c r="NME179" s="252"/>
      <c r="NMF179" s="252"/>
      <c r="NMG179" s="252"/>
      <c r="NMH179" s="252"/>
      <c r="NMI179" s="252"/>
      <c r="NMJ179" s="252"/>
      <c r="NMK179" s="252"/>
      <c r="NML179" s="252"/>
      <c r="NMM179" s="252"/>
      <c r="NMN179" s="252"/>
      <c r="NMO179" s="252"/>
      <c r="NMP179" s="252"/>
      <c r="NMQ179" s="252"/>
      <c r="NMR179" s="252"/>
      <c r="NMS179" s="252"/>
      <c r="NMT179" s="252"/>
      <c r="NMU179" s="252"/>
      <c r="NMV179" s="252"/>
      <c r="NMW179" s="252"/>
      <c r="NMX179" s="252"/>
      <c r="NMY179" s="252"/>
      <c r="NMZ179" s="252"/>
      <c r="NNA179" s="252"/>
      <c r="NNB179" s="252"/>
      <c r="NNC179" s="252"/>
      <c r="NND179" s="252"/>
      <c r="NNE179" s="252"/>
      <c r="NNF179" s="252"/>
      <c r="NNG179" s="252"/>
      <c r="NNH179" s="252"/>
      <c r="NNI179" s="252"/>
      <c r="NNJ179" s="252"/>
      <c r="NNK179" s="252"/>
      <c r="NNL179" s="252"/>
      <c r="NNM179" s="252"/>
      <c r="NNN179" s="252"/>
      <c r="NNO179" s="252"/>
      <c r="NNP179" s="252"/>
      <c r="NNQ179" s="252"/>
      <c r="NNR179" s="252"/>
      <c r="NNS179" s="252"/>
      <c r="NNT179" s="252"/>
      <c r="NNU179" s="252"/>
      <c r="NNV179" s="252"/>
      <c r="NNW179" s="252"/>
      <c r="NNX179" s="252"/>
      <c r="NNY179" s="252"/>
      <c r="NNZ179" s="252"/>
      <c r="NOA179" s="252"/>
      <c r="NOB179" s="252"/>
      <c r="NOC179" s="252"/>
      <c r="NOD179" s="252"/>
      <c r="NOE179" s="252"/>
      <c r="NOF179" s="252"/>
      <c r="NOG179" s="252"/>
      <c r="NOH179" s="252"/>
      <c r="NOI179" s="252"/>
      <c r="NOJ179" s="252"/>
      <c r="NOK179" s="252"/>
      <c r="NOL179" s="252"/>
      <c r="NOM179" s="252"/>
      <c r="NON179" s="252"/>
      <c r="NOO179" s="252"/>
      <c r="NOP179" s="252"/>
      <c r="NOQ179" s="252"/>
      <c r="NOR179" s="252"/>
      <c r="NOS179" s="252"/>
      <c r="NOT179" s="252"/>
      <c r="NOU179" s="252"/>
      <c r="NOV179" s="252"/>
      <c r="NOW179" s="252"/>
      <c r="NOX179" s="252"/>
      <c r="NOY179" s="252"/>
      <c r="NOZ179" s="252"/>
      <c r="NPA179" s="252"/>
      <c r="NPB179" s="252"/>
      <c r="NPC179" s="252"/>
      <c r="NPD179" s="252"/>
      <c r="NPE179" s="252"/>
      <c r="NPF179" s="252"/>
      <c r="NPG179" s="252"/>
      <c r="NPH179" s="252"/>
      <c r="NPI179" s="252"/>
      <c r="NPJ179" s="252"/>
      <c r="NPK179" s="252"/>
      <c r="NPL179" s="252"/>
      <c r="NPM179" s="252"/>
      <c r="NPN179" s="252"/>
      <c r="NPO179" s="252"/>
      <c r="NPP179" s="252"/>
      <c r="NPQ179" s="252"/>
      <c r="NPR179" s="252"/>
      <c r="NPS179" s="252"/>
      <c r="NPT179" s="252"/>
      <c r="NPU179" s="252"/>
      <c r="NPV179" s="252"/>
      <c r="NPW179" s="252"/>
      <c r="NPX179" s="252"/>
      <c r="NPY179" s="252"/>
      <c r="NPZ179" s="252"/>
      <c r="NQA179" s="252"/>
      <c r="NQB179" s="252"/>
      <c r="NQC179" s="252"/>
      <c r="NQD179" s="252"/>
      <c r="NQE179" s="252"/>
      <c r="NQF179" s="252"/>
      <c r="NQG179" s="252"/>
      <c r="NQH179" s="252"/>
      <c r="NQI179" s="252"/>
      <c r="NQJ179" s="252"/>
      <c r="NQK179" s="252"/>
      <c r="NQL179" s="252"/>
      <c r="NQM179" s="252"/>
      <c r="NQN179" s="252"/>
      <c r="NQO179" s="252"/>
      <c r="NQP179" s="252"/>
      <c r="NQQ179" s="252"/>
      <c r="NQR179" s="252"/>
      <c r="NQS179" s="252"/>
      <c r="NQT179" s="252"/>
      <c r="NQU179" s="252"/>
      <c r="NQV179" s="252"/>
      <c r="NQW179" s="252"/>
      <c r="NQX179" s="252"/>
      <c r="NQY179" s="252"/>
      <c r="NQZ179" s="252"/>
      <c r="NRA179" s="252"/>
      <c r="NRB179" s="252"/>
      <c r="NRC179" s="252"/>
      <c r="NRD179" s="252"/>
      <c r="NRE179" s="252"/>
      <c r="NRF179" s="252"/>
      <c r="NRG179" s="252"/>
      <c r="NRH179" s="252"/>
      <c r="NRI179" s="252"/>
      <c r="NRJ179" s="252"/>
      <c r="NRK179" s="252"/>
      <c r="NRL179" s="252"/>
      <c r="NRM179" s="252"/>
      <c r="NRN179" s="252"/>
      <c r="NRO179" s="252"/>
      <c r="NRP179" s="252"/>
      <c r="NRQ179" s="252"/>
      <c r="NRR179" s="252"/>
      <c r="NRS179" s="252"/>
      <c r="NRT179" s="252"/>
      <c r="NRU179" s="252"/>
      <c r="NRV179" s="252"/>
      <c r="NRW179" s="252"/>
      <c r="NRX179" s="252"/>
      <c r="NRY179" s="252"/>
      <c r="NRZ179" s="252"/>
      <c r="NSA179" s="252"/>
      <c r="NSB179" s="252"/>
      <c r="NSC179" s="252"/>
      <c r="NSD179" s="252"/>
      <c r="NSE179" s="252"/>
      <c r="NSF179" s="252"/>
      <c r="NSG179" s="252"/>
      <c r="NSH179" s="252"/>
      <c r="NSI179" s="252"/>
      <c r="NSJ179" s="252"/>
      <c r="NSK179" s="252"/>
      <c r="NSL179" s="252"/>
      <c r="NSM179" s="252"/>
      <c r="NSN179" s="252"/>
      <c r="NSO179" s="252"/>
      <c r="NSP179" s="252"/>
      <c r="NSQ179" s="252"/>
      <c r="NSR179" s="252"/>
      <c r="NSS179" s="252"/>
      <c r="NST179" s="252"/>
      <c r="NSU179" s="252"/>
      <c r="NSV179" s="252"/>
      <c r="NSW179" s="252"/>
      <c r="NSX179" s="252"/>
      <c r="NSY179" s="252"/>
      <c r="NSZ179" s="252"/>
      <c r="NTA179" s="252"/>
      <c r="NTB179" s="252"/>
      <c r="NTC179" s="252"/>
      <c r="NTD179" s="252"/>
      <c r="NTE179" s="252"/>
      <c r="NTF179" s="252"/>
      <c r="NTG179" s="252"/>
      <c r="NTH179" s="252"/>
      <c r="NTI179" s="252"/>
      <c r="NTJ179" s="252"/>
      <c r="NTK179" s="252"/>
      <c r="NTL179" s="252"/>
      <c r="NTM179" s="252"/>
      <c r="NTN179" s="252"/>
      <c r="NTO179" s="252"/>
      <c r="NTP179" s="252"/>
      <c r="NTQ179" s="252"/>
      <c r="NTR179" s="252"/>
      <c r="NTS179" s="252"/>
      <c r="NTT179" s="252"/>
      <c r="NTU179" s="252"/>
      <c r="NTV179" s="252"/>
      <c r="NTW179" s="252"/>
      <c r="NTX179" s="252"/>
      <c r="NTY179" s="252"/>
      <c r="NTZ179" s="252"/>
      <c r="NUA179" s="252"/>
      <c r="NUB179" s="252"/>
      <c r="NUC179" s="252"/>
      <c r="NUD179" s="252"/>
      <c r="NUE179" s="252"/>
      <c r="NUF179" s="252"/>
      <c r="NUG179" s="252"/>
      <c r="NUH179" s="252"/>
      <c r="NUI179" s="252"/>
      <c r="NUJ179" s="252"/>
      <c r="NUK179" s="252"/>
      <c r="NUL179" s="252"/>
      <c r="NUM179" s="252"/>
      <c r="NUN179" s="252"/>
      <c r="NUO179" s="252"/>
      <c r="NUP179" s="252"/>
      <c r="NUQ179" s="252"/>
      <c r="NUR179" s="252"/>
      <c r="NUS179" s="252"/>
      <c r="NUT179" s="252"/>
      <c r="NUU179" s="252"/>
      <c r="NUV179" s="252"/>
      <c r="NUW179" s="252"/>
      <c r="NUX179" s="252"/>
      <c r="NUY179" s="252"/>
      <c r="NUZ179" s="252"/>
      <c r="NVA179" s="252"/>
      <c r="NVB179" s="252"/>
      <c r="NVC179" s="252"/>
      <c r="NVD179" s="252"/>
      <c r="NVE179" s="252"/>
      <c r="NVF179" s="252"/>
      <c r="NVG179" s="252"/>
      <c r="NVH179" s="252"/>
      <c r="NVI179" s="252"/>
      <c r="NVJ179" s="252"/>
      <c r="NVK179" s="252"/>
      <c r="NVL179" s="252"/>
      <c r="NVM179" s="252"/>
      <c r="NVN179" s="252"/>
      <c r="NVO179" s="252"/>
      <c r="NVP179" s="252"/>
      <c r="NVQ179" s="252"/>
      <c r="NVR179" s="252"/>
      <c r="NVS179" s="252"/>
      <c r="NVT179" s="252"/>
      <c r="NVU179" s="252"/>
      <c r="NVV179" s="252"/>
      <c r="NVW179" s="252"/>
      <c r="NVX179" s="252"/>
      <c r="NVY179" s="252"/>
      <c r="NVZ179" s="252"/>
      <c r="NWA179" s="252"/>
      <c r="NWB179" s="252"/>
      <c r="NWC179" s="252"/>
      <c r="NWD179" s="252"/>
      <c r="NWE179" s="252"/>
      <c r="NWF179" s="252"/>
      <c r="NWG179" s="252"/>
      <c r="NWH179" s="252"/>
      <c r="NWI179" s="252"/>
      <c r="NWJ179" s="252"/>
      <c r="NWK179" s="252"/>
      <c r="NWL179" s="252"/>
      <c r="NWM179" s="252"/>
      <c r="NWN179" s="252"/>
      <c r="NWO179" s="252"/>
      <c r="NWP179" s="252"/>
      <c r="NWQ179" s="252"/>
      <c r="NWR179" s="252"/>
      <c r="NWS179" s="252"/>
      <c r="NWT179" s="252"/>
      <c r="NWU179" s="252"/>
      <c r="NWV179" s="252"/>
      <c r="NWW179" s="252"/>
      <c r="NWX179" s="252"/>
      <c r="NWY179" s="252"/>
      <c r="NWZ179" s="252"/>
      <c r="NXA179" s="252"/>
      <c r="NXB179" s="252"/>
      <c r="NXC179" s="252"/>
      <c r="NXD179" s="252"/>
      <c r="NXE179" s="252"/>
      <c r="NXF179" s="252"/>
      <c r="NXG179" s="252"/>
      <c r="NXH179" s="252"/>
      <c r="NXI179" s="252"/>
      <c r="NXJ179" s="252"/>
      <c r="NXK179" s="252"/>
      <c r="NXL179" s="252"/>
      <c r="NXM179" s="252"/>
      <c r="NXN179" s="252"/>
      <c r="NXO179" s="252"/>
      <c r="NXP179" s="252"/>
      <c r="NXQ179" s="252"/>
      <c r="NXR179" s="252"/>
      <c r="NXS179" s="252"/>
      <c r="NXT179" s="252"/>
      <c r="NXU179" s="252"/>
      <c r="NXV179" s="252"/>
      <c r="NXW179" s="252"/>
      <c r="NXX179" s="252"/>
      <c r="NXY179" s="252"/>
      <c r="NXZ179" s="252"/>
      <c r="NYA179" s="252"/>
      <c r="NYB179" s="252"/>
      <c r="NYC179" s="252"/>
      <c r="NYD179" s="252"/>
      <c r="NYE179" s="252"/>
      <c r="NYF179" s="252"/>
      <c r="NYG179" s="252"/>
      <c r="NYH179" s="252"/>
      <c r="NYI179" s="252"/>
      <c r="NYJ179" s="252"/>
      <c r="NYK179" s="252"/>
      <c r="NYL179" s="252"/>
      <c r="NYM179" s="252"/>
      <c r="NYN179" s="252"/>
      <c r="NYO179" s="252"/>
      <c r="NYP179" s="252"/>
      <c r="NYQ179" s="252"/>
      <c r="NYR179" s="252"/>
      <c r="NYS179" s="252"/>
      <c r="NYT179" s="252"/>
      <c r="NYU179" s="252"/>
      <c r="NYV179" s="252"/>
      <c r="NYW179" s="252"/>
      <c r="NYX179" s="252"/>
      <c r="NYY179" s="252"/>
      <c r="NYZ179" s="252"/>
      <c r="NZA179" s="252"/>
      <c r="NZB179" s="252"/>
      <c r="NZC179" s="252"/>
      <c r="NZD179" s="252"/>
      <c r="NZE179" s="252"/>
      <c r="NZF179" s="252"/>
      <c r="NZG179" s="252"/>
      <c r="NZH179" s="252"/>
      <c r="NZI179" s="252"/>
      <c r="NZJ179" s="252"/>
      <c r="NZK179" s="252"/>
      <c r="NZL179" s="252"/>
      <c r="NZM179" s="252"/>
      <c r="NZN179" s="252"/>
      <c r="NZO179" s="252"/>
      <c r="NZP179" s="252"/>
      <c r="NZQ179" s="252"/>
      <c r="NZR179" s="252"/>
      <c r="NZS179" s="252"/>
      <c r="NZT179" s="252"/>
      <c r="NZU179" s="252"/>
      <c r="NZV179" s="252"/>
      <c r="NZW179" s="252"/>
      <c r="NZX179" s="252"/>
      <c r="NZY179" s="252"/>
      <c r="NZZ179" s="252"/>
      <c r="OAA179" s="252"/>
      <c r="OAB179" s="252"/>
      <c r="OAC179" s="252"/>
      <c r="OAD179" s="252"/>
      <c r="OAE179" s="252"/>
      <c r="OAF179" s="252"/>
      <c r="OAG179" s="252"/>
      <c r="OAH179" s="252"/>
      <c r="OAI179" s="252"/>
      <c r="OAJ179" s="252"/>
      <c r="OAK179" s="252"/>
      <c r="OAL179" s="252"/>
      <c r="OAM179" s="252"/>
      <c r="OAN179" s="252"/>
      <c r="OAO179" s="252"/>
      <c r="OAP179" s="252"/>
      <c r="OAQ179" s="252"/>
      <c r="OAR179" s="252"/>
      <c r="OAS179" s="252"/>
      <c r="OAT179" s="252"/>
      <c r="OAU179" s="252"/>
      <c r="OAV179" s="252"/>
      <c r="OAW179" s="252"/>
      <c r="OAX179" s="252"/>
      <c r="OAY179" s="252"/>
      <c r="OAZ179" s="252"/>
      <c r="OBA179" s="252"/>
      <c r="OBB179" s="252"/>
      <c r="OBC179" s="252"/>
      <c r="OBD179" s="252"/>
      <c r="OBE179" s="252"/>
      <c r="OBF179" s="252"/>
      <c r="OBG179" s="252"/>
      <c r="OBH179" s="252"/>
      <c r="OBI179" s="252"/>
      <c r="OBJ179" s="252"/>
      <c r="OBK179" s="252"/>
      <c r="OBL179" s="252"/>
      <c r="OBM179" s="252"/>
      <c r="OBN179" s="252"/>
      <c r="OBO179" s="252"/>
      <c r="OBP179" s="252"/>
      <c r="OBQ179" s="252"/>
      <c r="OBR179" s="252"/>
      <c r="OBS179" s="252"/>
      <c r="OBT179" s="252"/>
      <c r="OBU179" s="252"/>
      <c r="OBV179" s="252"/>
      <c r="OBW179" s="252"/>
      <c r="OBX179" s="252"/>
      <c r="OBY179" s="252"/>
      <c r="OBZ179" s="252"/>
      <c r="OCA179" s="252"/>
      <c r="OCB179" s="252"/>
      <c r="OCC179" s="252"/>
      <c r="OCD179" s="252"/>
      <c r="OCE179" s="252"/>
      <c r="OCF179" s="252"/>
      <c r="OCG179" s="252"/>
      <c r="OCH179" s="252"/>
      <c r="OCI179" s="252"/>
      <c r="OCJ179" s="252"/>
      <c r="OCK179" s="252"/>
      <c r="OCL179" s="252"/>
      <c r="OCM179" s="252"/>
      <c r="OCN179" s="252"/>
      <c r="OCO179" s="252"/>
      <c r="OCP179" s="252"/>
      <c r="OCQ179" s="252"/>
      <c r="OCR179" s="252"/>
      <c r="OCS179" s="252"/>
      <c r="OCT179" s="252"/>
      <c r="OCU179" s="252"/>
      <c r="OCV179" s="252"/>
      <c r="OCW179" s="252"/>
      <c r="OCX179" s="252"/>
      <c r="OCY179" s="252"/>
      <c r="OCZ179" s="252"/>
      <c r="ODA179" s="252"/>
      <c r="ODB179" s="252"/>
      <c r="ODC179" s="252"/>
      <c r="ODD179" s="252"/>
      <c r="ODE179" s="252"/>
      <c r="ODF179" s="252"/>
      <c r="ODG179" s="252"/>
      <c r="ODH179" s="252"/>
      <c r="ODI179" s="252"/>
      <c r="ODJ179" s="252"/>
      <c r="ODK179" s="252"/>
      <c r="ODL179" s="252"/>
      <c r="ODM179" s="252"/>
      <c r="ODN179" s="252"/>
      <c r="ODO179" s="252"/>
      <c r="ODP179" s="252"/>
      <c r="ODQ179" s="252"/>
      <c r="ODR179" s="252"/>
      <c r="ODS179" s="252"/>
      <c r="ODT179" s="252"/>
      <c r="ODU179" s="252"/>
      <c r="ODV179" s="252"/>
      <c r="ODW179" s="252"/>
      <c r="ODX179" s="252"/>
      <c r="ODY179" s="252"/>
      <c r="ODZ179" s="252"/>
      <c r="OEA179" s="252"/>
      <c r="OEB179" s="252"/>
      <c r="OEC179" s="252"/>
      <c r="OED179" s="252"/>
      <c r="OEE179" s="252"/>
      <c r="OEF179" s="252"/>
      <c r="OEG179" s="252"/>
      <c r="OEH179" s="252"/>
      <c r="OEI179" s="252"/>
      <c r="OEJ179" s="252"/>
      <c r="OEK179" s="252"/>
      <c r="OEL179" s="252"/>
      <c r="OEM179" s="252"/>
      <c r="OEN179" s="252"/>
      <c r="OEO179" s="252"/>
      <c r="OEP179" s="252"/>
      <c r="OEQ179" s="252"/>
      <c r="OER179" s="252"/>
      <c r="OES179" s="252"/>
      <c r="OET179" s="252"/>
      <c r="OEU179" s="252"/>
      <c r="OEV179" s="252"/>
      <c r="OEW179" s="252"/>
      <c r="OEX179" s="252"/>
      <c r="OEY179" s="252"/>
      <c r="OEZ179" s="252"/>
      <c r="OFA179" s="252"/>
      <c r="OFB179" s="252"/>
      <c r="OFC179" s="252"/>
      <c r="OFD179" s="252"/>
      <c r="OFE179" s="252"/>
      <c r="OFF179" s="252"/>
      <c r="OFG179" s="252"/>
      <c r="OFH179" s="252"/>
      <c r="OFI179" s="252"/>
      <c r="OFJ179" s="252"/>
      <c r="OFK179" s="252"/>
      <c r="OFL179" s="252"/>
      <c r="OFM179" s="252"/>
      <c r="OFN179" s="252"/>
      <c r="OFO179" s="252"/>
      <c r="OFP179" s="252"/>
      <c r="OFQ179" s="252"/>
      <c r="OFR179" s="252"/>
      <c r="OFS179" s="252"/>
      <c r="OFT179" s="252"/>
      <c r="OFU179" s="252"/>
      <c r="OFV179" s="252"/>
      <c r="OFW179" s="252"/>
      <c r="OFX179" s="252"/>
      <c r="OFY179" s="252"/>
      <c r="OFZ179" s="252"/>
      <c r="OGA179" s="252"/>
      <c r="OGB179" s="252"/>
      <c r="OGC179" s="252"/>
      <c r="OGD179" s="252"/>
      <c r="OGE179" s="252"/>
      <c r="OGF179" s="252"/>
      <c r="OGG179" s="252"/>
      <c r="OGH179" s="252"/>
      <c r="OGI179" s="252"/>
      <c r="OGJ179" s="252"/>
      <c r="OGK179" s="252"/>
      <c r="OGL179" s="252"/>
      <c r="OGM179" s="252"/>
      <c r="OGN179" s="252"/>
      <c r="OGO179" s="252"/>
      <c r="OGP179" s="252"/>
      <c r="OGQ179" s="252"/>
      <c r="OGR179" s="252"/>
      <c r="OGS179" s="252"/>
      <c r="OGT179" s="252"/>
      <c r="OGU179" s="252"/>
      <c r="OGV179" s="252"/>
      <c r="OGW179" s="252"/>
      <c r="OGX179" s="252"/>
      <c r="OGY179" s="252"/>
      <c r="OGZ179" s="252"/>
      <c r="OHA179" s="252"/>
      <c r="OHB179" s="252"/>
      <c r="OHC179" s="252"/>
      <c r="OHD179" s="252"/>
      <c r="OHE179" s="252"/>
      <c r="OHF179" s="252"/>
      <c r="OHG179" s="252"/>
      <c r="OHH179" s="252"/>
      <c r="OHI179" s="252"/>
      <c r="OHJ179" s="252"/>
      <c r="OHK179" s="252"/>
      <c r="OHL179" s="252"/>
      <c r="OHM179" s="252"/>
      <c r="OHN179" s="252"/>
      <c r="OHO179" s="252"/>
      <c r="OHP179" s="252"/>
      <c r="OHQ179" s="252"/>
      <c r="OHR179" s="252"/>
      <c r="OHS179" s="252"/>
      <c r="OHT179" s="252"/>
      <c r="OHU179" s="252"/>
      <c r="OHV179" s="252"/>
      <c r="OHW179" s="252"/>
      <c r="OHX179" s="252"/>
      <c r="OHY179" s="252"/>
      <c r="OHZ179" s="252"/>
      <c r="OIA179" s="252"/>
      <c r="OIB179" s="252"/>
      <c r="OIC179" s="252"/>
      <c r="OID179" s="252"/>
      <c r="OIE179" s="252"/>
      <c r="OIF179" s="252"/>
      <c r="OIG179" s="252"/>
      <c r="OIH179" s="252"/>
      <c r="OII179" s="252"/>
      <c r="OIJ179" s="252"/>
      <c r="OIK179" s="252"/>
      <c r="OIL179" s="252"/>
      <c r="OIM179" s="252"/>
      <c r="OIN179" s="252"/>
      <c r="OIO179" s="252"/>
      <c r="OIP179" s="252"/>
      <c r="OIQ179" s="252"/>
      <c r="OIR179" s="252"/>
      <c r="OIS179" s="252"/>
      <c r="OIT179" s="252"/>
      <c r="OIU179" s="252"/>
      <c r="OIV179" s="252"/>
      <c r="OIW179" s="252"/>
      <c r="OIX179" s="252"/>
      <c r="OIY179" s="252"/>
      <c r="OIZ179" s="252"/>
      <c r="OJA179" s="252"/>
      <c r="OJB179" s="252"/>
      <c r="OJC179" s="252"/>
      <c r="OJD179" s="252"/>
      <c r="OJE179" s="252"/>
      <c r="OJF179" s="252"/>
      <c r="OJG179" s="252"/>
      <c r="OJH179" s="252"/>
      <c r="OJI179" s="252"/>
      <c r="OJJ179" s="252"/>
      <c r="OJK179" s="252"/>
      <c r="OJL179" s="252"/>
      <c r="OJM179" s="252"/>
      <c r="OJN179" s="252"/>
      <c r="OJO179" s="252"/>
      <c r="OJP179" s="252"/>
      <c r="OJQ179" s="252"/>
      <c r="OJR179" s="252"/>
      <c r="OJS179" s="252"/>
      <c r="OJT179" s="252"/>
      <c r="OJU179" s="252"/>
      <c r="OJV179" s="252"/>
      <c r="OJW179" s="252"/>
      <c r="OJX179" s="252"/>
      <c r="OJY179" s="252"/>
      <c r="OJZ179" s="252"/>
      <c r="OKA179" s="252"/>
      <c r="OKB179" s="252"/>
      <c r="OKC179" s="252"/>
      <c r="OKD179" s="252"/>
      <c r="OKE179" s="252"/>
      <c r="OKF179" s="252"/>
      <c r="OKG179" s="252"/>
      <c r="OKH179" s="252"/>
      <c r="OKI179" s="252"/>
      <c r="OKJ179" s="252"/>
      <c r="OKK179" s="252"/>
      <c r="OKL179" s="252"/>
      <c r="OKM179" s="252"/>
      <c r="OKN179" s="252"/>
      <c r="OKO179" s="252"/>
      <c r="OKP179" s="252"/>
      <c r="OKQ179" s="252"/>
      <c r="OKR179" s="252"/>
      <c r="OKS179" s="252"/>
      <c r="OKT179" s="252"/>
      <c r="OKU179" s="252"/>
      <c r="OKV179" s="252"/>
      <c r="OKW179" s="252"/>
      <c r="OKX179" s="252"/>
      <c r="OKY179" s="252"/>
      <c r="OKZ179" s="252"/>
      <c r="OLA179" s="252"/>
      <c r="OLB179" s="252"/>
      <c r="OLC179" s="252"/>
      <c r="OLD179" s="252"/>
      <c r="OLE179" s="252"/>
      <c r="OLF179" s="252"/>
      <c r="OLG179" s="252"/>
      <c r="OLH179" s="252"/>
      <c r="OLI179" s="252"/>
      <c r="OLJ179" s="252"/>
      <c r="OLK179" s="252"/>
      <c r="OLL179" s="252"/>
      <c r="OLM179" s="252"/>
      <c r="OLN179" s="252"/>
      <c r="OLO179" s="252"/>
      <c r="OLP179" s="252"/>
      <c r="OLQ179" s="252"/>
      <c r="OLR179" s="252"/>
      <c r="OLS179" s="252"/>
      <c r="OLT179" s="252"/>
      <c r="OLU179" s="252"/>
      <c r="OLV179" s="252"/>
      <c r="OLW179" s="252"/>
      <c r="OLX179" s="252"/>
      <c r="OLY179" s="252"/>
      <c r="OLZ179" s="252"/>
      <c r="OMA179" s="252"/>
      <c r="OMB179" s="252"/>
      <c r="OMC179" s="252"/>
      <c r="OMD179" s="252"/>
      <c r="OME179" s="252"/>
      <c r="OMF179" s="252"/>
      <c r="OMG179" s="252"/>
      <c r="OMH179" s="252"/>
      <c r="OMI179" s="252"/>
      <c r="OMJ179" s="252"/>
      <c r="OMK179" s="252"/>
      <c r="OML179" s="252"/>
      <c r="OMM179" s="252"/>
      <c r="OMN179" s="252"/>
      <c r="OMO179" s="252"/>
      <c r="OMP179" s="252"/>
      <c r="OMQ179" s="252"/>
      <c r="OMR179" s="252"/>
      <c r="OMS179" s="252"/>
      <c r="OMT179" s="252"/>
      <c r="OMU179" s="252"/>
      <c r="OMV179" s="252"/>
      <c r="OMW179" s="252"/>
      <c r="OMX179" s="252"/>
      <c r="OMY179" s="252"/>
      <c r="OMZ179" s="252"/>
      <c r="ONA179" s="252"/>
      <c r="ONB179" s="252"/>
      <c r="ONC179" s="252"/>
      <c r="OND179" s="252"/>
      <c r="ONE179" s="252"/>
      <c r="ONF179" s="252"/>
      <c r="ONG179" s="252"/>
      <c r="ONH179" s="252"/>
      <c r="ONI179" s="252"/>
      <c r="ONJ179" s="252"/>
      <c r="ONK179" s="252"/>
      <c r="ONL179" s="252"/>
      <c r="ONM179" s="252"/>
      <c r="ONN179" s="252"/>
      <c r="ONO179" s="252"/>
      <c r="ONP179" s="252"/>
      <c r="ONQ179" s="252"/>
      <c r="ONR179" s="252"/>
      <c r="ONS179" s="252"/>
      <c r="ONT179" s="252"/>
      <c r="ONU179" s="252"/>
      <c r="ONV179" s="252"/>
      <c r="ONW179" s="252"/>
      <c r="ONX179" s="252"/>
      <c r="ONY179" s="252"/>
      <c r="ONZ179" s="252"/>
      <c r="OOA179" s="252"/>
      <c r="OOB179" s="252"/>
      <c r="OOC179" s="252"/>
      <c r="OOD179" s="252"/>
      <c r="OOE179" s="252"/>
      <c r="OOF179" s="252"/>
      <c r="OOG179" s="252"/>
      <c r="OOH179" s="252"/>
      <c r="OOI179" s="252"/>
      <c r="OOJ179" s="252"/>
      <c r="OOK179" s="252"/>
      <c r="OOL179" s="252"/>
      <c r="OOM179" s="252"/>
      <c r="OON179" s="252"/>
      <c r="OOO179" s="252"/>
      <c r="OOP179" s="252"/>
      <c r="OOQ179" s="252"/>
      <c r="OOR179" s="252"/>
      <c r="OOS179" s="252"/>
      <c r="OOT179" s="252"/>
      <c r="OOU179" s="252"/>
      <c r="OOV179" s="252"/>
      <c r="OOW179" s="252"/>
      <c r="OOX179" s="252"/>
      <c r="OOY179" s="252"/>
      <c r="OOZ179" s="252"/>
      <c r="OPA179" s="252"/>
      <c r="OPB179" s="252"/>
      <c r="OPC179" s="252"/>
      <c r="OPD179" s="252"/>
      <c r="OPE179" s="252"/>
      <c r="OPF179" s="252"/>
      <c r="OPG179" s="252"/>
      <c r="OPH179" s="252"/>
      <c r="OPI179" s="252"/>
      <c r="OPJ179" s="252"/>
      <c r="OPK179" s="252"/>
      <c r="OPL179" s="252"/>
      <c r="OPM179" s="252"/>
      <c r="OPN179" s="252"/>
      <c r="OPO179" s="252"/>
      <c r="OPP179" s="252"/>
      <c r="OPQ179" s="252"/>
      <c r="OPR179" s="252"/>
      <c r="OPS179" s="252"/>
      <c r="OPT179" s="252"/>
      <c r="OPU179" s="252"/>
      <c r="OPV179" s="252"/>
      <c r="OPW179" s="252"/>
      <c r="OPX179" s="252"/>
      <c r="OPY179" s="252"/>
      <c r="OPZ179" s="252"/>
      <c r="OQA179" s="252"/>
      <c r="OQB179" s="252"/>
      <c r="OQC179" s="252"/>
      <c r="OQD179" s="252"/>
      <c r="OQE179" s="252"/>
      <c r="OQF179" s="252"/>
      <c r="OQG179" s="252"/>
      <c r="OQH179" s="252"/>
      <c r="OQI179" s="252"/>
      <c r="OQJ179" s="252"/>
      <c r="OQK179" s="252"/>
      <c r="OQL179" s="252"/>
      <c r="OQM179" s="252"/>
      <c r="OQN179" s="252"/>
      <c r="OQO179" s="252"/>
      <c r="OQP179" s="252"/>
      <c r="OQQ179" s="252"/>
      <c r="OQR179" s="252"/>
      <c r="OQS179" s="252"/>
      <c r="OQT179" s="252"/>
      <c r="OQU179" s="252"/>
      <c r="OQV179" s="252"/>
      <c r="OQW179" s="252"/>
      <c r="OQX179" s="252"/>
      <c r="OQY179" s="252"/>
      <c r="OQZ179" s="252"/>
      <c r="ORA179" s="252"/>
      <c r="ORB179" s="252"/>
      <c r="ORC179" s="252"/>
      <c r="ORD179" s="252"/>
      <c r="ORE179" s="252"/>
      <c r="ORF179" s="252"/>
      <c r="ORG179" s="252"/>
      <c r="ORH179" s="252"/>
      <c r="ORI179" s="252"/>
      <c r="ORJ179" s="252"/>
      <c r="ORK179" s="252"/>
      <c r="ORL179" s="252"/>
      <c r="ORM179" s="252"/>
      <c r="ORN179" s="252"/>
      <c r="ORO179" s="252"/>
      <c r="ORP179" s="252"/>
      <c r="ORQ179" s="252"/>
      <c r="ORR179" s="252"/>
      <c r="ORS179" s="252"/>
      <c r="ORT179" s="252"/>
      <c r="ORU179" s="252"/>
      <c r="ORV179" s="252"/>
      <c r="ORW179" s="252"/>
      <c r="ORX179" s="252"/>
      <c r="ORY179" s="252"/>
      <c r="ORZ179" s="252"/>
      <c r="OSA179" s="252"/>
      <c r="OSB179" s="252"/>
      <c r="OSC179" s="252"/>
      <c r="OSD179" s="252"/>
      <c r="OSE179" s="252"/>
      <c r="OSF179" s="252"/>
      <c r="OSG179" s="252"/>
      <c r="OSH179" s="252"/>
      <c r="OSI179" s="252"/>
      <c r="OSJ179" s="252"/>
      <c r="OSK179" s="252"/>
      <c r="OSL179" s="252"/>
      <c r="OSM179" s="252"/>
      <c r="OSN179" s="252"/>
      <c r="OSO179" s="252"/>
      <c r="OSP179" s="252"/>
      <c r="OSQ179" s="252"/>
      <c r="OSR179" s="252"/>
      <c r="OSS179" s="252"/>
      <c r="OST179" s="252"/>
      <c r="OSU179" s="252"/>
      <c r="OSV179" s="252"/>
      <c r="OSW179" s="252"/>
      <c r="OSX179" s="252"/>
      <c r="OSY179" s="252"/>
      <c r="OSZ179" s="252"/>
      <c r="OTA179" s="252"/>
      <c r="OTB179" s="252"/>
      <c r="OTC179" s="252"/>
      <c r="OTD179" s="252"/>
      <c r="OTE179" s="252"/>
      <c r="OTF179" s="252"/>
      <c r="OTG179" s="252"/>
      <c r="OTH179" s="252"/>
      <c r="OTI179" s="252"/>
      <c r="OTJ179" s="252"/>
      <c r="OTK179" s="252"/>
      <c r="OTL179" s="252"/>
      <c r="OTM179" s="252"/>
      <c r="OTN179" s="252"/>
      <c r="OTO179" s="252"/>
      <c r="OTP179" s="252"/>
      <c r="OTQ179" s="252"/>
      <c r="OTR179" s="252"/>
      <c r="OTS179" s="252"/>
      <c r="OTT179" s="252"/>
      <c r="OTU179" s="252"/>
      <c r="OTV179" s="252"/>
      <c r="OTW179" s="252"/>
      <c r="OTX179" s="252"/>
      <c r="OTY179" s="252"/>
      <c r="OTZ179" s="252"/>
      <c r="OUA179" s="252"/>
      <c r="OUB179" s="252"/>
      <c r="OUC179" s="252"/>
      <c r="OUD179" s="252"/>
      <c r="OUE179" s="252"/>
      <c r="OUF179" s="252"/>
      <c r="OUG179" s="252"/>
      <c r="OUH179" s="252"/>
      <c r="OUI179" s="252"/>
      <c r="OUJ179" s="252"/>
      <c r="OUK179" s="252"/>
      <c r="OUL179" s="252"/>
      <c r="OUM179" s="252"/>
      <c r="OUN179" s="252"/>
      <c r="OUO179" s="252"/>
      <c r="OUP179" s="252"/>
      <c r="OUQ179" s="252"/>
      <c r="OUR179" s="252"/>
      <c r="OUS179" s="252"/>
      <c r="OUT179" s="252"/>
      <c r="OUU179" s="252"/>
      <c r="OUV179" s="252"/>
      <c r="OUW179" s="252"/>
      <c r="OUX179" s="252"/>
      <c r="OUY179" s="252"/>
      <c r="OUZ179" s="252"/>
      <c r="OVA179" s="252"/>
      <c r="OVB179" s="252"/>
      <c r="OVC179" s="252"/>
      <c r="OVD179" s="252"/>
      <c r="OVE179" s="252"/>
      <c r="OVF179" s="252"/>
      <c r="OVG179" s="252"/>
      <c r="OVH179" s="252"/>
      <c r="OVI179" s="252"/>
      <c r="OVJ179" s="252"/>
      <c r="OVK179" s="252"/>
      <c r="OVL179" s="252"/>
      <c r="OVM179" s="252"/>
      <c r="OVN179" s="252"/>
      <c r="OVO179" s="252"/>
      <c r="OVP179" s="252"/>
      <c r="OVQ179" s="252"/>
      <c r="OVR179" s="252"/>
      <c r="OVS179" s="252"/>
      <c r="OVT179" s="252"/>
      <c r="OVU179" s="252"/>
      <c r="OVV179" s="252"/>
      <c r="OVW179" s="252"/>
      <c r="OVX179" s="252"/>
      <c r="OVY179" s="252"/>
      <c r="OVZ179" s="252"/>
      <c r="OWA179" s="252"/>
      <c r="OWB179" s="252"/>
      <c r="OWC179" s="252"/>
      <c r="OWD179" s="252"/>
      <c r="OWE179" s="252"/>
      <c r="OWF179" s="252"/>
      <c r="OWG179" s="252"/>
      <c r="OWH179" s="252"/>
      <c r="OWI179" s="252"/>
      <c r="OWJ179" s="252"/>
      <c r="OWK179" s="252"/>
      <c r="OWL179" s="252"/>
      <c r="OWM179" s="252"/>
      <c r="OWN179" s="252"/>
      <c r="OWO179" s="252"/>
      <c r="OWP179" s="252"/>
      <c r="OWQ179" s="252"/>
      <c r="OWR179" s="252"/>
      <c r="OWS179" s="252"/>
      <c r="OWT179" s="252"/>
      <c r="OWU179" s="252"/>
      <c r="OWV179" s="252"/>
      <c r="OWW179" s="252"/>
      <c r="OWX179" s="252"/>
      <c r="OWY179" s="252"/>
      <c r="OWZ179" s="252"/>
      <c r="OXA179" s="252"/>
      <c r="OXB179" s="252"/>
      <c r="OXC179" s="252"/>
      <c r="OXD179" s="252"/>
      <c r="OXE179" s="252"/>
      <c r="OXF179" s="252"/>
      <c r="OXG179" s="252"/>
      <c r="OXH179" s="252"/>
      <c r="OXI179" s="252"/>
      <c r="OXJ179" s="252"/>
      <c r="OXK179" s="252"/>
      <c r="OXL179" s="252"/>
      <c r="OXM179" s="252"/>
      <c r="OXN179" s="252"/>
      <c r="OXO179" s="252"/>
      <c r="OXP179" s="252"/>
      <c r="OXQ179" s="252"/>
      <c r="OXR179" s="252"/>
      <c r="OXS179" s="252"/>
      <c r="OXT179" s="252"/>
      <c r="OXU179" s="252"/>
      <c r="OXV179" s="252"/>
      <c r="OXW179" s="252"/>
      <c r="OXX179" s="252"/>
      <c r="OXY179" s="252"/>
      <c r="OXZ179" s="252"/>
      <c r="OYA179" s="252"/>
      <c r="OYB179" s="252"/>
      <c r="OYC179" s="252"/>
      <c r="OYD179" s="252"/>
      <c r="OYE179" s="252"/>
      <c r="OYF179" s="252"/>
      <c r="OYG179" s="252"/>
      <c r="OYH179" s="252"/>
      <c r="OYI179" s="252"/>
      <c r="OYJ179" s="252"/>
      <c r="OYK179" s="252"/>
      <c r="OYL179" s="252"/>
      <c r="OYM179" s="252"/>
      <c r="OYN179" s="252"/>
      <c r="OYO179" s="252"/>
      <c r="OYP179" s="252"/>
      <c r="OYQ179" s="252"/>
      <c r="OYR179" s="252"/>
      <c r="OYS179" s="252"/>
      <c r="OYT179" s="252"/>
      <c r="OYU179" s="252"/>
      <c r="OYV179" s="252"/>
      <c r="OYW179" s="252"/>
      <c r="OYX179" s="252"/>
      <c r="OYY179" s="252"/>
      <c r="OYZ179" s="252"/>
      <c r="OZA179" s="252"/>
      <c r="OZB179" s="252"/>
      <c r="OZC179" s="252"/>
      <c r="OZD179" s="252"/>
      <c r="OZE179" s="252"/>
      <c r="OZF179" s="252"/>
      <c r="OZG179" s="252"/>
      <c r="OZH179" s="252"/>
      <c r="OZI179" s="252"/>
      <c r="OZJ179" s="252"/>
      <c r="OZK179" s="252"/>
      <c r="OZL179" s="252"/>
      <c r="OZM179" s="252"/>
      <c r="OZN179" s="252"/>
      <c r="OZO179" s="252"/>
      <c r="OZP179" s="252"/>
      <c r="OZQ179" s="252"/>
      <c r="OZR179" s="252"/>
      <c r="OZS179" s="252"/>
      <c r="OZT179" s="252"/>
      <c r="OZU179" s="252"/>
      <c r="OZV179" s="252"/>
      <c r="OZW179" s="252"/>
      <c r="OZX179" s="252"/>
      <c r="OZY179" s="252"/>
      <c r="OZZ179" s="252"/>
      <c r="PAA179" s="252"/>
      <c r="PAB179" s="252"/>
      <c r="PAC179" s="252"/>
      <c r="PAD179" s="252"/>
      <c r="PAE179" s="252"/>
      <c r="PAF179" s="252"/>
      <c r="PAG179" s="252"/>
      <c r="PAH179" s="252"/>
      <c r="PAI179" s="252"/>
      <c r="PAJ179" s="252"/>
      <c r="PAK179" s="252"/>
      <c r="PAL179" s="252"/>
      <c r="PAM179" s="252"/>
      <c r="PAN179" s="252"/>
      <c r="PAO179" s="252"/>
      <c r="PAP179" s="252"/>
      <c r="PAQ179" s="252"/>
      <c r="PAR179" s="252"/>
      <c r="PAS179" s="252"/>
      <c r="PAT179" s="252"/>
      <c r="PAU179" s="252"/>
      <c r="PAV179" s="252"/>
      <c r="PAW179" s="252"/>
      <c r="PAX179" s="252"/>
      <c r="PAY179" s="252"/>
      <c r="PAZ179" s="252"/>
      <c r="PBA179" s="252"/>
      <c r="PBB179" s="252"/>
      <c r="PBC179" s="252"/>
      <c r="PBD179" s="252"/>
      <c r="PBE179" s="252"/>
      <c r="PBF179" s="252"/>
      <c r="PBG179" s="252"/>
      <c r="PBH179" s="252"/>
      <c r="PBI179" s="252"/>
      <c r="PBJ179" s="252"/>
      <c r="PBK179" s="252"/>
      <c r="PBL179" s="252"/>
      <c r="PBM179" s="252"/>
      <c r="PBN179" s="252"/>
      <c r="PBO179" s="252"/>
      <c r="PBP179" s="252"/>
      <c r="PBQ179" s="252"/>
      <c r="PBR179" s="252"/>
      <c r="PBS179" s="252"/>
      <c r="PBT179" s="252"/>
      <c r="PBU179" s="252"/>
      <c r="PBV179" s="252"/>
      <c r="PBW179" s="252"/>
      <c r="PBX179" s="252"/>
      <c r="PBY179" s="252"/>
      <c r="PBZ179" s="252"/>
      <c r="PCA179" s="252"/>
      <c r="PCB179" s="252"/>
      <c r="PCC179" s="252"/>
      <c r="PCD179" s="252"/>
      <c r="PCE179" s="252"/>
      <c r="PCF179" s="252"/>
      <c r="PCG179" s="252"/>
      <c r="PCH179" s="252"/>
      <c r="PCI179" s="252"/>
      <c r="PCJ179" s="252"/>
      <c r="PCK179" s="252"/>
      <c r="PCL179" s="252"/>
      <c r="PCM179" s="252"/>
      <c r="PCN179" s="252"/>
      <c r="PCO179" s="252"/>
      <c r="PCP179" s="252"/>
      <c r="PCQ179" s="252"/>
      <c r="PCR179" s="252"/>
      <c r="PCS179" s="252"/>
      <c r="PCT179" s="252"/>
      <c r="PCU179" s="252"/>
      <c r="PCV179" s="252"/>
      <c r="PCW179" s="252"/>
      <c r="PCX179" s="252"/>
      <c r="PCY179" s="252"/>
      <c r="PCZ179" s="252"/>
      <c r="PDA179" s="252"/>
      <c r="PDB179" s="252"/>
      <c r="PDC179" s="252"/>
      <c r="PDD179" s="252"/>
      <c r="PDE179" s="252"/>
      <c r="PDF179" s="252"/>
      <c r="PDG179" s="252"/>
      <c r="PDH179" s="252"/>
      <c r="PDI179" s="252"/>
      <c r="PDJ179" s="252"/>
      <c r="PDK179" s="252"/>
      <c r="PDL179" s="252"/>
      <c r="PDM179" s="252"/>
      <c r="PDN179" s="252"/>
      <c r="PDO179" s="252"/>
      <c r="PDP179" s="252"/>
      <c r="PDQ179" s="252"/>
      <c r="PDR179" s="252"/>
      <c r="PDS179" s="252"/>
      <c r="PDT179" s="252"/>
      <c r="PDU179" s="252"/>
      <c r="PDV179" s="252"/>
      <c r="PDW179" s="252"/>
      <c r="PDX179" s="252"/>
      <c r="PDY179" s="252"/>
      <c r="PDZ179" s="252"/>
      <c r="PEA179" s="252"/>
      <c r="PEB179" s="252"/>
      <c r="PEC179" s="252"/>
      <c r="PED179" s="252"/>
      <c r="PEE179" s="252"/>
      <c r="PEF179" s="252"/>
      <c r="PEG179" s="252"/>
      <c r="PEH179" s="252"/>
      <c r="PEI179" s="252"/>
      <c r="PEJ179" s="252"/>
      <c r="PEK179" s="252"/>
      <c r="PEL179" s="252"/>
      <c r="PEM179" s="252"/>
      <c r="PEN179" s="252"/>
      <c r="PEO179" s="252"/>
      <c r="PEP179" s="252"/>
      <c r="PEQ179" s="252"/>
      <c r="PER179" s="252"/>
      <c r="PES179" s="252"/>
      <c r="PET179" s="252"/>
      <c r="PEU179" s="252"/>
      <c r="PEV179" s="252"/>
      <c r="PEW179" s="252"/>
      <c r="PEX179" s="252"/>
      <c r="PEY179" s="252"/>
      <c r="PEZ179" s="252"/>
      <c r="PFA179" s="252"/>
      <c r="PFB179" s="252"/>
      <c r="PFC179" s="252"/>
      <c r="PFD179" s="252"/>
      <c r="PFE179" s="252"/>
      <c r="PFF179" s="252"/>
      <c r="PFG179" s="252"/>
      <c r="PFH179" s="252"/>
      <c r="PFI179" s="252"/>
      <c r="PFJ179" s="252"/>
      <c r="PFK179" s="252"/>
      <c r="PFL179" s="252"/>
      <c r="PFM179" s="252"/>
      <c r="PFN179" s="252"/>
      <c r="PFO179" s="252"/>
      <c r="PFP179" s="252"/>
      <c r="PFQ179" s="252"/>
      <c r="PFR179" s="252"/>
      <c r="PFS179" s="252"/>
      <c r="PFT179" s="252"/>
      <c r="PFU179" s="252"/>
      <c r="PFV179" s="252"/>
      <c r="PFW179" s="252"/>
      <c r="PFX179" s="252"/>
      <c r="PFY179" s="252"/>
      <c r="PFZ179" s="252"/>
      <c r="PGA179" s="252"/>
      <c r="PGB179" s="252"/>
      <c r="PGC179" s="252"/>
      <c r="PGD179" s="252"/>
      <c r="PGE179" s="252"/>
      <c r="PGF179" s="252"/>
      <c r="PGG179" s="252"/>
      <c r="PGH179" s="252"/>
      <c r="PGI179" s="252"/>
      <c r="PGJ179" s="252"/>
      <c r="PGK179" s="252"/>
      <c r="PGL179" s="252"/>
      <c r="PGM179" s="252"/>
      <c r="PGN179" s="252"/>
      <c r="PGO179" s="252"/>
      <c r="PGP179" s="252"/>
      <c r="PGQ179" s="252"/>
      <c r="PGR179" s="252"/>
      <c r="PGS179" s="252"/>
      <c r="PGT179" s="252"/>
      <c r="PGU179" s="252"/>
      <c r="PGV179" s="252"/>
      <c r="PGW179" s="252"/>
      <c r="PGX179" s="252"/>
      <c r="PGY179" s="252"/>
      <c r="PGZ179" s="252"/>
      <c r="PHA179" s="252"/>
      <c r="PHB179" s="252"/>
      <c r="PHC179" s="252"/>
      <c r="PHD179" s="252"/>
      <c r="PHE179" s="252"/>
      <c r="PHF179" s="252"/>
      <c r="PHG179" s="252"/>
      <c r="PHH179" s="252"/>
      <c r="PHI179" s="252"/>
      <c r="PHJ179" s="252"/>
      <c r="PHK179" s="252"/>
      <c r="PHL179" s="252"/>
      <c r="PHM179" s="252"/>
      <c r="PHN179" s="252"/>
      <c r="PHO179" s="252"/>
      <c r="PHP179" s="252"/>
      <c r="PHQ179" s="252"/>
      <c r="PHR179" s="252"/>
      <c r="PHS179" s="252"/>
      <c r="PHT179" s="252"/>
      <c r="PHU179" s="252"/>
      <c r="PHV179" s="252"/>
      <c r="PHW179" s="252"/>
      <c r="PHX179" s="252"/>
      <c r="PHY179" s="252"/>
      <c r="PHZ179" s="252"/>
      <c r="PIA179" s="252"/>
      <c r="PIB179" s="252"/>
      <c r="PIC179" s="252"/>
      <c r="PID179" s="252"/>
      <c r="PIE179" s="252"/>
      <c r="PIF179" s="252"/>
      <c r="PIG179" s="252"/>
      <c r="PIH179" s="252"/>
      <c r="PII179" s="252"/>
      <c r="PIJ179" s="252"/>
      <c r="PIK179" s="252"/>
      <c r="PIL179" s="252"/>
      <c r="PIM179" s="252"/>
      <c r="PIN179" s="252"/>
      <c r="PIO179" s="252"/>
      <c r="PIP179" s="252"/>
      <c r="PIQ179" s="252"/>
      <c r="PIR179" s="252"/>
      <c r="PIS179" s="252"/>
      <c r="PIT179" s="252"/>
      <c r="PIU179" s="252"/>
      <c r="PIV179" s="252"/>
      <c r="PIW179" s="252"/>
      <c r="PIX179" s="252"/>
      <c r="PIY179" s="252"/>
      <c r="PIZ179" s="252"/>
      <c r="PJA179" s="252"/>
      <c r="PJB179" s="252"/>
      <c r="PJC179" s="252"/>
      <c r="PJD179" s="252"/>
      <c r="PJE179" s="252"/>
      <c r="PJF179" s="252"/>
      <c r="PJG179" s="252"/>
      <c r="PJH179" s="252"/>
      <c r="PJI179" s="252"/>
      <c r="PJJ179" s="252"/>
      <c r="PJK179" s="252"/>
      <c r="PJL179" s="252"/>
      <c r="PJM179" s="252"/>
      <c r="PJN179" s="252"/>
      <c r="PJO179" s="252"/>
      <c r="PJP179" s="252"/>
      <c r="PJQ179" s="252"/>
      <c r="PJR179" s="252"/>
      <c r="PJS179" s="252"/>
      <c r="PJT179" s="252"/>
      <c r="PJU179" s="252"/>
      <c r="PJV179" s="252"/>
      <c r="PJW179" s="252"/>
      <c r="PJX179" s="252"/>
      <c r="PJY179" s="252"/>
      <c r="PJZ179" s="252"/>
      <c r="PKA179" s="252"/>
      <c r="PKB179" s="252"/>
      <c r="PKC179" s="252"/>
      <c r="PKD179" s="252"/>
      <c r="PKE179" s="252"/>
      <c r="PKF179" s="252"/>
      <c r="PKG179" s="252"/>
      <c r="PKH179" s="252"/>
      <c r="PKI179" s="252"/>
      <c r="PKJ179" s="252"/>
      <c r="PKK179" s="252"/>
      <c r="PKL179" s="252"/>
      <c r="PKM179" s="252"/>
      <c r="PKN179" s="252"/>
      <c r="PKO179" s="252"/>
      <c r="PKP179" s="252"/>
      <c r="PKQ179" s="252"/>
      <c r="PKR179" s="252"/>
      <c r="PKS179" s="252"/>
      <c r="PKT179" s="252"/>
      <c r="PKU179" s="252"/>
      <c r="PKV179" s="252"/>
      <c r="PKW179" s="252"/>
      <c r="PKX179" s="252"/>
      <c r="PKY179" s="252"/>
      <c r="PKZ179" s="252"/>
      <c r="PLA179" s="252"/>
      <c r="PLB179" s="252"/>
      <c r="PLC179" s="252"/>
      <c r="PLD179" s="252"/>
      <c r="PLE179" s="252"/>
      <c r="PLF179" s="252"/>
      <c r="PLG179" s="252"/>
      <c r="PLH179" s="252"/>
      <c r="PLI179" s="252"/>
      <c r="PLJ179" s="252"/>
      <c r="PLK179" s="252"/>
      <c r="PLL179" s="252"/>
      <c r="PLM179" s="252"/>
      <c r="PLN179" s="252"/>
      <c r="PLO179" s="252"/>
      <c r="PLP179" s="252"/>
      <c r="PLQ179" s="252"/>
      <c r="PLR179" s="252"/>
      <c r="PLS179" s="252"/>
      <c r="PLT179" s="252"/>
      <c r="PLU179" s="252"/>
      <c r="PLV179" s="252"/>
      <c r="PLW179" s="252"/>
      <c r="PLX179" s="252"/>
      <c r="PLY179" s="252"/>
      <c r="PLZ179" s="252"/>
      <c r="PMA179" s="252"/>
      <c r="PMB179" s="252"/>
      <c r="PMC179" s="252"/>
      <c r="PMD179" s="252"/>
      <c r="PME179" s="252"/>
      <c r="PMF179" s="252"/>
      <c r="PMG179" s="252"/>
      <c r="PMH179" s="252"/>
      <c r="PMI179" s="252"/>
      <c r="PMJ179" s="252"/>
      <c r="PMK179" s="252"/>
      <c r="PML179" s="252"/>
      <c r="PMM179" s="252"/>
      <c r="PMN179" s="252"/>
      <c r="PMO179" s="252"/>
      <c r="PMP179" s="252"/>
      <c r="PMQ179" s="252"/>
      <c r="PMR179" s="252"/>
      <c r="PMS179" s="252"/>
      <c r="PMT179" s="252"/>
      <c r="PMU179" s="252"/>
      <c r="PMV179" s="252"/>
      <c r="PMW179" s="252"/>
      <c r="PMX179" s="252"/>
      <c r="PMY179" s="252"/>
      <c r="PMZ179" s="252"/>
      <c r="PNA179" s="252"/>
      <c r="PNB179" s="252"/>
      <c r="PNC179" s="252"/>
      <c r="PND179" s="252"/>
      <c r="PNE179" s="252"/>
      <c r="PNF179" s="252"/>
      <c r="PNG179" s="252"/>
      <c r="PNH179" s="252"/>
      <c r="PNI179" s="252"/>
      <c r="PNJ179" s="252"/>
      <c r="PNK179" s="252"/>
      <c r="PNL179" s="252"/>
      <c r="PNM179" s="252"/>
      <c r="PNN179" s="252"/>
      <c r="PNO179" s="252"/>
      <c r="PNP179" s="252"/>
      <c r="PNQ179" s="252"/>
      <c r="PNR179" s="252"/>
      <c r="PNS179" s="252"/>
      <c r="PNT179" s="252"/>
      <c r="PNU179" s="252"/>
      <c r="PNV179" s="252"/>
      <c r="PNW179" s="252"/>
      <c r="PNX179" s="252"/>
      <c r="PNY179" s="252"/>
      <c r="PNZ179" s="252"/>
      <c r="POA179" s="252"/>
      <c r="POB179" s="252"/>
      <c r="POC179" s="252"/>
      <c r="POD179" s="252"/>
      <c r="POE179" s="252"/>
      <c r="POF179" s="252"/>
      <c r="POG179" s="252"/>
      <c r="POH179" s="252"/>
      <c r="POI179" s="252"/>
      <c r="POJ179" s="252"/>
      <c r="POK179" s="252"/>
      <c r="POL179" s="252"/>
      <c r="POM179" s="252"/>
      <c r="PON179" s="252"/>
      <c r="POO179" s="252"/>
      <c r="POP179" s="252"/>
      <c r="POQ179" s="252"/>
      <c r="POR179" s="252"/>
      <c r="POS179" s="252"/>
      <c r="POT179" s="252"/>
      <c r="POU179" s="252"/>
      <c r="POV179" s="252"/>
      <c r="POW179" s="252"/>
      <c r="POX179" s="252"/>
      <c r="POY179" s="252"/>
      <c r="POZ179" s="252"/>
      <c r="PPA179" s="252"/>
      <c r="PPB179" s="252"/>
      <c r="PPC179" s="252"/>
      <c r="PPD179" s="252"/>
      <c r="PPE179" s="252"/>
      <c r="PPF179" s="252"/>
      <c r="PPG179" s="252"/>
      <c r="PPH179" s="252"/>
      <c r="PPI179" s="252"/>
      <c r="PPJ179" s="252"/>
      <c r="PPK179" s="252"/>
      <c r="PPL179" s="252"/>
      <c r="PPM179" s="252"/>
      <c r="PPN179" s="252"/>
      <c r="PPO179" s="252"/>
      <c r="PPP179" s="252"/>
      <c r="PPQ179" s="252"/>
      <c r="PPR179" s="252"/>
      <c r="PPS179" s="252"/>
      <c r="PPT179" s="252"/>
      <c r="PPU179" s="252"/>
      <c r="PPV179" s="252"/>
      <c r="PPW179" s="252"/>
      <c r="PPX179" s="252"/>
      <c r="PPY179" s="252"/>
      <c r="PPZ179" s="252"/>
      <c r="PQA179" s="252"/>
      <c r="PQB179" s="252"/>
      <c r="PQC179" s="252"/>
      <c r="PQD179" s="252"/>
      <c r="PQE179" s="252"/>
      <c r="PQF179" s="252"/>
      <c r="PQG179" s="252"/>
      <c r="PQH179" s="252"/>
      <c r="PQI179" s="252"/>
      <c r="PQJ179" s="252"/>
      <c r="PQK179" s="252"/>
      <c r="PQL179" s="252"/>
      <c r="PQM179" s="252"/>
      <c r="PQN179" s="252"/>
      <c r="PQO179" s="252"/>
      <c r="PQP179" s="252"/>
      <c r="PQQ179" s="252"/>
      <c r="PQR179" s="252"/>
      <c r="PQS179" s="252"/>
      <c r="PQT179" s="252"/>
      <c r="PQU179" s="252"/>
      <c r="PQV179" s="252"/>
      <c r="PQW179" s="252"/>
      <c r="PQX179" s="252"/>
      <c r="PQY179" s="252"/>
      <c r="PQZ179" s="252"/>
      <c r="PRA179" s="252"/>
      <c r="PRB179" s="252"/>
      <c r="PRC179" s="252"/>
      <c r="PRD179" s="252"/>
      <c r="PRE179" s="252"/>
      <c r="PRF179" s="252"/>
      <c r="PRG179" s="252"/>
      <c r="PRH179" s="252"/>
      <c r="PRI179" s="252"/>
      <c r="PRJ179" s="252"/>
      <c r="PRK179" s="252"/>
      <c r="PRL179" s="252"/>
      <c r="PRM179" s="252"/>
      <c r="PRN179" s="252"/>
      <c r="PRO179" s="252"/>
      <c r="PRP179" s="252"/>
      <c r="PRQ179" s="252"/>
      <c r="PRR179" s="252"/>
      <c r="PRS179" s="252"/>
      <c r="PRT179" s="252"/>
      <c r="PRU179" s="252"/>
      <c r="PRV179" s="252"/>
      <c r="PRW179" s="252"/>
      <c r="PRX179" s="252"/>
      <c r="PRY179" s="252"/>
      <c r="PRZ179" s="252"/>
      <c r="PSA179" s="252"/>
      <c r="PSB179" s="252"/>
      <c r="PSC179" s="252"/>
      <c r="PSD179" s="252"/>
      <c r="PSE179" s="252"/>
      <c r="PSF179" s="252"/>
      <c r="PSG179" s="252"/>
      <c r="PSH179" s="252"/>
      <c r="PSI179" s="252"/>
      <c r="PSJ179" s="252"/>
      <c r="PSK179" s="252"/>
      <c r="PSL179" s="252"/>
      <c r="PSM179" s="252"/>
      <c r="PSN179" s="252"/>
      <c r="PSO179" s="252"/>
      <c r="PSP179" s="252"/>
      <c r="PSQ179" s="252"/>
      <c r="PSR179" s="252"/>
      <c r="PSS179" s="252"/>
      <c r="PST179" s="252"/>
      <c r="PSU179" s="252"/>
      <c r="PSV179" s="252"/>
      <c r="PSW179" s="252"/>
      <c r="PSX179" s="252"/>
      <c r="PSY179" s="252"/>
      <c r="PSZ179" s="252"/>
      <c r="PTA179" s="252"/>
      <c r="PTB179" s="252"/>
      <c r="PTC179" s="252"/>
      <c r="PTD179" s="252"/>
      <c r="PTE179" s="252"/>
      <c r="PTF179" s="252"/>
      <c r="PTG179" s="252"/>
      <c r="PTH179" s="252"/>
      <c r="PTI179" s="252"/>
      <c r="PTJ179" s="252"/>
      <c r="PTK179" s="252"/>
      <c r="PTL179" s="252"/>
      <c r="PTM179" s="252"/>
      <c r="PTN179" s="252"/>
      <c r="PTO179" s="252"/>
      <c r="PTP179" s="252"/>
      <c r="PTQ179" s="252"/>
      <c r="PTR179" s="252"/>
      <c r="PTS179" s="252"/>
      <c r="PTT179" s="252"/>
      <c r="PTU179" s="252"/>
      <c r="PTV179" s="252"/>
      <c r="PTW179" s="252"/>
      <c r="PTX179" s="252"/>
      <c r="PTY179" s="252"/>
      <c r="PTZ179" s="252"/>
      <c r="PUA179" s="252"/>
      <c r="PUB179" s="252"/>
      <c r="PUC179" s="252"/>
      <c r="PUD179" s="252"/>
      <c r="PUE179" s="252"/>
      <c r="PUF179" s="252"/>
      <c r="PUG179" s="252"/>
      <c r="PUH179" s="252"/>
      <c r="PUI179" s="252"/>
      <c r="PUJ179" s="252"/>
      <c r="PUK179" s="252"/>
      <c r="PUL179" s="252"/>
      <c r="PUM179" s="252"/>
      <c r="PUN179" s="252"/>
      <c r="PUO179" s="252"/>
      <c r="PUP179" s="252"/>
      <c r="PUQ179" s="252"/>
      <c r="PUR179" s="252"/>
      <c r="PUS179" s="252"/>
      <c r="PUT179" s="252"/>
      <c r="PUU179" s="252"/>
      <c r="PUV179" s="252"/>
      <c r="PUW179" s="252"/>
      <c r="PUX179" s="252"/>
      <c r="PUY179" s="252"/>
      <c r="PUZ179" s="252"/>
      <c r="PVA179" s="252"/>
      <c r="PVB179" s="252"/>
      <c r="PVC179" s="252"/>
      <c r="PVD179" s="252"/>
      <c r="PVE179" s="252"/>
      <c r="PVF179" s="252"/>
      <c r="PVG179" s="252"/>
      <c r="PVH179" s="252"/>
      <c r="PVI179" s="252"/>
      <c r="PVJ179" s="252"/>
      <c r="PVK179" s="252"/>
      <c r="PVL179" s="252"/>
      <c r="PVM179" s="252"/>
      <c r="PVN179" s="252"/>
      <c r="PVO179" s="252"/>
      <c r="PVP179" s="252"/>
      <c r="PVQ179" s="252"/>
      <c r="PVR179" s="252"/>
      <c r="PVS179" s="252"/>
      <c r="PVT179" s="252"/>
      <c r="PVU179" s="252"/>
      <c r="PVV179" s="252"/>
      <c r="PVW179" s="252"/>
      <c r="PVX179" s="252"/>
      <c r="PVY179" s="252"/>
      <c r="PVZ179" s="252"/>
      <c r="PWA179" s="252"/>
      <c r="PWB179" s="252"/>
      <c r="PWC179" s="252"/>
      <c r="PWD179" s="252"/>
      <c r="PWE179" s="252"/>
      <c r="PWF179" s="252"/>
      <c r="PWG179" s="252"/>
      <c r="PWH179" s="252"/>
      <c r="PWI179" s="252"/>
      <c r="PWJ179" s="252"/>
      <c r="PWK179" s="252"/>
      <c r="PWL179" s="252"/>
      <c r="PWM179" s="252"/>
      <c r="PWN179" s="252"/>
      <c r="PWO179" s="252"/>
      <c r="PWP179" s="252"/>
      <c r="PWQ179" s="252"/>
      <c r="PWR179" s="252"/>
      <c r="PWS179" s="252"/>
      <c r="PWT179" s="252"/>
      <c r="PWU179" s="252"/>
      <c r="PWV179" s="252"/>
      <c r="PWW179" s="252"/>
      <c r="PWX179" s="252"/>
      <c r="PWY179" s="252"/>
      <c r="PWZ179" s="252"/>
      <c r="PXA179" s="252"/>
      <c r="PXB179" s="252"/>
      <c r="PXC179" s="252"/>
      <c r="PXD179" s="252"/>
      <c r="PXE179" s="252"/>
      <c r="PXF179" s="252"/>
      <c r="PXG179" s="252"/>
      <c r="PXH179" s="252"/>
      <c r="PXI179" s="252"/>
      <c r="PXJ179" s="252"/>
      <c r="PXK179" s="252"/>
      <c r="PXL179" s="252"/>
      <c r="PXM179" s="252"/>
      <c r="PXN179" s="252"/>
      <c r="PXO179" s="252"/>
      <c r="PXP179" s="252"/>
      <c r="PXQ179" s="252"/>
      <c r="PXR179" s="252"/>
      <c r="PXS179" s="252"/>
      <c r="PXT179" s="252"/>
      <c r="PXU179" s="252"/>
      <c r="PXV179" s="252"/>
      <c r="PXW179" s="252"/>
      <c r="PXX179" s="252"/>
      <c r="PXY179" s="252"/>
      <c r="PXZ179" s="252"/>
      <c r="PYA179" s="252"/>
      <c r="PYB179" s="252"/>
      <c r="PYC179" s="252"/>
      <c r="PYD179" s="252"/>
      <c r="PYE179" s="252"/>
      <c r="PYF179" s="252"/>
      <c r="PYG179" s="252"/>
      <c r="PYH179" s="252"/>
      <c r="PYI179" s="252"/>
      <c r="PYJ179" s="252"/>
      <c r="PYK179" s="252"/>
      <c r="PYL179" s="252"/>
      <c r="PYM179" s="252"/>
      <c r="PYN179" s="252"/>
      <c r="PYO179" s="252"/>
      <c r="PYP179" s="252"/>
      <c r="PYQ179" s="252"/>
      <c r="PYR179" s="252"/>
      <c r="PYS179" s="252"/>
      <c r="PYT179" s="252"/>
      <c r="PYU179" s="252"/>
      <c r="PYV179" s="252"/>
      <c r="PYW179" s="252"/>
      <c r="PYX179" s="252"/>
      <c r="PYY179" s="252"/>
      <c r="PYZ179" s="252"/>
      <c r="PZA179" s="252"/>
      <c r="PZB179" s="252"/>
      <c r="PZC179" s="252"/>
      <c r="PZD179" s="252"/>
      <c r="PZE179" s="252"/>
      <c r="PZF179" s="252"/>
      <c r="PZG179" s="252"/>
      <c r="PZH179" s="252"/>
      <c r="PZI179" s="252"/>
      <c r="PZJ179" s="252"/>
      <c r="PZK179" s="252"/>
      <c r="PZL179" s="252"/>
      <c r="PZM179" s="252"/>
      <c r="PZN179" s="252"/>
      <c r="PZO179" s="252"/>
      <c r="PZP179" s="252"/>
      <c r="PZQ179" s="252"/>
      <c r="PZR179" s="252"/>
      <c r="PZS179" s="252"/>
      <c r="PZT179" s="252"/>
      <c r="PZU179" s="252"/>
      <c r="PZV179" s="252"/>
      <c r="PZW179" s="252"/>
      <c r="PZX179" s="252"/>
      <c r="PZY179" s="252"/>
      <c r="PZZ179" s="252"/>
      <c r="QAA179" s="252"/>
      <c r="QAB179" s="252"/>
      <c r="QAC179" s="252"/>
      <c r="QAD179" s="252"/>
      <c r="QAE179" s="252"/>
      <c r="QAF179" s="252"/>
      <c r="QAG179" s="252"/>
      <c r="QAH179" s="252"/>
      <c r="QAI179" s="252"/>
      <c r="QAJ179" s="252"/>
      <c r="QAK179" s="252"/>
      <c r="QAL179" s="252"/>
      <c r="QAM179" s="252"/>
      <c r="QAN179" s="252"/>
      <c r="QAO179" s="252"/>
      <c r="QAP179" s="252"/>
      <c r="QAQ179" s="252"/>
      <c r="QAR179" s="252"/>
      <c r="QAS179" s="252"/>
      <c r="QAT179" s="252"/>
      <c r="QAU179" s="252"/>
      <c r="QAV179" s="252"/>
      <c r="QAW179" s="252"/>
      <c r="QAX179" s="252"/>
      <c r="QAY179" s="252"/>
      <c r="QAZ179" s="252"/>
      <c r="QBA179" s="252"/>
      <c r="QBB179" s="252"/>
      <c r="QBC179" s="252"/>
      <c r="QBD179" s="252"/>
      <c r="QBE179" s="252"/>
      <c r="QBF179" s="252"/>
      <c r="QBG179" s="252"/>
      <c r="QBH179" s="252"/>
      <c r="QBI179" s="252"/>
      <c r="QBJ179" s="252"/>
      <c r="QBK179" s="252"/>
      <c r="QBL179" s="252"/>
      <c r="QBM179" s="252"/>
      <c r="QBN179" s="252"/>
      <c r="QBO179" s="252"/>
      <c r="QBP179" s="252"/>
      <c r="QBQ179" s="252"/>
      <c r="QBR179" s="252"/>
      <c r="QBS179" s="252"/>
      <c r="QBT179" s="252"/>
      <c r="QBU179" s="252"/>
      <c r="QBV179" s="252"/>
      <c r="QBW179" s="252"/>
      <c r="QBX179" s="252"/>
      <c r="QBY179" s="252"/>
      <c r="QBZ179" s="252"/>
      <c r="QCA179" s="252"/>
      <c r="QCB179" s="252"/>
      <c r="QCC179" s="252"/>
      <c r="QCD179" s="252"/>
      <c r="QCE179" s="252"/>
      <c r="QCF179" s="252"/>
      <c r="QCG179" s="252"/>
      <c r="QCH179" s="252"/>
      <c r="QCI179" s="252"/>
      <c r="QCJ179" s="252"/>
      <c r="QCK179" s="252"/>
      <c r="QCL179" s="252"/>
      <c r="QCM179" s="252"/>
      <c r="QCN179" s="252"/>
      <c r="QCO179" s="252"/>
      <c r="QCP179" s="252"/>
      <c r="QCQ179" s="252"/>
      <c r="QCR179" s="252"/>
      <c r="QCS179" s="252"/>
      <c r="QCT179" s="252"/>
      <c r="QCU179" s="252"/>
      <c r="QCV179" s="252"/>
      <c r="QCW179" s="252"/>
      <c r="QCX179" s="252"/>
      <c r="QCY179" s="252"/>
      <c r="QCZ179" s="252"/>
      <c r="QDA179" s="252"/>
      <c r="QDB179" s="252"/>
      <c r="QDC179" s="252"/>
      <c r="QDD179" s="252"/>
      <c r="QDE179" s="252"/>
      <c r="QDF179" s="252"/>
      <c r="QDG179" s="252"/>
      <c r="QDH179" s="252"/>
      <c r="QDI179" s="252"/>
      <c r="QDJ179" s="252"/>
      <c r="QDK179" s="252"/>
      <c r="QDL179" s="252"/>
      <c r="QDM179" s="252"/>
      <c r="QDN179" s="252"/>
      <c r="QDO179" s="252"/>
      <c r="QDP179" s="252"/>
      <c r="QDQ179" s="252"/>
      <c r="QDR179" s="252"/>
      <c r="QDS179" s="252"/>
      <c r="QDT179" s="252"/>
      <c r="QDU179" s="252"/>
      <c r="QDV179" s="252"/>
      <c r="QDW179" s="252"/>
      <c r="QDX179" s="252"/>
      <c r="QDY179" s="252"/>
      <c r="QDZ179" s="252"/>
      <c r="QEA179" s="252"/>
      <c r="QEB179" s="252"/>
      <c r="QEC179" s="252"/>
      <c r="QED179" s="252"/>
      <c r="QEE179" s="252"/>
      <c r="QEF179" s="252"/>
      <c r="QEG179" s="252"/>
      <c r="QEH179" s="252"/>
      <c r="QEI179" s="252"/>
      <c r="QEJ179" s="252"/>
      <c r="QEK179" s="252"/>
      <c r="QEL179" s="252"/>
      <c r="QEM179" s="252"/>
      <c r="QEN179" s="252"/>
      <c r="QEO179" s="252"/>
      <c r="QEP179" s="252"/>
      <c r="QEQ179" s="252"/>
      <c r="QER179" s="252"/>
      <c r="QES179" s="252"/>
      <c r="QET179" s="252"/>
      <c r="QEU179" s="252"/>
      <c r="QEV179" s="252"/>
      <c r="QEW179" s="252"/>
      <c r="QEX179" s="252"/>
      <c r="QEY179" s="252"/>
      <c r="QEZ179" s="252"/>
      <c r="QFA179" s="252"/>
      <c r="QFB179" s="252"/>
      <c r="QFC179" s="252"/>
      <c r="QFD179" s="252"/>
      <c r="QFE179" s="252"/>
      <c r="QFF179" s="252"/>
      <c r="QFG179" s="252"/>
      <c r="QFH179" s="252"/>
      <c r="QFI179" s="252"/>
      <c r="QFJ179" s="252"/>
      <c r="QFK179" s="252"/>
      <c r="QFL179" s="252"/>
      <c r="QFM179" s="252"/>
      <c r="QFN179" s="252"/>
      <c r="QFO179" s="252"/>
      <c r="QFP179" s="252"/>
      <c r="QFQ179" s="252"/>
      <c r="QFR179" s="252"/>
      <c r="QFS179" s="252"/>
      <c r="QFT179" s="252"/>
      <c r="QFU179" s="252"/>
      <c r="QFV179" s="252"/>
      <c r="QFW179" s="252"/>
      <c r="QFX179" s="252"/>
      <c r="QFY179" s="252"/>
      <c r="QFZ179" s="252"/>
      <c r="QGA179" s="252"/>
      <c r="QGB179" s="252"/>
      <c r="QGC179" s="252"/>
      <c r="QGD179" s="252"/>
      <c r="QGE179" s="252"/>
      <c r="QGF179" s="252"/>
      <c r="QGG179" s="252"/>
      <c r="QGH179" s="252"/>
      <c r="QGI179" s="252"/>
      <c r="QGJ179" s="252"/>
      <c r="QGK179" s="252"/>
      <c r="QGL179" s="252"/>
      <c r="QGM179" s="252"/>
      <c r="QGN179" s="252"/>
      <c r="QGO179" s="252"/>
      <c r="QGP179" s="252"/>
      <c r="QGQ179" s="252"/>
      <c r="QGR179" s="252"/>
      <c r="QGS179" s="252"/>
      <c r="QGT179" s="252"/>
      <c r="QGU179" s="252"/>
      <c r="QGV179" s="252"/>
      <c r="QGW179" s="252"/>
      <c r="QGX179" s="252"/>
      <c r="QGY179" s="252"/>
      <c r="QGZ179" s="252"/>
      <c r="QHA179" s="252"/>
      <c r="QHB179" s="252"/>
      <c r="QHC179" s="252"/>
      <c r="QHD179" s="252"/>
      <c r="QHE179" s="252"/>
      <c r="QHF179" s="252"/>
      <c r="QHG179" s="252"/>
      <c r="QHH179" s="252"/>
      <c r="QHI179" s="252"/>
      <c r="QHJ179" s="252"/>
      <c r="QHK179" s="252"/>
      <c r="QHL179" s="252"/>
      <c r="QHM179" s="252"/>
      <c r="QHN179" s="252"/>
      <c r="QHO179" s="252"/>
      <c r="QHP179" s="252"/>
      <c r="QHQ179" s="252"/>
      <c r="QHR179" s="252"/>
      <c r="QHS179" s="252"/>
      <c r="QHT179" s="252"/>
      <c r="QHU179" s="252"/>
      <c r="QHV179" s="252"/>
      <c r="QHW179" s="252"/>
      <c r="QHX179" s="252"/>
      <c r="QHY179" s="252"/>
      <c r="QHZ179" s="252"/>
      <c r="QIA179" s="252"/>
      <c r="QIB179" s="252"/>
      <c r="QIC179" s="252"/>
      <c r="QID179" s="252"/>
      <c r="QIE179" s="252"/>
      <c r="QIF179" s="252"/>
      <c r="QIG179" s="252"/>
      <c r="QIH179" s="252"/>
      <c r="QII179" s="252"/>
      <c r="QIJ179" s="252"/>
      <c r="QIK179" s="252"/>
      <c r="QIL179" s="252"/>
      <c r="QIM179" s="252"/>
      <c r="QIN179" s="252"/>
      <c r="QIO179" s="252"/>
      <c r="QIP179" s="252"/>
      <c r="QIQ179" s="252"/>
      <c r="QIR179" s="252"/>
      <c r="QIS179" s="252"/>
      <c r="QIT179" s="252"/>
      <c r="QIU179" s="252"/>
      <c r="QIV179" s="252"/>
      <c r="QIW179" s="252"/>
      <c r="QIX179" s="252"/>
      <c r="QIY179" s="252"/>
      <c r="QIZ179" s="252"/>
      <c r="QJA179" s="252"/>
      <c r="QJB179" s="252"/>
      <c r="QJC179" s="252"/>
      <c r="QJD179" s="252"/>
      <c r="QJE179" s="252"/>
      <c r="QJF179" s="252"/>
      <c r="QJG179" s="252"/>
      <c r="QJH179" s="252"/>
      <c r="QJI179" s="252"/>
      <c r="QJJ179" s="252"/>
      <c r="QJK179" s="252"/>
      <c r="QJL179" s="252"/>
      <c r="QJM179" s="252"/>
      <c r="QJN179" s="252"/>
      <c r="QJO179" s="252"/>
      <c r="QJP179" s="252"/>
      <c r="QJQ179" s="252"/>
      <c r="QJR179" s="252"/>
      <c r="QJS179" s="252"/>
      <c r="QJT179" s="252"/>
      <c r="QJU179" s="252"/>
      <c r="QJV179" s="252"/>
      <c r="QJW179" s="252"/>
      <c r="QJX179" s="252"/>
      <c r="QJY179" s="252"/>
      <c r="QJZ179" s="252"/>
      <c r="QKA179" s="252"/>
      <c r="QKB179" s="252"/>
      <c r="QKC179" s="252"/>
      <c r="QKD179" s="252"/>
      <c r="QKE179" s="252"/>
      <c r="QKF179" s="252"/>
      <c r="QKG179" s="252"/>
      <c r="QKH179" s="252"/>
      <c r="QKI179" s="252"/>
      <c r="QKJ179" s="252"/>
      <c r="QKK179" s="252"/>
      <c r="QKL179" s="252"/>
      <c r="QKM179" s="252"/>
      <c r="QKN179" s="252"/>
      <c r="QKO179" s="252"/>
      <c r="QKP179" s="252"/>
      <c r="QKQ179" s="252"/>
      <c r="QKR179" s="252"/>
      <c r="QKS179" s="252"/>
      <c r="QKT179" s="252"/>
      <c r="QKU179" s="252"/>
      <c r="QKV179" s="252"/>
      <c r="QKW179" s="252"/>
      <c r="QKX179" s="252"/>
      <c r="QKY179" s="252"/>
      <c r="QKZ179" s="252"/>
      <c r="QLA179" s="252"/>
      <c r="QLB179" s="252"/>
      <c r="QLC179" s="252"/>
      <c r="QLD179" s="252"/>
      <c r="QLE179" s="252"/>
      <c r="QLF179" s="252"/>
      <c r="QLG179" s="252"/>
      <c r="QLH179" s="252"/>
      <c r="QLI179" s="252"/>
      <c r="QLJ179" s="252"/>
      <c r="QLK179" s="252"/>
      <c r="QLL179" s="252"/>
      <c r="QLM179" s="252"/>
      <c r="QLN179" s="252"/>
      <c r="QLO179" s="252"/>
      <c r="QLP179" s="252"/>
      <c r="QLQ179" s="252"/>
      <c r="QLR179" s="252"/>
      <c r="QLS179" s="252"/>
      <c r="QLT179" s="252"/>
      <c r="QLU179" s="252"/>
      <c r="QLV179" s="252"/>
      <c r="QLW179" s="252"/>
      <c r="QLX179" s="252"/>
      <c r="QLY179" s="252"/>
      <c r="QLZ179" s="252"/>
      <c r="QMA179" s="252"/>
      <c r="QMB179" s="252"/>
      <c r="QMC179" s="252"/>
      <c r="QMD179" s="252"/>
      <c r="QME179" s="252"/>
      <c r="QMF179" s="252"/>
      <c r="QMG179" s="252"/>
      <c r="QMH179" s="252"/>
      <c r="QMI179" s="252"/>
      <c r="QMJ179" s="252"/>
      <c r="QMK179" s="252"/>
      <c r="QML179" s="252"/>
      <c r="QMM179" s="252"/>
      <c r="QMN179" s="252"/>
      <c r="QMO179" s="252"/>
      <c r="QMP179" s="252"/>
      <c r="QMQ179" s="252"/>
      <c r="QMR179" s="252"/>
      <c r="QMS179" s="252"/>
      <c r="QMT179" s="252"/>
      <c r="QMU179" s="252"/>
      <c r="QMV179" s="252"/>
      <c r="QMW179" s="252"/>
      <c r="QMX179" s="252"/>
      <c r="QMY179" s="252"/>
      <c r="QMZ179" s="252"/>
      <c r="QNA179" s="252"/>
      <c r="QNB179" s="252"/>
      <c r="QNC179" s="252"/>
      <c r="QND179" s="252"/>
      <c r="QNE179" s="252"/>
      <c r="QNF179" s="252"/>
      <c r="QNG179" s="252"/>
      <c r="QNH179" s="252"/>
      <c r="QNI179" s="252"/>
      <c r="QNJ179" s="252"/>
      <c r="QNK179" s="252"/>
      <c r="QNL179" s="252"/>
      <c r="QNM179" s="252"/>
      <c r="QNN179" s="252"/>
      <c r="QNO179" s="252"/>
      <c r="QNP179" s="252"/>
      <c r="QNQ179" s="252"/>
      <c r="QNR179" s="252"/>
      <c r="QNS179" s="252"/>
      <c r="QNT179" s="252"/>
      <c r="QNU179" s="252"/>
      <c r="QNV179" s="252"/>
      <c r="QNW179" s="252"/>
      <c r="QNX179" s="252"/>
      <c r="QNY179" s="252"/>
      <c r="QNZ179" s="252"/>
      <c r="QOA179" s="252"/>
      <c r="QOB179" s="252"/>
      <c r="QOC179" s="252"/>
      <c r="QOD179" s="252"/>
      <c r="QOE179" s="252"/>
      <c r="QOF179" s="252"/>
      <c r="QOG179" s="252"/>
      <c r="QOH179" s="252"/>
      <c r="QOI179" s="252"/>
      <c r="QOJ179" s="252"/>
      <c r="QOK179" s="252"/>
      <c r="QOL179" s="252"/>
      <c r="QOM179" s="252"/>
      <c r="QON179" s="252"/>
      <c r="QOO179" s="252"/>
      <c r="QOP179" s="252"/>
      <c r="QOQ179" s="252"/>
      <c r="QOR179" s="252"/>
      <c r="QOS179" s="252"/>
      <c r="QOT179" s="252"/>
      <c r="QOU179" s="252"/>
      <c r="QOV179" s="252"/>
      <c r="QOW179" s="252"/>
      <c r="QOX179" s="252"/>
      <c r="QOY179" s="252"/>
      <c r="QOZ179" s="252"/>
      <c r="QPA179" s="252"/>
      <c r="QPB179" s="252"/>
      <c r="QPC179" s="252"/>
      <c r="QPD179" s="252"/>
      <c r="QPE179" s="252"/>
      <c r="QPF179" s="252"/>
      <c r="QPG179" s="252"/>
      <c r="QPH179" s="252"/>
      <c r="QPI179" s="252"/>
      <c r="QPJ179" s="252"/>
      <c r="QPK179" s="252"/>
      <c r="QPL179" s="252"/>
      <c r="QPM179" s="252"/>
      <c r="QPN179" s="252"/>
      <c r="QPO179" s="252"/>
      <c r="QPP179" s="252"/>
      <c r="QPQ179" s="252"/>
      <c r="QPR179" s="252"/>
      <c r="QPS179" s="252"/>
      <c r="QPT179" s="252"/>
      <c r="QPU179" s="252"/>
      <c r="QPV179" s="252"/>
      <c r="QPW179" s="252"/>
      <c r="QPX179" s="252"/>
      <c r="QPY179" s="252"/>
      <c r="QPZ179" s="252"/>
      <c r="QQA179" s="252"/>
      <c r="QQB179" s="252"/>
      <c r="QQC179" s="252"/>
      <c r="QQD179" s="252"/>
      <c r="QQE179" s="252"/>
      <c r="QQF179" s="252"/>
      <c r="QQG179" s="252"/>
      <c r="QQH179" s="252"/>
      <c r="QQI179" s="252"/>
      <c r="QQJ179" s="252"/>
      <c r="QQK179" s="252"/>
      <c r="QQL179" s="252"/>
      <c r="QQM179" s="252"/>
      <c r="QQN179" s="252"/>
      <c r="QQO179" s="252"/>
      <c r="QQP179" s="252"/>
      <c r="QQQ179" s="252"/>
      <c r="QQR179" s="252"/>
      <c r="QQS179" s="252"/>
      <c r="QQT179" s="252"/>
      <c r="QQU179" s="252"/>
      <c r="QQV179" s="252"/>
      <c r="QQW179" s="252"/>
      <c r="QQX179" s="252"/>
      <c r="QQY179" s="252"/>
      <c r="QQZ179" s="252"/>
      <c r="QRA179" s="252"/>
      <c r="QRB179" s="252"/>
      <c r="QRC179" s="252"/>
      <c r="QRD179" s="252"/>
      <c r="QRE179" s="252"/>
      <c r="QRF179" s="252"/>
      <c r="QRG179" s="252"/>
      <c r="QRH179" s="252"/>
      <c r="QRI179" s="252"/>
      <c r="QRJ179" s="252"/>
      <c r="QRK179" s="252"/>
      <c r="QRL179" s="252"/>
      <c r="QRM179" s="252"/>
      <c r="QRN179" s="252"/>
      <c r="QRO179" s="252"/>
      <c r="QRP179" s="252"/>
      <c r="QRQ179" s="252"/>
      <c r="QRR179" s="252"/>
      <c r="QRS179" s="252"/>
      <c r="QRT179" s="252"/>
      <c r="QRU179" s="252"/>
      <c r="QRV179" s="252"/>
      <c r="QRW179" s="252"/>
      <c r="QRX179" s="252"/>
      <c r="QRY179" s="252"/>
      <c r="QRZ179" s="252"/>
      <c r="QSA179" s="252"/>
      <c r="QSB179" s="252"/>
      <c r="QSC179" s="252"/>
      <c r="QSD179" s="252"/>
      <c r="QSE179" s="252"/>
      <c r="QSF179" s="252"/>
      <c r="QSG179" s="252"/>
      <c r="QSH179" s="252"/>
      <c r="QSI179" s="252"/>
      <c r="QSJ179" s="252"/>
      <c r="QSK179" s="252"/>
      <c r="QSL179" s="252"/>
      <c r="QSM179" s="252"/>
      <c r="QSN179" s="252"/>
      <c r="QSO179" s="252"/>
      <c r="QSP179" s="252"/>
      <c r="QSQ179" s="252"/>
      <c r="QSR179" s="252"/>
      <c r="QSS179" s="252"/>
      <c r="QST179" s="252"/>
      <c r="QSU179" s="252"/>
      <c r="QSV179" s="252"/>
      <c r="QSW179" s="252"/>
      <c r="QSX179" s="252"/>
      <c r="QSY179" s="252"/>
      <c r="QSZ179" s="252"/>
      <c r="QTA179" s="252"/>
      <c r="QTB179" s="252"/>
      <c r="QTC179" s="252"/>
      <c r="QTD179" s="252"/>
      <c r="QTE179" s="252"/>
      <c r="QTF179" s="252"/>
      <c r="QTG179" s="252"/>
      <c r="QTH179" s="252"/>
      <c r="QTI179" s="252"/>
      <c r="QTJ179" s="252"/>
      <c r="QTK179" s="252"/>
      <c r="QTL179" s="252"/>
      <c r="QTM179" s="252"/>
      <c r="QTN179" s="252"/>
      <c r="QTO179" s="252"/>
      <c r="QTP179" s="252"/>
      <c r="QTQ179" s="252"/>
      <c r="QTR179" s="252"/>
      <c r="QTS179" s="252"/>
      <c r="QTT179" s="252"/>
      <c r="QTU179" s="252"/>
      <c r="QTV179" s="252"/>
      <c r="QTW179" s="252"/>
      <c r="QTX179" s="252"/>
      <c r="QTY179" s="252"/>
      <c r="QTZ179" s="252"/>
      <c r="QUA179" s="252"/>
      <c r="QUB179" s="252"/>
      <c r="QUC179" s="252"/>
      <c r="QUD179" s="252"/>
      <c r="QUE179" s="252"/>
      <c r="QUF179" s="252"/>
      <c r="QUG179" s="252"/>
      <c r="QUH179" s="252"/>
      <c r="QUI179" s="252"/>
      <c r="QUJ179" s="252"/>
      <c r="QUK179" s="252"/>
      <c r="QUL179" s="252"/>
      <c r="QUM179" s="252"/>
      <c r="QUN179" s="252"/>
      <c r="QUO179" s="252"/>
      <c r="QUP179" s="252"/>
      <c r="QUQ179" s="252"/>
      <c r="QUR179" s="252"/>
      <c r="QUS179" s="252"/>
      <c r="QUT179" s="252"/>
      <c r="QUU179" s="252"/>
      <c r="QUV179" s="252"/>
      <c r="QUW179" s="252"/>
      <c r="QUX179" s="252"/>
      <c r="QUY179" s="252"/>
      <c r="QUZ179" s="252"/>
      <c r="QVA179" s="252"/>
      <c r="QVB179" s="252"/>
      <c r="QVC179" s="252"/>
      <c r="QVD179" s="252"/>
      <c r="QVE179" s="252"/>
      <c r="QVF179" s="252"/>
      <c r="QVG179" s="252"/>
      <c r="QVH179" s="252"/>
      <c r="QVI179" s="252"/>
      <c r="QVJ179" s="252"/>
      <c r="QVK179" s="252"/>
      <c r="QVL179" s="252"/>
      <c r="QVM179" s="252"/>
      <c r="QVN179" s="252"/>
      <c r="QVO179" s="252"/>
      <c r="QVP179" s="252"/>
      <c r="QVQ179" s="252"/>
      <c r="QVR179" s="252"/>
      <c r="QVS179" s="252"/>
      <c r="QVT179" s="252"/>
      <c r="QVU179" s="252"/>
      <c r="QVV179" s="252"/>
      <c r="QVW179" s="252"/>
      <c r="QVX179" s="252"/>
      <c r="QVY179" s="252"/>
      <c r="QVZ179" s="252"/>
      <c r="QWA179" s="252"/>
      <c r="QWB179" s="252"/>
      <c r="QWC179" s="252"/>
      <c r="QWD179" s="252"/>
      <c r="QWE179" s="252"/>
      <c r="QWF179" s="252"/>
      <c r="QWG179" s="252"/>
      <c r="QWH179" s="252"/>
      <c r="QWI179" s="252"/>
      <c r="QWJ179" s="252"/>
      <c r="QWK179" s="252"/>
      <c r="QWL179" s="252"/>
      <c r="QWM179" s="252"/>
      <c r="QWN179" s="252"/>
      <c r="QWO179" s="252"/>
      <c r="QWP179" s="252"/>
      <c r="QWQ179" s="252"/>
      <c r="QWR179" s="252"/>
      <c r="QWS179" s="252"/>
      <c r="QWT179" s="252"/>
      <c r="QWU179" s="252"/>
      <c r="QWV179" s="252"/>
      <c r="QWW179" s="252"/>
      <c r="QWX179" s="252"/>
      <c r="QWY179" s="252"/>
      <c r="QWZ179" s="252"/>
      <c r="QXA179" s="252"/>
      <c r="QXB179" s="252"/>
      <c r="QXC179" s="252"/>
      <c r="QXD179" s="252"/>
      <c r="QXE179" s="252"/>
      <c r="QXF179" s="252"/>
      <c r="QXG179" s="252"/>
      <c r="QXH179" s="252"/>
      <c r="QXI179" s="252"/>
      <c r="QXJ179" s="252"/>
      <c r="QXK179" s="252"/>
      <c r="QXL179" s="252"/>
      <c r="QXM179" s="252"/>
      <c r="QXN179" s="252"/>
      <c r="QXO179" s="252"/>
      <c r="QXP179" s="252"/>
      <c r="QXQ179" s="252"/>
      <c r="QXR179" s="252"/>
      <c r="QXS179" s="252"/>
      <c r="QXT179" s="252"/>
      <c r="QXU179" s="252"/>
      <c r="QXV179" s="252"/>
      <c r="QXW179" s="252"/>
      <c r="QXX179" s="252"/>
      <c r="QXY179" s="252"/>
      <c r="QXZ179" s="252"/>
      <c r="QYA179" s="252"/>
      <c r="QYB179" s="252"/>
      <c r="QYC179" s="252"/>
      <c r="QYD179" s="252"/>
      <c r="QYE179" s="252"/>
      <c r="QYF179" s="252"/>
      <c r="QYG179" s="252"/>
      <c r="QYH179" s="252"/>
      <c r="QYI179" s="252"/>
      <c r="QYJ179" s="252"/>
      <c r="QYK179" s="252"/>
      <c r="QYL179" s="252"/>
      <c r="QYM179" s="252"/>
      <c r="QYN179" s="252"/>
      <c r="QYO179" s="252"/>
      <c r="QYP179" s="252"/>
      <c r="QYQ179" s="252"/>
      <c r="QYR179" s="252"/>
      <c r="QYS179" s="252"/>
      <c r="QYT179" s="252"/>
      <c r="QYU179" s="252"/>
      <c r="QYV179" s="252"/>
      <c r="QYW179" s="252"/>
      <c r="QYX179" s="252"/>
      <c r="QYY179" s="252"/>
      <c r="QYZ179" s="252"/>
      <c r="QZA179" s="252"/>
      <c r="QZB179" s="252"/>
      <c r="QZC179" s="252"/>
      <c r="QZD179" s="252"/>
      <c r="QZE179" s="252"/>
      <c r="QZF179" s="252"/>
      <c r="QZG179" s="252"/>
      <c r="QZH179" s="252"/>
      <c r="QZI179" s="252"/>
      <c r="QZJ179" s="252"/>
      <c r="QZK179" s="252"/>
      <c r="QZL179" s="252"/>
      <c r="QZM179" s="252"/>
      <c r="QZN179" s="252"/>
      <c r="QZO179" s="252"/>
      <c r="QZP179" s="252"/>
      <c r="QZQ179" s="252"/>
      <c r="QZR179" s="252"/>
      <c r="QZS179" s="252"/>
      <c r="QZT179" s="252"/>
      <c r="QZU179" s="252"/>
      <c r="QZV179" s="252"/>
      <c r="QZW179" s="252"/>
      <c r="QZX179" s="252"/>
      <c r="QZY179" s="252"/>
      <c r="QZZ179" s="252"/>
      <c r="RAA179" s="252"/>
      <c r="RAB179" s="252"/>
      <c r="RAC179" s="252"/>
      <c r="RAD179" s="252"/>
      <c r="RAE179" s="252"/>
      <c r="RAF179" s="252"/>
      <c r="RAG179" s="252"/>
      <c r="RAH179" s="252"/>
      <c r="RAI179" s="252"/>
      <c r="RAJ179" s="252"/>
      <c r="RAK179" s="252"/>
      <c r="RAL179" s="252"/>
      <c r="RAM179" s="252"/>
      <c r="RAN179" s="252"/>
      <c r="RAO179" s="252"/>
      <c r="RAP179" s="252"/>
      <c r="RAQ179" s="252"/>
      <c r="RAR179" s="252"/>
      <c r="RAS179" s="252"/>
      <c r="RAT179" s="252"/>
      <c r="RAU179" s="252"/>
      <c r="RAV179" s="252"/>
      <c r="RAW179" s="252"/>
      <c r="RAX179" s="252"/>
      <c r="RAY179" s="252"/>
      <c r="RAZ179" s="252"/>
      <c r="RBA179" s="252"/>
      <c r="RBB179" s="252"/>
      <c r="RBC179" s="252"/>
      <c r="RBD179" s="252"/>
      <c r="RBE179" s="252"/>
      <c r="RBF179" s="252"/>
      <c r="RBG179" s="252"/>
      <c r="RBH179" s="252"/>
      <c r="RBI179" s="252"/>
      <c r="RBJ179" s="252"/>
      <c r="RBK179" s="252"/>
      <c r="RBL179" s="252"/>
      <c r="RBM179" s="252"/>
      <c r="RBN179" s="252"/>
      <c r="RBO179" s="252"/>
      <c r="RBP179" s="252"/>
      <c r="RBQ179" s="252"/>
      <c r="RBR179" s="252"/>
      <c r="RBS179" s="252"/>
      <c r="RBT179" s="252"/>
      <c r="RBU179" s="252"/>
      <c r="RBV179" s="252"/>
      <c r="RBW179" s="252"/>
      <c r="RBX179" s="252"/>
      <c r="RBY179" s="252"/>
      <c r="RBZ179" s="252"/>
      <c r="RCA179" s="252"/>
      <c r="RCB179" s="252"/>
      <c r="RCC179" s="252"/>
      <c r="RCD179" s="252"/>
      <c r="RCE179" s="252"/>
      <c r="RCF179" s="252"/>
      <c r="RCG179" s="252"/>
      <c r="RCH179" s="252"/>
      <c r="RCI179" s="252"/>
      <c r="RCJ179" s="252"/>
      <c r="RCK179" s="252"/>
      <c r="RCL179" s="252"/>
      <c r="RCM179" s="252"/>
      <c r="RCN179" s="252"/>
      <c r="RCO179" s="252"/>
      <c r="RCP179" s="252"/>
      <c r="RCQ179" s="252"/>
      <c r="RCR179" s="252"/>
      <c r="RCS179" s="252"/>
      <c r="RCT179" s="252"/>
      <c r="RCU179" s="252"/>
      <c r="RCV179" s="252"/>
      <c r="RCW179" s="252"/>
      <c r="RCX179" s="252"/>
      <c r="RCY179" s="252"/>
      <c r="RCZ179" s="252"/>
      <c r="RDA179" s="252"/>
      <c r="RDB179" s="252"/>
      <c r="RDC179" s="252"/>
      <c r="RDD179" s="252"/>
      <c r="RDE179" s="252"/>
      <c r="RDF179" s="252"/>
      <c r="RDG179" s="252"/>
      <c r="RDH179" s="252"/>
      <c r="RDI179" s="252"/>
      <c r="RDJ179" s="252"/>
      <c r="RDK179" s="252"/>
      <c r="RDL179" s="252"/>
      <c r="RDM179" s="252"/>
      <c r="RDN179" s="252"/>
      <c r="RDO179" s="252"/>
      <c r="RDP179" s="252"/>
      <c r="RDQ179" s="252"/>
      <c r="RDR179" s="252"/>
      <c r="RDS179" s="252"/>
      <c r="RDT179" s="252"/>
      <c r="RDU179" s="252"/>
      <c r="RDV179" s="252"/>
      <c r="RDW179" s="252"/>
      <c r="RDX179" s="252"/>
      <c r="RDY179" s="252"/>
      <c r="RDZ179" s="252"/>
      <c r="REA179" s="252"/>
      <c r="REB179" s="252"/>
      <c r="REC179" s="252"/>
      <c r="RED179" s="252"/>
      <c r="REE179" s="252"/>
      <c r="REF179" s="252"/>
      <c r="REG179" s="252"/>
      <c r="REH179" s="252"/>
      <c r="REI179" s="252"/>
      <c r="REJ179" s="252"/>
      <c r="REK179" s="252"/>
      <c r="REL179" s="252"/>
      <c r="REM179" s="252"/>
      <c r="REN179" s="252"/>
      <c r="REO179" s="252"/>
      <c r="REP179" s="252"/>
      <c r="REQ179" s="252"/>
      <c r="RER179" s="252"/>
      <c r="RES179" s="252"/>
      <c r="RET179" s="252"/>
      <c r="REU179" s="252"/>
      <c r="REV179" s="252"/>
      <c r="REW179" s="252"/>
      <c r="REX179" s="252"/>
      <c r="REY179" s="252"/>
      <c r="REZ179" s="252"/>
      <c r="RFA179" s="252"/>
      <c r="RFB179" s="252"/>
      <c r="RFC179" s="252"/>
      <c r="RFD179" s="252"/>
      <c r="RFE179" s="252"/>
      <c r="RFF179" s="252"/>
      <c r="RFG179" s="252"/>
      <c r="RFH179" s="252"/>
      <c r="RFI179" s="252"/>
      <c r="RFJ179" s="252"/>
      <c r="RFK179" s="252"/>
      <c r="RFL179" s="252"/>
      <c r="RFM179" s="252"/>
      <c r="RFN179" s="252"/>
      <c r="RFO179" s="252"/>
      <c r="RFP179" s="252"/>
      <c r="RFQ179" s="252"/>
      <c r="RFR179" s="252"/>
      <c r="RFS179" s="252"/>
      <c r="RFT179" s="252"/>
      <c r="RFU179" s="252"/>
      <c r="RFV179" s="252"/>
      <c r="RFW179" s="252"/>
      <c r="RFX179" s="252"/>
      <c r="RFY179" s="252"/>
      <c r="RFZ179" s="252"/>
      <c r="RGA179" s="252"/>
      <c r="RGB179" s="252"/>
      <c r="RGC179" s="252"/>
      <c r="RGD179" s="252"/>
      <c r="RGE179" s="252"/>
      <c r="RGF179" s="252"/>
      <c r="RGG179" s="252"/>
      <c r="RGH179" s="252"/>
      <c r="RGI179" s="252"/>
      <c r="RGJ179" s="252"/>
      <c r="RGK179" s="252"/>
      <c r="RGL179" s="252"/>
      <c r="RGM179" s="252"/>
      <c r="RGN179" s="252"/>
      <c r="RGO179" s="252"/>
      <c r="RGP179" s="252"/>
      <c r="RGQ179" s="252"/>
      <c r="RGR179" s="252"/>
      <c r="RGS179" s="252"/>
      <c r="RGT179" s="252"/>
      <c r="RGU179" s="252"/>
      <c r="RGV179" s="252"/>
      <c r="RGW179" s="252"/>
      <c r="RGX179" s="252"/>
      <c r="RGY179" s="252"/>
      <c r="RGZ179" s="252"/>
      <c r="RHA179" s="252"/>
      <c r="RHB179" s="252"/>
      <c r="RHC179" s="252"/>
      <c r="RHD179" s="252"/>
      <c r="RHE179" s="252"/>
      <c r="RHF179" s="252"/>
      <c r="RHG179" s="252"/>
      <c r="RHH179" s="252"/>
      <c r="RHI179" s="252"/>
      <c r="RHJ179" s="252"/>
      <c r="RHK179" s="252"/>
      <c r="RHL179" s="252"/>
      <c r="RHM179" s="252"/>
      <c r="RHN179" s="252"/>
      <c r="RHO179" s="252"/>
      <c r="RHP179" s="252"/>
      <c r="RHQ179" s="252"/>
      <c r="RHR179" s="252"/>
      <c r="RHS179" s="252"/>
      <c r="RHT179" s="252"/>
      <c r="RHU179" s="252"/>
      <c r="RHV179" s="252"/>
      <c r="RHW179" s="252"/>
      <c r="RHX179" s="252"/>
      <c r="RHY179" s="252"/>
      <c r="RHZ179" s="252"/>
      <c r="RIA179" s="252"/>
      <c r="RIB179" s="252"/>
      <c r="RIC179" s="252"/>
      <c r="RID179" s="252"/>
      <c r="RIE179" s="252"/>
      <c r="RIF179" s="252"/>
      <c r="RIG179" s="252"/>
      <c r="RIH179" s="252"/>
      <c r="RII179" s="252"/>
      <c r="RIJ179" s="252"/>
      <c r="RIK179" s="252"/>
      <c r="RIL179" s="252"/>
      <c r="RIM179" s="252"/>
      <c r="RIN179" s="252"/>
      <c r="RIO179" s="252"/>
      <c r="RIP179" s="252"/>
      <c r="RIQ179" s="252"/>
      <c r="RIR179" s="252"/>
      <c r="RIS179" s="252"/>
      <c r="RIT179" s="252"/>
      <c r="RIU179" s="252"/>
      <c r="RIV179" s="252"/>
      <c r="RIW179" s="252"/>
      <c r="RIX179" s="252"/>
      <c r="RIY179" s="252"/>
      <c r="RIZ179" s="252"/>
      <c r="RJA179" s="252"/>
      <c r="RJB179" s="252"/>
      <c r="RJC179" s="252"/>
      <c r="RJD179" s="252"/>
      <c r="RJE179" s="252"/>
      <c r="RJF179" s="252"/>
      <c r="RJG179" s="252"/>
      <c r="RJH179" s="252"/>
      <c r="RJI179" s="252"/>
      <c r="RJJ179" s="252"/>
      <c r="RJK179" s="252"/>
      <c r="RJL179" s="252"/>
      <c r="RJM179" s="252"/>
      <c r="RJN179" s="252"/>
      <c r="RJO179" s="252"/>
      <c r="RJP179" s="252"/>
      <c r="RJQ179" s="252"/>
      <c r="RJR179" s="252"/>
      <c r="RJS179" s="252"/>
      <c r="RJT179" s="252"/>
      <c r="RJU179" s="252"/>
      <c r="RJV179" s="252"/>
      <c r="RJW179" s="252"/>
      <c r="RJX179" s="252"/>
      <c r="RJY179" s="252"/>
      <c r="RJZ179" s="252"/>
      <c r="RKA179" s="252"/>
      <c r="RKB179" s="252"/>
      <c r="RKC179" s="252"/>
      <c r="RKD179" s="252"/>
      <c r="RKE179" s="252"/>
      <c r="RKF179" s="252"/>
      <c r="RKG179" s="252"/>
      <c r="RKH179" s="252"/>
      <c r="RKI179" s="252"/>
      <c r="RKJ179" s="252"/>
      <c r="RKK179" s="252"/>
      <c r="RKL179" s="252"/>
      <c r="RKM179" s="252"/>
      <c r="RKN179" s="252"/>
      <c r="RKO179" s="252"/>
      <c r="RKP179" s="252"/>
      <c r="RKQ179" s="252"/>
      <c r="RKR179" s="252"/>
      <c r="RKS179" s="252"/>
      <c r="RKT179" s="252"/>
      <c r="RKU179" s="252"/>
      <c r="RKV179" s="252"/>
      <c r="RKW179" s="252"/>
      <c r="RKX179" s="252"/>
      <c r="RKY179" s="252"/>
      <c r="RKZ179" s="252"/>
      <c r="RLA179" s="252"/>
      <c r="RLB179" s="252"/>
      <c r="RLC179" s="252"/>
      <c r="RLD179" s="252"/>
      <c r="RLE179" s="252"/>
      <c r="RLF179" s="252"/>
      <c r="RLG179" s="252"/>
      <c r="RLH179" s="252"/>
      <c r="RLI179" s="252"/>
      <c r="RLJ179" s="252"/>
      <c r="RLK179" s="252"/>
      <c r="RLL179" s="252"/>
      <c r="RLM179" s="252"/>
      <c r="RLN179" s="252"/>
      <c r="RLO179" s="252"/>
      <c r="RLP179" s="252"/>
      <c r="RLQ179" s="252"/>
      <c r="RLR179" s="252"/>
      <c r="RLS179" s="252"/>
      <c r="RLT179" s="252"/>
      <c r="RLU179" s="252"/>
      <c r="RLV179" s="252"/>
      <c r="RLW179" s="252"/>
      <c r="RLX179" s="252"/>
      <c r="RLY179" s="252"/>
      <c r="RLZ179" s="252"/>
      <c r="RMA179" s="252"/>
      <c r="RMB179" s="252"/>
      <c r="RMC179" s="252"/>
      <c r="RMD179" s="252"/>
      <c r="RME179" s="252"/>
      <c r="RMF179" s="252"/>
      <c r="RMG179" s="252"/>
      <c r="RMH179" s="252"/>
      <c r="RMI179" s="252"/>
      <c r="RMJ179" s="252"/>
      <c r="RMK179" s="252"/>
      <c r="RML179" s="252"/>
      <c r="RMM179" s="252"/>
      <c r="RMN179" s="252"/>
      <c r="RMO179" s="252"/>
      <c r="RMP179" s="252"/>
      <c r="RMQ179" s="252"/>
      <c r="RMR179" s="252"/>
      <c r="RMS179" s="252"/>
      <c r="RMT179" s="252"/>
      <c r="RMU179" s="252"/>
      <c r="RMV179" s="252"/>
      <c r="RMW179" s="252"/>
      <c r="RMX179" s="252"/>
      <c r="RMY179" s="252"/>
      <c r="RMZ179" s="252"/>
      <c r="RNA179" s="252"/>
      <c r="RNB179" s="252"/>
      <c r="RNC179" s="252"/>
      <c r="RND179" s="252"/>
      <c r="RNE179" s="252"/>
      <c r="RNF179" s="252"/>
      <c r="RNG179" s="252"/>
      <c r="RNH179" s="252"/>
      <c r="RNI179" s="252"/>
      <c r="RNJ179" s="252"/>
      <c r="RNK179" s="252"/>
      <c r="RNL179" s="252"/>
      <c r="RNM179" s="252"/>
      <c r="RNN179" s="252"/>
      <c r="RNO179" s="252"/>
      <c r="RNP179" s="252"/>
      <c r="RNQ179" s="252"/>
      <c r="RNR179" s="252"/>
      <c r="RNS179" s="252"/>
      <c r="RNT179" s="252"/>
      <c r="RNU179" s="252"/>
      <c r="RNV179" s="252"/>
      <c r="RNW179" s="252"/>
      <c r="RNX179" s="252"/>
      <c r="RNY179" s="252"/>
      <c r="RNZ179" s="252"/>
      <c r="ROA179" s="252"/>
      <c r="ROB179" s="252"/>
      <c r="ROC179" s="252"/>
      <c r="ROD179" s="252"/>
      <c r="ROE179" s="252"/>
      <c r="ROF179" s="252"/>
      <c r="ROG179" s="252"/>
      <c r="ROH179" s="252"/>
      <c r="ROI179" s="252"/>
      <c r="ROJ179" s="252"/>
      <c r="ROK179" s="252"/>
      <c r="ROL179" s="252"/>
      <c r="ROM179" s="252"/>
      <c r="RON179" s="252"/>
      <c r="ROO179" s="252"/>
      <c r="ROP179" s="252"/>
      <c r="ROQ179" s="252"/>
      <c r="ROR179" s="252"/>
      <c r="ROS179" s="252"/>
      <c r="ROT179" s="252"/>
      <c r="ROU179" s="252"/>
      <c r="ROV179" s="252"/>
      <c r="ROW179" s="252"/>
      <c r="ROX179" s="252"/>
      <c r="ROY179" s="252"/>
      <c r="ROZ179" s="252"/>
      <c r="RPA179" s="252"/>
      <c r="RPB179" s="252"/>
      <c r="RPC179" s="252"/>
      <c r="RPD179" s="252"/>
      <c r="RPE179" s="252"/>
      <c r="RPF179" s="252"/>
      <c r="RPG179" s="252"/>
      <c r="RPH179" s="252"/>
      <c r="RPI179" s="252"/>
      <c r="RPJ179" s="252"/>
      <c r="RPK179" s="252"/>
      <c r="RPL179" s="252"/>
      <c r="RPM179" s="252"/>
      <c r="RPN179" s="252"/>
      <c r="RPO179" s="252"/>
      <c r="RPP179" s="252"/>
      <c r="RPQ179" s="252"/>
      <c r="RPR179" s="252"/>
      <c r="RPS179" s="252"/>
      <c r="RPT179" s="252"/>
      <c r="RPU179" s="252"/>
      <c r="RPV179" s="252"/>
      <c r="RPW179" s="252"/>
      <c r="RPX179" s="252"/>
      <c r="RPY179" s="252"/>
      <c r="RPZ179" s="252"/>
      <c r="RQA179" s="252"/>
      <c r="RQB179" s="252"/>
      <c r="RQC179" s="252"/>
      <c r="RQD179" s="252"/>
      <c r="RQE179" s="252"/>
      <c r="RQF179" s="252"/>
      <c r="RQG179" s="252"/>
      <c r="RQH179" s="252"/>
      <c r="RQI179" s="252"/>
      <c r="RQJ179" s="252"/>
      <c r="RQK179" s="252"/>
      <c r="RQL179" s="252"/>
      <c r="RQM179" s="252"/>
      <c r="RQN179" s="252"/>
      <c r="RQO179" s="252"/>
      <c r="RQP179" s="252"/>
      <c r="RQQ179" s="252"/>
      <c r="RQR179" s="252"/>
      <c r="RQS179" s="252"/>
      <c r="RQT179" s="252"/>
      <c r="RQU179" s="252"/>
      <c r="RQV179" s="252"/>
      <c r="RQW179" s="252"/>
      <c r="RQX179" s="252"/>
      <c r="RQY179" s="252"/>
      <c r="RQZ179" s="252"/>
      <c r="RRA179" s="252"/>
      <c r="RRB179" s="252"/>
      <c r="RRC179" s="252"/>
      <c r="RRD179" s="252"/>
      <c r="RRE179" s="252"/>
      <c r="RRF179" s="252"/>
      <c r="RRG179" s="252"/>
      <c r="RRH179" s="252"/>
      <c r="RRI179" s="252"/>
      <c r="RRJ179" s="252"/>
      <c r="RRK179" s="252"/>
      <c r="RRL179" s="252"/>
      <c r="RRM179" s="252"/>
      <c r="RRN179" s="252"/>
      <c r="RRO179" s="252"/>
      <c r="RRP179" s="252"/>
      <c r="RRQ179" s="252"/>
      <c r="RRR179" s="252"/>
      <c r="RRS179" s="252"/>
      <c r="RRT179" s="252"/>
      <c r="RRU179" s="252"/>
      <c r="RRV179" s="252"/>
      <c r="RRW179" s="252"/>
      <c r="RRX179" s="252"/>
      <c r="RRY179" s="252"/>
      <c r="RRZ179" s="252"/>
      <c r="RSA179" s="252"/>
      <c r="RSB179" s="252"/>
      <c r="RSC179" s="252"/>
      <c r="RSD179" s="252"/>
      <c r="RSE179" s="252"/>
      <c r="RSF179" s="252"/>
      <c r="RSG179" s="252"/>
      <c r="RSH179" s="252"/>
      <c r="RSI179" s="252"/>
      <c r="RSJ179" s="252"/>
      <c r="RSK179" s="252"/>
      <c r="RSL179" s="252"/>
      <c r="RSM179" s="252"/>
      <c r="RSN179" s="252"/>
      <c r="RSO179" s="252"/>
      <c r="RSP179" s="252"/>
      <c r="RSQ179" s="252"/>
      <c r="RSR179" s="252"/>
      <c r="RSS179" s="252"/>
      <c r="RST179" s="252"/>
      <c r="RSU179" s="252"/>
      <c r="RSV179" s="252"/>
      <c r="RSW179" s="252"/>
      <c r="RSX179" s="252"/>
      <c r="RSY179" s="252"/>
      <c r="RSZ179" s="252"/>
      <c r="RTA179" s="252"/>
      <c r="RTB179" s="252"/>
      <c r="RTC179" s="252"/>
      <c r="RTD179" s="252"/>
      <c r="RTE179" s="252"/>
      <c r="RTF179" s="252"/>
      <c r="RTG179" s="252"/>
      <c r="RTH179" s="252"/>
      <c r="RTI179" s="252"/>
      <c r="RTJ179" s="252"/>
      <c r="RTK179" s="252"/>
      <c r="RTL179" s="252"/>
      <c r="RTM179" s="252"/>
      <c r="RTN179" s="252"/>
      <c r="RTO179" s="252"/>
      <c r="RTP179" s="252"/>
      <c r="RTQ179" s="252"/>
      <c r="RTR179" s="252"/>
      <c r="RTS179" s="252"/>
      <c r="RTT179" s="252"/>
      <c r="RTU179" s="252"/>
      <c r="RTV179" s="252"/>
      <c r="RTW179" s="252"/>
      <c r="RTX179" s="252"/>
      <c r="RTY179" s="252"/>
      <c r="RTZ179" s="252"/>
      <c r="RUA179" s="252"/>
      <c r="RUB179" s="252"/>
      <c r="RUC179" s="252"/>
      <c r="RUD179" s="252"/>
      <c r="RUE179" s="252"/>
      <c r="RUF179" s="252"/>
      <c r="RUG179" s="252"/>
      <c r="RUH179" s="252"/>
      <c r="RUI179" s="252"/>
      <c r="RUJ179" s="252"/>
      <c r="RUK179" s="252"/>
      <c r="RUL179" s="252"/>
      <c r="RUM179" s="252"/>
      <c r="RUN179" s="252"/>
      <c r="RUO179" s="252"/>
      <c r="RUP179" s="252"/>
      <c r="RUQ179" s="252"/>
      <c r="RUR179" s="252"/>
      <c r="RUS179" s="252"/>
      <c r="RUT179" s="252"/>
      <c r="RUU179" s="252"/>
      <c r="RUV179" s="252"/>
      <c r="RUW179" s="252"/>
      <c r="RUX179" s="252"/>
      <c r="RUY179" s="252"/>
      <c r="RUZ179" s="252"/>
      <c r="RVA179" s="252"/>
      <c r="RVB179" s="252"/>
      <c r="RVC179" s="252"/>
      <c r="RVD179" s="252"/>
      <c r="RVE179" s="252"/>
      <c r="RVF179" s="252"/>
      <c r="RVG179" s="252"/>
      <c r="RVH179" s="252"/>
      <c r="RVI179" s="252"/>
      <c r="RVJ179" s="252"/>
      <c r="RVK179" s="252"/>
      <c r="RVL179" s="252"/>
      <c r="RVM179" s="252"/>
      <c r="RVN179" s="252"/>
      <c r="RVO179" s="252"/>
      <c r="RVP179" s="252"/>
      <c r="RVQ179" s="252"/>
      <c r="RVR179" s="252"/>
      <c r="RVS179" s="252"/>
      <c r="RVT179" s="252"/>
      <c r="RVU179" s="252"/>
      <c r="RVV179" s="252"/>
      <c r="RVW179" s="252"/>
      <c r="RVX179" s="252"/>
      <c r="RVY179" s="252"/>
      <c r="RVZ179" s="252"/>
      <c r="RWA179" s="252"/>
      <c r="RWB179" s="252"/>
      <c r="RWC179" s="252"/>
      <c r="RWD179" s="252"/>
      <c r="RWE179" s="252"/>
      <c r="RWF179" s="252"/>
      <c r="RWG179" s="252"/>
      <c r="RWH179" s="252"/>
      <c r="RWI179" s="252"/>
      <c r="RWJ179" s="252"/>
      <c r="RWK179" s="252"/>
      <c r="RWL179" s="252"/>
      <c r="RWM179" s="252"/>
      <c r="RWN179" s="252"/>
      <c r="RWO179" s="252"/>
      <c r="RWP179" s="252"/>
      <c r="RWQ179" s="252"/>
      <c r="RWR179" s="252"/>
      <c r="RWS179" s="252"/>
      <c r="RWT179" s="252"/>
      <c r="RWU179" s="252"/>
      <c r="RWV179" s="252"/>
      <c r="RWW179" s="252"/>
      <c r="RWX179" s="252"/>
      <c r="RWY179" s="252"/>
      <c r="RWZ179" s="252"/>
      <c r="RXA179" s="252"/>
      <c r="RXB179" s="252"/>
      <c r="RXC179" s="252"/>
      <c r="RXD179" s="252"/>
      <c r="RXE179" s="252"/>
      <c r="RXF179" s="252"/>
      <c r="RXG179" s="252"/>
      <c r="RXH179" s="252"/>
      <c r="RXI179" s="252"/>
      <c r="RXJ179" s="252"/>
      <c r="RXK179" s="252"/>
      <c r="RXL179" s="252"/>
      <c r="RXM179" s="252"/>
      <c r="RXN179" s="252"/>
      <c r="RXO179" s="252"/>
      <c r="RXP179" s="252"/>
      <c r="RXQ179" s="252"/>
      <c r="RXR179" s="252"/>
      <c r="RXS179" s="252"/>
      <c r="RXT179" s="252"/>
      <c r="RXU179" s="252"/>
      <c r="RXV179" s="252"/>
      <c r="RXW179" s="252"/>
      <c r="RXX179" s="252"/>
      <c r="RXY179" s="252"/>
      <c r="RXZ179" s="252"/>
      <c r="RYA179" s="252"/>
      <c r="RYB179" s="252"/>
      <c r="RYC179" s="252"/>
      <c r="RYD179" s="252"/>
      <c r="RYE179" s="252"/>
      <c r="RYF179" s="252"/>
      <c r="RYG179" s="252"/>
      <c r="RYH179" s="252"/>
      <c r="RYI179" s="252"/>
      <c r="RYJ179" s="252"/>
      <c r="RYK179" s="252"/>
      <c r="RYL179" s="252"/>
      <c r="RYM179" s="252"/>
      <c r="RYN179" s="252"/>
      <c r="RYO179" s="252"/>
      <c r="RYP179" s="252"/>
      <c r="RYQ179" s="252"/>
      <c r="RYR179" s="252"/>
      <c r="RYS179" s="252"/>
      <c r="RYT179" s="252"/>
      <c r="RYU179" s="252"/>
      <c r="RYV179" s="252"/>
      <c r="RYW179" s="252"/>
      <c r="RYX179" s="252"/>
      <c r="RYY179" s="252"/>
      <c r="RYZ179" s="252"/>
      <c r="RZA179" s="252"/>
      <c r="RZB179" s="252"/>
      <c r="RZC179" s="252"/>
      <c r="RZD179" s="252"/>
      <c r="RZE179" s="252"/>
      <c r="RZF179" s="252"/>
      <c r="RZG179" s="252"/>
      <c r="RZH179" s="252"/>
      <c r="RZI179" s="252"/>
      <c r="RZJ179" s="252"/>
      <c r="RZK179" s="252"/>
      <c r="RZL179" s="252"/>
      <c r="RZM179" s="252"/>
      <c r="RZN179" s="252"/>
      <c r="RZO179" s="252"/>
      <c r="RZP179" s="252"/>
      <c r="RZQ179" s="252"/>
      <c r="RZR179" s="252"/>
      <c r="RZS179" s="252"/>
      <c r="RZT179" s="252"/>
      <c r="RZU179" s="252"/>
      <c r="RZV179" s="252"/>
      <c r="RZW179" s="252"/>
      <c r="RZX179" s="252"/>
      <c r="RZY179" s="252"/>
      <c r="RZZ179" s="252"/>
      <c r="SAA179" s="252"/>
      <c r="SAB179" s="252"/>
      <c r="SAC179" s="252"/>
      <c r="SAD179" s="252"/>
      <c r="SAE179" s="252"/>
      <c r="SAF179" s="252"/>
      <c r="SAG179" s="252"/>
      <c r="SAH179" s="252"/>
      <c r="SAI179" s="252"/>
      <c r="SAJ179" s="252"/>
      <c r="SAK179" s="252"/>
      <c r="SAL179" s="252"/>
      <c r="SAM179" s="252"/>
      <c r="SAN179" s="252"/>
      <c r="SAO179" s="252"/>
      <c r="SAP179" s="252"/>
      <c r="SAQ179" s="252"/>
      <c r="SAR179" s="252"/>
      <c r="SAS179" s="252"/>
      <c r="SAT179" s="252"/>
      <c r="SAU179" s="252"/>
      <c r="SAV179" s="252"/>
      <c r="SAW179" s="252"/>
      <c r="SAX179" s="252"/>
      <c r="SAY179" s="252"/>
      <c r="SAZ179" s="252"/>
      <c r="SBA179" s="252"/>
      <c r="SBB179" s="252"/>
      <c r="SBC179" s="252"/>
      <c r="SBD179" s="252"/>
      <c r="SBE179" s="252"/>
      <c r="SBF179" s="252"/>
      <c r="SBG179" s="252"/>
      <c r="SBH179" s="252"/>
      <c r="SBI179" s="252"/>
      <c r="SBJ179" s="252"/>
      <c r="SBK179" s="252"/>
      <c r="SBL179" s="252"/>
      <c r="SBM179" s="252"/>
      <c r="SBN179" s="252"/>
      <c r="SBO179" s="252"/>
      <c r="SBP179" s="252"/>
      <c r="SBQ179" s="252"/>
      <c r="SBR179" s="252"/>
      <c r="SBS179" s="252"/>
      <c r="SBT179" s="252"/>
      <c r="SBU179" s="252"/>
      <c r="SBV179" s="252"/>
      <c r="SBW179" s="252"/>
      <c r="SBX179" s="252"/>
      <c r="SBY179" s="252"/>
      <c r="SBZ179" s="252"/>
      <c r="SCA179" s="252"/>
      <c r="SCB179" s="252"/>
      <c r="SCC179" s="252"/>
      <c r="SCD179" s="252"/>
      <c r="SCE179" s="252"/>
      <c r="SCF179" s="252"/>
      <c r="SCG179" s="252"/>
      <c r="SCH179" s="252"/>
      <c r="SCI179" s="252"/>
      <c r="SCJ179" s="252"/>
      <c r="SCK179" s="252"/>
      <c r="SCL179" s="252"/>
      <c r="SCM179" s="252"/>
      <c r="SCN179" s="252"/>
      <c r="SCO179" s="252"/>
      <c r="SCP179" s="252"/>
      <c r="SCQ179" s="252"/>
      <c r="SCR179" s="252"/>
      <c r="SCS179" s="252"/>
      <c r="SCT179" s="252"/>
      <c r="SCU179" s="252"/>
      <c r="SCV179" s="252"/>
      <c r="SCW179" s="252"/>
      <c r="SCX179" s="252"/>
      <c r="SCY179" s="252"/>
      <c r="SCZ179" s="252"/>
      <c r="SDA179" s="252"/>
      <c r="SDB179" s="252"/>
      <c r="SDC179" s="252"/>
      <c r="SDD179" s="252"/>
      <c r="SDE179" s="252"/>
      <c r="SDF179" s="252"/>
      <c r="SDG179" s="252"/>
      <c r="SDH179" s="252"/>
      <c r="SDI179" s="252"/>
      <c r="SDJ179" s="252"/>
      <c r="SDK179" s="252"/>
      <c r="SDL179" s="252"/>
      <c r="SDM179" s="252"/>
      <c r="SDN179" s="252"/>
      <c r="SDO179" s="252"/>
      <c r="SDP179" s="252"/>
      <c r="SDQ179" s="252"/>
      <c r="SDR179" s="252"/>
      <c r="SDS179" s="252"/>
      <c r="SDT179" s="252"/>
      <c r="SDU179" s="252"/>
      <c r="SDV179" s="252"/>
      <c r="SDW179" s="252"/>
      <c r="SDX179" s="252"/>
      <c r="SDY179" s="252"/>
      <c r="SDZ179" s="252"/>
      <c r="SEA179" s="252"/>
      <c r="SEB179" s="252"/>
      <c r="SEC179" s="252"/>
      <c r="SED179" s="252"/>
      <c r="SEE179" s="252"/>
      <c r="SEF179" s="252"/>
      <c r="SEG179" s="252"/>
      <c r="SEH179" s="252"/>
      <c r="SEI179" s="252"/>
      <c r="SEJ179" s="252"/>
      <c r="SEK179" s="252"/>
      <c r="SEL179" s="252"/>
      <c r="SEM179" s="252"/>
      <c r="SEN179" s="252"/>
      <c r="SEO179" s="252"/>
      <c r="SEP179" s="252"/>
      <c r="SEQ179" s="252"/>
      <c r="SER179" s="252"/>
      <c r="SES179" s="252"/>
      <c r="SET179" s="252"/>
      <c r="SEU179" s="252"/>
      <c r="SEV179" s="252"/>
      <c r="SEW179" s="252"/>
      <c r="SEX179" s="252"/>
      <c r="SEY179" s="252"/>
      <c r="SEZ179" s="252"/>
      <c r="SFA179" s="252"/>
      <c r="SFB179" s="252"/>
      <c r="SFC179" s="252"/>
      <c r="SFD179" s="252"/>
      <c r="SFE179" s="252"/>
      <c r="SFF179" s="252"/>
      <c r="SFG179" s="252"/>
      <c r="SFH179" s="252"/>
      <c r="SFI179" s="252"/>
      <c r="SFJ179" s="252"/>
      <c r="SFK179" s="252"/>
      <c r="SFL179" s="252"/>
      <c r="SFM179" s="252"/>
      <c r="SFN179" s="252"/>
      <c r="SFO179" s="252"/>
      <c r="SFP179" s="252"/>
      <c r="SFQ179" s="252"/>
      <c r="SFR179" s="252"/>
      <c r="SFS179" s="252"/>
      <c r="SFT179" s="252"/>
      <c r="SFU179" s="252"/>
      <c r="SFV179" s="252"/>
      <c r="SFW179" s="252"/>
      <c r="SFX179" s="252"/>
      <c r="SFY179" s="252"/>
      <c r="SFZ179" s="252"/>
      <c r="SGA179" s="252"/>
      <c r="SGB179" s="252"/>
      <c r="SGC179" s="252"/>
      <c r="SGD179" s="252"/>
      <c r="SGE179" s="252"/>
      <c r="SGF179" s="252"/>
      <c r="SGG179" s="252"/>
      <c r="SGH179" s="252"/>
      <c r="SGI179" s="252"/>
      <c r="SGJ179" s="252"/>
      <c r="SGK179" s="252"/>
      <c r="SGL179" s="252"/>
      <c r="SGM179" s="252"/>
      <c r="SGN179" s="252"/>
      <c r="SGO179" s="252"/>
      <c r="SGP179" s="252"/>
      <c r="SGQ179" s="252"/>
      <c r="SGR179" s="252"/>
      <c r="SGS179" s="252"/>
      <c r="SGT179" s="252"/>
      <c r="SGU179" s="252"/>
      <c r="SGV179" s="252"/>
      <c r="SGW179" s="252"/>
      <c r="SGX179" s="252"/>
      <c r="SGY179" s="252"/>
      <c r="SGZ179" s="252"/>
      <c r="SHA179" s="252"/>
      <c r="SHB179" s="252"/>
      <c r="SHC179" s="252"/>
      <c r="SHD179" s="252"/>
      <c r="SHE179" s="252"/>
      <c r="SHF179" s="252"/>
      <c r="SHG179" s="252"/>
      <c r="SHH179" s="252"/>
      <c r="SHI179" s="252"/>
      <c r="SHJ179" s="252"/>
      <c r="SHK179" s="252"/>
      <c r="SHL179" s="252"/>
      <c r="SHM179" s="252"/>
      <c r="SHN179" s="252"/>
      <c r="SHO179" s="252"/>
      <c r="SHP179" s="252"/>
      <c r="SHQ179" s="252"/>
      <c r="SHR179" s="252"/>
      <c r="SHS179" s="252"/>
      <c r="SHT179" s="252"/>
      <c r="SHU179" s="252"/>
      <c r="SHV179" s="252"/>
      <c r="SHW179" s="252"/>
      <c r="SHX179" s="252"/>
      <c r="SHY179" s="252"/>
      <c r="SHZ179" s="252"/>
      <c r="SIA179" s="252"/>
      <c r="SIB179" s="252"/>
      <c r="SIC179" s="252"/>
      <c r="SID179" s="252"/>
      <c r="SIE179" s="252"/>
      <c r="SIF179" s="252"/>
      <c r="SIG179" s="252"/>
      <c r="SIH179" s="252"/>
      <c r="SII179" s="252"/>
      <c r="SIJ179" s="252"/>
      <c r="SIK179" s="252"/>
      <c r="SIL179" s="252"/>
      <c r="SIM179" s="252"/>
      <c r="SIN179" s="252"/>
      <c r="SIO179" s="252"/>
      <c r="SIP179" s="252"/>
      <c r="SIQ179" s="252"/>
      <c r="SIR179" s="252"/>
      <c r="SIS179" s="252"/>
      <c r="SIT179" s="252"/>
      <c r="SIU179" s="252"/>
      <c r="SIV179" s="252"/>
      <c r="SIW179" s="252"/>
      <c r="SIX179" s="252"/>
      <c r="SIY179" s="252"/>
      <c r="SIZ179" s="252"/>
      <c r="SJA179" s="252"/>
      <c r="SJB179" s="252"/>
      <c r="SJC179" s="252"/>
      <c r="SJD179" s="252"/>
      <c r="SJE179" s="252"/>
      <c r="SJF179" s="252"/>
      <c r="SJG179" s="252"/>
      <c r="SJH179" s="252"/>
      <c r="SJI179" s="252"/>
      <c r="SJJ179" s="252"/>
      <c r="SJK179" s="252"/>
      <c r="SJL179" s="252"/>
      <c r="SJM179" s="252"/>
      <c r="SJN179" s="252"/>
      <c r="SJO179" s="252"/>
      <c r="SJP179" s="252"/>
      <c r="SJQ179" s="252"/>
      <c r="SJR179" s="252"/>
      <c r="SJS179" s="252"/>
      <c r="SJT179" s="252"/>
      <c r="SJU179" s="252"/>
      <c r="SJV179" s="252"/>
      <c r="SJW179" s="252"/>
      <c r="SJX179" s="252"/>
      <c r="SJY179" s="252"/>
      <c r="SJZ179" s="252"/>
      <c r="SKA179" s="252"/>
      <c r="SKB179" s="252"/>
      <c r="SKC179" s="252"/>
      <c r="SKD179" s="252"/>
      <c r="SKE179" s="252"/>
      <c r="SKF179" s="252"/>
      <c r="SKG179" s="252"/>
      <c r="SKH179" s="252"/>
      <c r="SKI179" s="252"/>
      <c r="SKJ179" s="252"/>
      <c r="SKK179" s="252"/>
      <c r="SKL179" s="252"/>
      <c r="SKM179" s="252"/>
      <c r="SKN179" s="252"/>
      <c r="SKO179" s="252"/>
      <c r="SKP179" s="252"/>
      <c r="SKQ179" s="252"/>
      <c r="SKR179" s="252"/>
      <c r="SKS179" s="252"/>
      <c r="SKT179" s="252"/>
      <c r="SKU179" s="252"/>
      <c r="SKV179" s="252"/>
      <c r="SKW179" s="252"/>
      <c r="SKX179" s="252"/>
      <c r="SKY179" s="252"/>
      <c r="SKZ179" s="252"/>
      <c r="SLA179" s="252"/>
      <c r="SLB179" s="252"/>
      <c r="SLC179" s="252"/>
      <c r="SLD179" s="252"/>
      <c r="SLE179" s="252"/>
      <c r="SLF179" s="252"/>
      <c r="SLG179" s="252"/>
      <c r="SLH179" s="252"/>
      <c r="SLI179" s="252"/>
      <c r="SLJ179" s="252"/>
      <c r="SLK179" s="252"/>
      <c r="SLL179" s="252"/>
      <c r="SLM179" s="252"/>
      <c r="SLN179" s="252"/>
      <c r="SLO179" s="252"/>
      <c r="SLP179" s="252"/>
      <c r="SLQ179" s="252"/>
      <c r="SLR179" s="252"/>
      <c r="SLS179" s="252"/>
      <c r="SLT179" s="252"/>
      <c r="SLU179" s="252"/>
      <c r="SLV179" s="252"/>
      <c r="SLW179" s="252"/>
      <c r="SLX179" s="252"/>
      <c r="SLY179" s="252"/>
      <c r="SLZ179" s="252"/>
      <c r="SMA179" s="252"/>
      <c r="SMB179" s="252"/>
      <c r="SMC179" s="252"/>
      <c r="SMD179" s="252"/>
      <c r="SME179" s="252"/>
      <c r="SMF179" s="252"/>
      <c r="SMG179" s="252"/>
      <c r="SMH179" s="252"/>
      <c r="SMI179" s="252"/>
      <c r="SMJ179" s="252"/>
      <c r="SMK179" s="252"/>
      <c r="SML179" s="252"/>
      <c r="SMM179" s="252"/>
      <c r="SMN179" s="252"/>
      <c r="SMO179" s="252"/>
      <c r="SMP179" s="252"/>
      <c r="SMQ179" s="252"/>
      <c r="SMR179" s="252"/>
      <c r="SMS179" s="252"/>
      <c r="SMT179" s="252"/>
      <c r="SMU179" s="252"/>
      <c r="SMV179" s="252"/>
      <c r="SMW179" s="252"/>
      <c r="SMX179" s="252"/>
      <c r="SMY179" s="252"/>
      <c r="SMZ179" s="252"/>
      <c r="SNA179" s="252"/>
      <c r="SNB179" s="252"/>
      <c r="SNC179" s="252"/>
      <c r="SND179" s="252"/>
      <c r="SNE179" s="252"/>
      <c r="SNF179" s="252"/>
      <c r="SNG179" s="252"/>
      <c r="SNH179" s="252"/>
      <c r="SNI179" s="252"/>
      <c r="SNJ179" s="252"/>
      <c r="SNK179" s="252"/>
      <c r="SNL179" s="252"/>
      <c r="SNM179" s="252"/>
      <c r="SNN179" s="252"/>
      <c r="SNO179" s="252"/>
      <c r="SNP179" s="252"/>
      <c r="SNQ179" s="252"/>
      <c r="SNR179" s="252"/>
      <c r="SNS179" s="252"/>
      <c r="SNT179" s="252"/>
      <c r="SNU179" s="252"/>
      <c r="SNV179" s="252"/>
      <c r="SNW179" s="252"/>
      <c r="SNX179" s="252"/>
      <c r="SNY179" s="252"/>
      <c r="SNZ179" s="252"/>
      <c r="SOA179" s="252"/>
      <c r="SOB179" s="252"/>
      <c r="SOC179" s="252"/>
      <c r="SOD179" s="252"/>
      <c r="SOE179" s="252"/>
      <c r="SOF179" s="252"/>
      <c r="SOG179" s="252"/>
      <c r="SOH179" s="252"/>
      <c r="SOI179" s="252"/>
      <c r="SOJ179" s="252"/>
      <c r="SOK179" s="252"/>
      <c r="SOL179" s="252"/>
      <c r="SOM179" s="252"/>
      <c r="SON179" s="252"/>
      <c r="SOO179" s="252"/>
      <c r="SOP179" s="252"/>
      <c r="SOQ179" s="252"/>
      <c r="SOR179" s="252"/>
      <c r="SOS179" s="252"/>
      <c r="SOT179" s="252"/>
      <c r="SOU179" s="252"/>
      <c r="SOV179" s="252"/>
      <c r="SOW179" s="252"/>
      <c r="SOX179" s="252"/>
      <c r="SOY179" s="252"/>
      <c r="SOZ179" s="252"/>
      <c r="SPA179" s="252"/>
      <c r="SPB179" s="252"/>
      <c r="SPC179" s="252"/>
      <c r="SPD179" s="252"/>
      <c r="SPE179" s="252"/>
      <c r="SPF179" s="252"/>
      <c r="SPG179" s="252"/>
      <c r="SPH179" s="252"/>
      <c r="SPI179" s="252"/>
      <c r="SPJ179" s="252"/>
      <c r="SPK179" s="252"/>
      <c r="SPL179" s="252"/>
      <c r="SPM179" s="252"/>
      <c r="SPN179" s="252"/>
      <c r="SPO179" s="252"/>
      <c r="SPP179" s="252"/>
      <c r="SPQ179" s="252"/>
      <c r="SPR179" s="252"/>
      <c r="SPS179" s="252"/>
      <c r="SPT179" s="252"/>
      <c r="SPU179" s="252"/>
      <c r="SPV179" s="252"/>
      <c r="SPW179" s="252"/>
      <c r="SPX179" s="252"/>
      <c r="SPY179" s="252"/>
      <c r="SPZ179" s="252"/>
      <c r="SQA179" s="252"/>
      <c r="SQB179" s="252"/>
      <c r="SQC179" s="252"/>
      <c r="SQD179" s="252"/>
      <c r="SQE179" s="252"/>
      <c r="SQF179" s="252"/>
      <c r="SQG179" s="252"/>
      <c r="SQH179" s="252"/>
      <c r="SQI179" s="252"/>
      <c r="SQJ179" s="252"/>
      <c r="SQK179" s="252"/>
      <c r="SQL179" s="252"/>
      <c r="SQM179" s="252"/>
      <c r="SQN179" s="252"/>
      <c r="SQO179" s="252"/>
      <c r="SQP179" s="252"/>
      <c r="SQQ179" s="252"/>
      <c r="SQR179" s="252"/>
      <c r="SQS179" s="252"/>
      <c r="SQT179" s="252"/>
      <c r="SQU179" s="252"/>
      <c r="SQV179" s="252"/>
      <c r="SQW179" s="252"/>
      <c r="SQX179" s="252"/>
      <c r="SQY179" s="252"/>
      <c r="SQZ179" s="252"/>
      <c r="SRA179" s="252"/>
      <c r="SRB179" s="252"/>
      <c r="SRC179" s="252"/>
      <c r="SRD179" s="252"/>
      <c r="SRE179" s="252"/>
      <c r="SRF179" s="252"/>
      <c r="SRG179" s="252"/>
      <c r="SRH179" s="252"/>
      <c r="SRI179" s="252"/>
      <c r="SRJ179" s="252"/>
      <c r="SRK179" s="252"/>
      <c r="SRL179" s="252"/>
      <c r="SRM179" s="252"/>
      <c r="SRN179" s="252"/>
      <c r="SRO179" s="252"/>
      <c r="SRP179" s="252"/>
      <c r="SRQ179" s="252"/>
      <c r="SRR179" s="252"/>
      <c r="SRS179" s="252"/>
      <c r="SRT179" s="252"/>
      <c r="SRU179" s="252"/>
      <c r="SRV179" s="252"/>
      <c r="SRW179" s="252"/>
      <c r="SRX179" s="252"/>
      <c r="SRY179" s="252"/>
      <c r="SRZ179" s="252"/>
      <c r="SSA179" s="252"/>
      <c r="SSB179" s="252"/>
      <c r="SSC179" s="252"/>
      <c r="SSD179" s="252"/>
      <c r="SSE179" s="252"/>
      <c r="SSF179" s="252"/>
      <c r="SSG179" s="252"/>
      <c r="SSH179" s="252"/>
      <c r="SSI179" s="252"/>
      <c r="SSJ179" s="252"/>
      <c r="SSK179" s="252"/>
      <c r="SSL179" s="252"/>
      <c r="SSM179" s="252"/>
      <c r="SSN179" s="252"/>
      <c r="SSO179" s="252"/>
      <c r="SSP179" s="252"/>
      <c r="SSQ179" s="252"/>
      <c r="SSR179" s="252"/>
      <c r="SSS179" s="252"/>
      <c r="SST179" s="252"/>
      <c r="SSU179" s="252"/>
      <c r="SSV179" s="252"/>
      <c r="SSW179" s="252"/>
      <c r="SSX179" s="252"/>
      <c r="SSY179" s="252"/>
      <c r="SSZ179" s="252"/>
      <c r="STA179" s="252"/>
      <c r="STB179" s="252"/>
      <c r="STC179" s="252"/>
      <c r="STD179" s="252"/>
      <c r="STE179" s="252"/>
      <c r="STF179" s="252"/>
      <c r="STG179" s="252"/>
      <c r="STH179" s="252"/>
      <c r="STI179" s="252"/>
      <c r="STJ179" s="252"/>
      <c r="STK179" s="252"/>
      <c r="STL179" s="252"/>
      <c r="STM179" s="252"/>
      <c r="STN179" s="252"/>
      <c r="STO179" s="252"/>
      <c r="STP179" s="252"/>
      <c r="STQ179" s="252"/>
      <c r="STR179" s="252"/>
      <c r="STS179" s="252"/>
      <c r="STT179" s="252"/>
      <c r="STU179" s="252"/>
      <c r="STV179" s="252"/>
      <c r="STW179" s="252"/>
      <c r="STX179" s="252"/>
      <c r="STY179" s="252"/>
      <c r="STZ179" s="252"/>
      <c r="SUA179" s="252"/>
      <c r="SUB179" s="252"/>
      <c r="SUC179" s="252"/>
      <c r="SUD179" s="252"/>
      <c r="SUE179" s="252"/>
      <c r="SUF179" s="252"/>
      <c r="SUG179" s="252"/>
      <c r="SUH179" s="252"/>
      <c r="SUI179" s="252"/>
      <c r="SUJ179" s="252"/>
      <c r="SUK179" s="252"/>
      <c r="SUL179" s="252"/>
      <c r="SUM179" s="252"/>
      <c r="SUN179" s="252"/>
      <c r="SUO179" s="252"/>
      <c r="SUP179" s="252"/>
      <c r="SUQ179" s="252"/>
      <c r="SUR179" s="252"/>
      <c r="SUS179" s="252"/>
      <c r="SUT179" s="252"/>
      <c r="SUU179" s="252"/>
      <c r="SUV179" s="252"/>
      <c r="SUW179" s="252"/>
      <c r="SUX179" s="252"/>
      <c r="SUY179" s="252"/>
      <c r="SUZ179" s="252"/>
      <c r="SVA179" s="252"/>
      <c r="SVB179" s="252"/>
      <c r="SVC179" s="252"/>
      <c r="SVD179" s="252"/>
      <c r="SVE179" s="252"/>
      <c r="SVF179" s="252"/>
      <c r="SVG179" s="252"/>
      <c r="SVH179" s="252"/>
      <c r="SVI179" s="252"/>
      <c r="SVJ179" s="252"/>
      <c r="SVK179" s="252"/>
      <c r="SVL179" s="252"/>
      <c r="SVM179" s="252"/>
      <c r="SVN179" s="252"/>
      <c r="SVO179" s="252"/>
      <c r="SVP179" s="252"/>
      <c r="SVQ179" s="252"/>
      <c r="SVR179" s="252"/>
      <c r="SVS179" s="252"/>
      <c r="SVT179" s="252"/>
      <c r="SVU179" s="252"/>
      <c r="SVV179" s="252"/>
      <c r="SVW179" s="252"/>
      <c r="SVX179" s="252"/>
      <c r="SVY179" s="252"/>
      <c r="SVZ179" s="252"/>
      <c r="SWA179" s="252"/>
      <c r="SWB179" s="252"/>
      <c r="SWC179" s="252"/>
      <c r="SWD179" s="252"/>
      <c r="SWE179" s="252"/>
      <c r="SWF179" s="252"/>
      <c r="SWG179" s="252"/>
      <c r="SWH179" s="252"/>
      <c r="SWI179" s="252"/>
      <c r="SWJ179" s="252"/>
      <c r="SWK179" s="252"/>
      <c r="SWL179" s="252"/>
      <c r="SWM179" s="252"/>
      <c r="SWN179" s="252"/>
      <c r="SWO179" s="252"/>
      <c r="SWP179" s="252"/>
      <c r="SWQ179" s="252"/>
      <c r="SWR179" s="252"/>
      <c r="SWS179" s="252"/>
      <c r="SWT179" s="252"/>
      <c r="SWU179" s="252"/>
      <c r="SWV179" s="252"/>
      <c r="SWW179" s="252"/>
      <c r="SWX179" s="252"/>
      <c r="SWY179" s="252"/>
      <c r="SWZ179" s="252"/>
      <c r="SXA179" s="252"/>
      <c r="SXB179" s="252"/>
      <c r="SXC179" s="252"/>
      <c r="SXD179" s="252"/>
      <c r="SXE179" s="252"/>
      <c r="SXF179" s="252"/>
      <c r="SXG179" s="252"/>
      <c r="SXH179" s="252"/>
      <c r="SXI179" s="252"/>
      <c r="SXJ179" s="252"/>
      <c r="SXK179" s="252"/>
      <c r="SXL179" s="252"/>
      <c r="SXM179" s="252"/>
      <c r="SXN179" s="252"/>
      <c r="SXO179" s="252"/>
      <c r="SXP179" s="252"/>
      <c r="SXQ179" s="252"/>
      <c r="SXR179" s="252"/>
      <c r="SXS179" s="252"/>
      <c r="SXT179" s="252"/>
      <c r="SXU179" s="252"/>
      <c r="SXV179" s="252"/>
      <c r="SXW179" s="252"/>
      <c r="SXX179" s="252"/>
      <c r="SXY179" s="252"/>
      <c r="SXZ179" s="252"/>
      <c r="SYA179" s="252"/>
      <c r="SYB179" s="252"/>
      <c r="SYC179" s="252"/>
      <c r="SYD179" s="252"/>
      <c r="SYE179" s="252"/>
      <c r="SYF179" s="252"/>
      <c r="SYG179" s="252"/>
      <c r="SYH179" s="252"/>
      <c r="SYI179" s="252"/>
      <c r="SYJ179" s="252"/>
      <c r="SYK179" s="252"/>
      <c r="SYL179" s="252"/>
      <c r="SYM179" s="252"/>
      <c r="SYN179" s="252"/>
      <c r="SYO179" s="252"/>
      <c r="SYP179" s="252"/>
      <c r="SYQ179" s="252"/>
      <c r="SYR179" s="252"/>
      <c r="SYS179" s="252"/>
      <c r="SYT179" s="252"/>
      <c r="SYU179" s="252"/>
      <c r="SYV179" s="252"/>
      <c r="SYW179" s="252"/>
      <c r="SYX179" s="252"/>
      <c r="SYY179" s="252"/>
      <c r="SYZ179" s="252"/>
      <c r="SZA179" s="252"/>
      <c r="SZB179" s="252"/>
      <c r="SZC179" s="252"/>
      <c r="SZD179" s="252"/>
      <c r="SZE179" s="252"/>
      <c r="SZF179" s="252"/>
      <c r="SZG179" s="252"/>
      <c r="SZH179" s="252"/>
      <c r="SZI179" s="252"/>
      <c r="SZJ179" s="252"/>
      <c r="SZK179" s="252"/>
      <c r="SZL179" s="252"/>
      <c r="SZM179" s="252"/>
      <c r="SZN179" s="252"/>
      <c r="SZO179" s="252"/>
      <c r="SZP179" s="252"/>
      <c r="SZQ179" s="252"/>
      <c r="SZR179" s="252"/>
      <c r="SZS179" s="252"/>
      <c r="SZT179" s="252"/>
      <c r="SZU179" s="252"/>
      <c r="SZV179" s="252"/>
      <c r="SZW179" s="252"/>
      <c r="SZX179" s="252"/>
      <c r="SZY179" s="252"/>
      <c r="SZZ179" s="252"/>
      <c r="TAA179" s="252"/>
      <c r="TAB179" s="252"/>
      <c r="TAC179" s="252"/>
      <c r="TAD179" s="252"/>
      <c r="TAE179" s="252"/>
      <c r="TAF179" s="252"/>
      <c r="TAG179" s="252"/>
      <c r="TAH179" s="252"/>
      <c r="TAI179" s="252"/>
      <c r="TAJ179" s="252"/>
      <c r="TAK179" s="252"/>
      <c r="TAL179" s="252"/>
      <c r="TAM179" s="252"/>
      <c r="TAN179" s="252"/>
      <c r="TAO179" s="252"/>
      <c r="TAP179" s="252"/>
      <c r="TAQ179" s="252"/>
      <c r="TAR179" s="252"/>
      <c r="TAS179" s="252"/>
      <c r="TAT179" s="252"/>
      <c r="TAU179" s="252"/>
      <c r="TAV179" s="252"/>
      <c r="TAW179" s="252"/>
      <c r="TAX179" s="252"/>
      <c r="TAY179" s="252"/>
      <c r="TAZ179" s="252"/>
      <c r="TBA179" s="252"/>
      <c r="TBB179" s="252"/>
      <c r="TBC179" s="252"/>
      <c r="TBD179" s="252"/>
      <c r="TBE179" s="252"/>
      <c r="TBF179" s="252"/>
      <c r="TBG179" s="252"/>
      <c r="TBH179" s="252"/>
      <c r="TBI179" s="252"/>
      <c r="TBJ179" s="252"/>
      <c r="TBK179" s="252"/>
      <c r="TBL179" s="252"/>
      <c r="TBM179" s="252"/>
      <c r="TBN179" s="252"/>
      <c r="TBO179" s="252"/>
      <c r="TBP179" s="252"/>
      <c r="TBQ179" s="252"/>
      <c r="TBR179" s="252"/>
      <c r="TBS179" s="252"/>
      <c r="TBT179" s="252"/>
      <c r="TBU179" s="252"/>
      <c r="TBV179" s="252"/>
      <c r="TBW179" s="252"/>
      <c r="TBX179" s="252"/>
      <c r="TBY179" s="252"/>
      <c r="TBZ179" s="252"/>
      <c r="TCA179" s="252"/>
      <c r="TCB179" s="252"/>
      <c r="TCC179" s="252"/>
      <c r="TCD179" s="252"/>
      <c r="TCE179" s="252"/>
      <c r="TCF179" s="252"/>
      <c r="TCG179" s="252"/>
      <c r="TCH179" s="252"/>
      <c r="TCI179" s="252"/>
      <c r="TCJ179" s="252"/>
      <c r="TCK179" s="252"/>
      <c r="TCL179" s="252"/>
      <c r="TCM179" s="252"/>
      <c r="TCN179" s="252"/>
      <c r="TCO179" s="252"/>
      <c r="TCP179" s="252"/>
      <c r="TCQ179" s="252"/>
      <c r="TCR179" s="252"/>
      <c r="TCS179" s="252"/>
      <c r="TCT179" s="252"/>
      <c r="TCU179" s="252"/>
      <c r="TCV179" s="252"/>
      <c r="TCW179" s="252"/>
      <c r="TCX179" s="252"/>
      <c r="TCY179" s="252"/>
      <c r="TCZ179" s="252"/>
      <c r="TDA179" s="252"/>
      <c r="TDB179" s="252"/>
      <c r="TDC179" s="252"/>
      <c r="TDD179" s="252"/>
      <c r="TDE179" s="252"/>
      <c r="TDF179" s="252"/>
      <c r="TDG179" s="252"/>
      <c r="TDH179" s="252"/>
      <c r="TDI179" s="252"/>
      <c r="TDJ179" s="252"/>
      <c r="TDK179" s="252"/>
      <c r="TDL179" s="252"/>
      <c r="TDM179" s="252"/>
      <c r="TDN179" s="252"/>
      <c r="TDO179" s="252"/>
      <c r="TDP179" s="252"/>
      <c r="TDQ179" s="252"/>
      <c r="TDR179" s="252"/>
      <c r="TDS179" s="252"/>
      <c r="TDT179" s="252"/>
      <c r="TDU179" s="252"/>
      <c r="TDV179" s="252"/>
      <c r="TDW179" s="252"/>
      <c r="TDX179" s="252"/>
      <c r="TDY179" s="252"/>
      <c r="TDZ179" s="252"/>
      <c r="TEA179" s="252"/>
      <c r="TEB179" s="252"/>
      <c r="TEC179" s="252"/>
      <c r="TED179" s="252"/>
      <c r="TEE179" s="252"/>
      <c r="TEF179" s="252"/>
      <c r="TEG179" s="252"/>
      <c r="TEH179" s="252"/>
      <c r="TEI179" s="252"/>
      <c r="TEJ179" s="252"/>
      <c r="TEK179" s="252"/>
      <c r="TEL179" s="252"/>
      <c r="TEM179" s="252"/>
      <c r="TEN179" s="252"/>
      <c r="TEO179" s="252"/>
      <c r="TEP179" s="252"/>
      <c r="TEQ179" s="252"/>
      <c r="TER179" s="252"/>
      <c r="TES179" s="252"/>
      <c r="TET179" s="252"/>
      <c r="TEU179" s="252"/>
      <c r="TEV179" s="252"/>
      <c r="TEW179" s="252"/>
      <c r="TEX179" s="252"/>
      <c r="TEY179" s="252"/>
      <c r="TEZ179" s="252"/>
      <c r="TFA179" s="252"/>
      <c r="TFB179" s="252"/>
      <c r="TFC179" s="252"/>
      <c r="TFD179" s="252"/>
      <c r="TFE179" s="252"/>
      <c r="TFF179" s="252"/>
      <c r="TFG179" s="252"/>
      <c r="TFH179" s="252"/>
      <c r="TFI179" s="252"/>
      <c r="TFJ179" s="252"/>
      <c r="TFK179" s="252"/>
      <c r="TFL179" s="252"/>
      <c r="TFM179" s="252"/>
      <c r="TFN179" s="252"/>
      <c r="TFO179" s="252"/>
      <c r="TFP179" s="252"/>
      <c r="TFQ179" s="252"/>
      <c r="TFR179" s="252"/>
      <c r="TFS179" s="252"/>
      <c r="TFT179" s="252"/>
      <c r="TFU179" s="252"/>
      <c r="TFV179" s="252"/>
      <c r="TFW179" s="252"/>
      <c r="TFX179" s="252"/>
      <c r="TFY179" s="252"/>
      <c r="TFZ179" s="252"/>
      <c r="TGA179" s="252"/>
      <c r="TGB179" s="252"/>
      <c r="TGC179" s="252"/>
      <c r="TGD179" s="252"/>
      <c r="TGE179" s="252"/>
      <c r="TGF179" s="252"/>
      <c r="TGG179" s="252"/>
      <c r="TGH179" s="252"/>
      <c r="TGI179" s="252"/>
      <c r="TGJ179" s="252"/>
      <c r="TGK179" s="252"/>
      <c r="TGL179" s="252"/>
      <c r="TGM179" s="252"/>
      <c r="TGN179" s="252"/>
      <c r="TGO179" s="252"/>
      <c r="TGP179" s="252"/>
      <c r="TGQ179" s="252"/>
      <c r="TGR179" s="252"/>
      <c r="TGS179" s="252"/>
      <c r="TGT179" s="252"/>
      <c r="TGU179" s="252"/>
      <c r="TGV179" s="252"/>
      <c r="TGW179" s="252"/>
      <c r="TGX179" s="252"/>
      <c r="TGY179" s="252"/>
      <c r="TGZ179" s="252"/>
      <c r="THA179" s="252"/>
      <c r="THB179" s="252"/>
      <c r="THC179" s="252"/>
      <c r="THD179" s="252"/>
      <c r="THE179" s="252"/>
      <c r="THF179" s="252"/>
      <c r="THG179" s="252"/>
      <c r="THH179" s="252"/>
      <c r="THI179" s="252"/>
      <c r="THJ179" s="252"/>
      <c r="THK179" s="252"/>
      <c r="THL179" s="252"/>
      <c r="THM179" s="252"/>
      <c r="THN179" s="252"/>
      <c r="THO179" s="252"/>
      <c r="THP179" s="252"/>
      <c r="THQ179" s="252"/>
      <c r="THR179" s="252"/>
      <c r="THS179" s="252"/>
      <c r="THT179" s="252"/>
      <c r="THU179" s="252"/>
      <c r="THV179" s="252"/>
      <c r="THW179" s="252"/>
      <c r="THX179" s="252"/>
      <c r="THY179" s="252"/>
      <c r="THZ179" s="252"/>
      <c r="TIA179" s="252"/>
      <c r="TIB179" s="252"/>
      <c r="TIC179" s="252"/>
      <c r="TID179" s="252"/>
      <c r="TIE179" s="252"/>
      <c r="TIF179" s="252"/>
      <c r="TIG179" s="252"/>
      <c r="TIH179" s="252"/>
      <c r="TII179" s="252"/>
      <c r="TIJ179" s="252"/>
      <c r="TIK179" s="252"/>
      <c r="TIL179" s="252"/>
      <c r="TIM179" s="252"/>
      <c r="TIN179" s="252"/>
      <c r="TIO179" s="252"/>
      <c r="TIP179" s="252"/>
      <c r="TIQ179" s="252"/>
      <c r="TIR179" s="252"/>
      <c r="TIS179" s="252"/>
      <c r="TIT179" s="252"/>
      <c r="TIU179" s="252"/>
      <c r="TIV179" s="252"/>
      <c r="TIW179" s="252"/>
      <c r="TIX179" s="252"/>
      <c r="TIY179" s="252"/>
      <c r="TIZ179" s="252"/>
      <c r="TJA179" s="252"/>
      <c r="TJB179" s="252"/>
      <c r="TJC179" s="252"/>
      <c r="TJD179" s="252"/>
      <c r="TJE179" s="252"/>
      <c r="TJF179" s="252"/>
      <c r="TJG179" s="252"/>
      <c r="TJH179" s="252"/>
      <c r="TJI179" s="252"/>
      <c r="TJJ179" s="252"/>
      <c r="TJK179" s="252"/>
      <c r="TJL179" s="252"/>
      <c r="TJM179" s="252"/>
      <c r="TJN179" s="252"/>
      <c r="TJO179" s="252"/>
      <c r="TJP179" s="252"/>
      <c r="TJQ179" s="252"/>
      <c r="TJR179" s="252"/>
      <c r="TJS179" s="252"/>
      <c r="TJT179" s="252"/>
      <c r="TJU179" s="252"/>
      <c r="TJV179" s="252"/>
      <c r="TJW179" s="252"/>
      <c r="TJX179" s="252"/>
      <c r="TJY179" s="252"/>
      <c r="TJZ179" s="252"/>
      <c r="TKA179" s="252"/>
      <c r="TKB179" s="252"/>
      <c r="TKC179" s="252"/>
      <c r="TKD179" s="252"/>
      <c r="TKE179" s="252"/>
      <c r="TKF179" s="252"/>
      <c r="TKG179" s="252"/>
      <c r="TKH179" s="252"/>
      <c r="TKI179" s="252"/>
      <c r="TKJ179" s="252"/>
      <c r="TKK179" s="252"/>
      <c r="TKL179" s="252"/>
      <c r="TKM179" s="252"/>
      <c r="TKN179" s="252"/>
      <c r="TKO179" s="252"/>
      <c r="TKP179" s="252"/>
      <c r="TKQ179" s="252"/>
      <c r="TKR179" s="252"/>
      <c r="TKS179" s="252"/>
      <c r="TKT179" s="252"/>
      <c r="TKU179" s="252"/>
      <c r="TKV179" s="252"/>
      <c r="TKW179" s="252"/>
      <c r="TKX179" s="252"/>
      <c r="TKY179" s="252"/>
      <c r="TKZ179" s="252"/>
      <c r="TLA179" s="252"/>
      <c r="TLB179" s="252"/>
      <c r="TLC179" s="252"/>
      <c r="TLD179" s="252"/>
      <c r="TLE179" s="252"/>
      <c r="TLF179" s="252"/>
      <c r="TLG179" s="252"/>
      <c r="TLH179" s="252"/>
      <c r="TLI179" s="252"/>
      <c r="TLJ179" s="252"/>
      <c r="TLK179" s="252"/>
      <c r="TLL179" s="252"/>
      <c r="TLM179" s="252"/>
      <c r="TLN179" s="252"/>
      <c r="TLO179" s="252"/>
      <c r="TLP179" s="252"/>
      <c r="TLQ179" s="252"/>
      <c r="TLR179" s="252"/>
      <c r="TLS179" s="252"/>
      <c r="TLT179" s="252"/>
      <c r="TLU179" s="252"/>
      <c r="TLV179" s="252"/>
      <c r="TLW179" s="252"/>
      <c r="TLX179" s="252"/>
      <c r="TLY179" s="252"/>
      <c r="TLZ179" s="252"/>
      <c r="TMA179" s="252"/>
      <c r="TMB179" s="252"/>
      <c r="TMC179" s="252"/>
      <c r="TMD179" s="252"/>
      <c r="TME179" s="252"/>
      <c r="TMF179" s="252"/>
      <c r="TMG179" s="252"/>
      <c r="TMH179" s="252"/>
      <c r="TMI179" s="252"/>
      <c r="TMJ179" s="252"/>
      <c r="TMK179" s="252"/>
      <c r="TML179" s="252"/>
      <c r="TMM179" s="252"/>
      <c r="TMN179" s="252"/>
      <c r="TMO179" s="252"/>
      <c r="TMP179" s="252"/>
      <c r="TMQ179" s="252"/>
      <c r="TMR179" s="252"/>
      <c r="TMS179" s="252"/>
      <c r="TMT179" s="252"/>
      <c r="TMU179" s="252"/>
      <c r="TMV179" s="252"/>
      <c r="TMW179" s="252"/>
      <c r="TMX179" s="252"/>
      <c r="TMY179" s="252"/>
      <c r="TMZ179" s="252"/>
      <c r="TNA179" s="252"/>
      <c r="TNB179" s="252"/>
      <c r="TNC179" s="252"/>
      <c r="TND179" s="252"/>
      <c r="TNE179" s="252"/>
      <c r="TNF179" s="252"/>
      <c r="TNG179" s="252"/>
      <c r="TNH179" s="252"/>
      <c r="TNI179" s="252"/>
      <c r="TNJ179" s="252"/>
      <c r="TNK179" s="252"/>
      <c r="TNL179" s="252"/>
      <c r="TNM179" s="252"/>
      <c r="TNN179" s="252"/>
      <c r="TNO179" s="252"/>
      <c r="TNP179" s="252"/>
      <c r="TNQ179" s="252"/>
      <c r="TNR179" s="252"/>
      <c r="TNS179" s="252"/>
      <c r="TNT179" s="252"/>
      <c r="TNU179" s="252"/>
      <c r="TNV179" s="252"/>
      <c r="TNW179" s="252"/>
      <c r="TNX179" s="252"/>
      <c r="TNY179" s="252"/>
      <c r="TNZ179" s="252"/>
      <c r="TOA179" s="252"/>
      <c r="TOB179" s="252"/>
      <c r="TOC179" s="252"/>
      <c r="TOD179" s="252"/>
      <c r="TOE179" s="252"/>
      <c r="TOF179" s="252"/>
      <c r="TOG179" s="252"/>
      <c r="TOH179" s="252"/>
      <c r="TOI179" s="252"/>
      <c r="TOJ179" s="252"/>
      <c r="TOK179" s="252"/>
      <c r="TOL179" s="252"/>
      <c r="TOM179" s="252"/>
      <c r="TON179" s="252"/>
      <c r="TOO179" s="252"/>
      <c r="TOP179" s="252"/>
      <c r="TOQ179" s="252"/>
      <c r="TOR179" s="252"/>
      <c r="TOS179" s="252"/>
      <c r="TOT179" s="252"/>
      <c r="TOU179" s="252"/>
      <c r="TOV179" s="252"/>
      <c r="TOW179" s="252"/>
      <c r="TOX179" s="252"/>
      <c r="TOY179" s="252"/>
      <c r="TOZ179" s="252"/>
      <c r="TPA179" s="252"/>
      <c r="TPB179" s="252"/>
      <c r="TPC179" s="252"/>
      <c r="TPD179" s="252"/>
      <c r="TPE179" s="252"/>
      <c r="TPF179" s="252"/>
      <c r="TPG179" s="252"/>
      <c r="TPH179" s="252"/>
      <c r="TPI179" s="252"/>
      <c r="TPJ179" s="252"/>
      <c r="TPK179" s="252"/>
      <c r="TPL179" s="252"/>
      <c r="TPM179" s="252"/>
      <c r="TPN179" s="252"/>
      <c r="TPO179" s="252"/>
      <c r="TPP179" s="252"/>
      <c r="TPQ179" s="252"/>
      <c r="TPR179" s="252"/>
      <c r="TPS179" s="252"/>
      <c r="TPT179" s="252"/>
      <c r="TPU179" s="252"/>
      <c r="TPV179" s="252"/>
      <c r="TPW179" s="252"/>
      <c r="TPX179" s="252"/>
      <c r="TPY179" s="252"/>
      <c r="TPZ179" s="252"/>
      <c r="TQA179" s="252"/>
      <c r="TQB179" s="252"/>
      <c r="TQC179" s="252"/>
      <c r="TQD179" s="252"/>
      <c r="TQE179" s="252"/>
      <c r="TQF179" s="252"/>
      <c r="TQG179" s="252"/>
      <c r="TQH179" s="252"/>
      <c r="TQI179" s="252"/>
      <c r="TQJ179" s="252"/>
      <c r="TQK179" s="252"/>
      <c r="TQL179" s="252"/>
      <c r="TQM179" s="252"/>
      <c r="TQN179" s="252"/>
      <c r="TQO179" s="252"/>
      <c r="TQP179" s="252"/>
      <c r="TQQ179" s="252"/>
      <c r="TQR179" s="252"/>
      <c r="TQS179" s="252"/>
      <c r="TQT179" s="252"/>
      <c r="TQU179" s="252"/>
      <c r="TQV179" s="252"/>
      <c r="TQW179" s="252"/>
      <c r="TQX179" s="252"/>
      <c r="TQY179" s="252"/>
      <c r="TQZ179" s="252"/>
      <c r="TRA179" s="252"/>
      <c r="TRB179" s="252"/>
      <c r="TRC179" s="252"/>
      <c r="TRD179" s="252"/>
      <c r="TRE179" s="252"/>
      <c r="TRF179" s="252"/>
      <c r="TRG179" s="252"/>
      <c r="TRH179" s="252"/>
      <c r="TRI179" s="252"/>
      <c r="TRJ179" s="252"/>
      <c r="TRK179" s="252"/>
      <c r="TRL179" s="252"/>
      <c r="TRM179" s="252"/>
      <c r="TRN179" s="252"/>
      <c r="TRO179" s="252"/>
      <c r="TRP179" s="252"/>
      <c r="TRQ179" s="252"/>
      <c r="TRR179" s="252"/>
      <c r="TRS179" s="252"/>
      <c r="TRT179" s="252"/>
      <c r="TRU179" s="252"/>
      <c r="TRV179" s="252"/>
      <c r="TRW179" s="252"/>
      <c r="TRX179" s="252"/>
      <c r="TRY179" s="252"/>
      <c r="TRZ179" s="252"/>
      <c r="TSA179" s="252"/>
      <c r="TSB179" s="252"/>
      <c r="TSC179" s="252"/>
      <c r="TSD179" s="252"/>
      <c r="TSE179" s="252"/>
      <c r="TSF179" s="252"/>
      <c r="TSG179" s="252"/>
      <c r="TSH179" s="252"/>
      <c r="TSI179" s="252"/>
      <c r="TSJ179" s="252"/>
      <c r="TSK179" s="252"/>
      <c r="TSL179" s="252"/>
      <c r="TSM179" s="252"/>
      <c r="TSN179" s="252"/>
      <c r="TSO179" s="252"/>
      <c r="TSP179" s="252"/>
      <c r="TSQ179" s="252"/>
      <c r="TSR179" s="252"/>
      <c r="TSS179" s="252"/>
      <c r="TST179" s="252"/>
      <c r="TSU179" s="252"/>
      <c r="TSV179" s="252"/>
      <c r="TSW179" s="252"/>
      <c r="TSX179" s="252"/>
      <c r="TSY179" s="252"/>
      <c r="TSZ179" s="252"/>
      <c r="TTA179" s="252"/>
      <c r="TTB179" s="252"/>
      <c r="TTC179" s="252"/>
      <c r="TTD179" s="252"/>
      <c r="TTE179" s="252"/>
      <c r="TTF179" s="252"/>
      <c r="TTG179" s="252"/>
      <c r="TTH179" s="252"/>
      <c r="TTI179" s="252"/>
      <c r="TTJ179" s="252"/>
      <c r="TTK179" s="252"/>
      <c r="TTL179" s="252"/>
      <c r="TTM179" s="252"/>
      <c r="TTN179" s="252"/>
      <c r="TTO179" s="252"/>
      <c r="TTP179" s="252"/>
      <c r="TTQ179" s="252"/>
      <c r="TTR179" s="252"/>
      <c r="TTS179" s="252"/>
      <c r="TTT179" s="252"/>
      <c r="TTU179" s="252"/>
      <c r="TTV179" s="252"/>
      <c r="TTW179" s="252"/>
      <c r="TTX179" s="252"/>
      <c r="TTY179" s="252"/>
      <c r="TTZ179" s="252"/>
      <c r="TUA179" s="252"/>
      <c r="TUB179" s="252"/>
      <c r="TUC179" s="252"/>
      <c r="TUD179" s="252"/>
      <c r="TUE179" s="252"/>
      <c r="TUF179" s="252"/>
      <c r="TUG179" s="252"/>
      <c r="TUH179" s="252"/>
      <c r="TUI179" s="252"/>
      <c r="TUJ179" s="252"/>
      <c r="TUK179" s="252"/>
      <c r="TUL179" s="252"/>
      <c r="TUM179" s="252"/>
      <c r="TUN179" s="252"/>
      <c r="TUO179" s="252"/>
      <c r="TUP179" s="252"/>
      <c r="TUQ179" s="252"/>
      <c r="TUR179" s="252"/>
      <c r="TUS179" s="252"/>
      <c r="TUT179" s="252"/>
      <c r="TUU179" s="252"/>
      <c r="TUV179" s="252"/>
      <c r="TUW179" s="252"/>
      <c r="TUX179" s="252"/>
      <c r="TUY179" s="252"/>
      <c r="TUZ179" s="252"/>
      <c r="TVA179" s="252"/>
      <c r="TVB179" s="252"/>
      <c r="TVC179" s="252"/>
      <c r="TVD179" s="252"/>
      <c r="TVE179" s="252"/>
      <c r="TVF179" s="252"/>
      <c r="TVG179" s="252"/>
      <c r="TVH179" s="252"/>
      <c r="TVI179" s="252"/>
      <c r="TVJ179" s="252"/>
      <c r="TVK179" s="252"/>
      <c r="TVL179" s="252"/>
      <c r="TVM179" s="252"/>
      <c r="TVN179" s="252"/>
      <c r="TVO179" s="252"/>
      <c r="TVP179" s="252"/>
      <c r="TVQ179" s="252"/>
      <c r="TVR179" s="252"/>
      <c r="TVS179" s="252"/>
      <c r="TVT179" s="252"/>
      <c r="TVU179" s="252"/>
      <c r="TVV179" s="252"/>
      <c r="TVW179" s="252"/>
      <c r="TVX179" s="252"/>
      <c r="TVY179" s="252"/>
      <c r="TVZ179" s="252"/>
      <c r="TWA179" s="252"/>
      <c r="TWB179" s="252"/>
      <c r="TWC179" s="252"/>
      <c r="TWD179" s="252"/>
      <c r="TWE179" s="252"/>
      <c r="TWF179" s="252"/>
      <c r="TWG179" s="252"/>
      <c r="TWH179" s="252"/>
      <c r="TWI179" s="252"/>
      <c r="TWJ179" s="252"/>
      <c r="TWK179" s="252"/>
      <c r="TWL179" s="252"/>
      <c r="TWM179" s="252"/>
      <c r="TWN179" s="252"/>
      <c r="TWO179" s="252"/>
      <c r="TWP179" s="252"/>
      <c r="TWQ179" s="252"/>
      <c r="TWR179" s="252"/>
      <c r="TWS179" s="252"/>
      <c r="TWT179" s="252"/>
      <c r="TWU179" s="252"/>
      <c r="TWV179" s="252"/>
      <c r="TWW179" s="252"/>
      <c r="TWX179" s="252"/>
      <c r="TWY179" s="252"/>
      <c r="TWZ179" s="252"/>
      <c r="TXA179" s="252"/>
      <c r="TXB179" s="252"/>
      <c r="TXC179" s="252"/>
      <c r="TXD179" s="252"/>
      <c r="TXE179" s="252"/>
      <c r="TXF179" s="252"/>
      <c r="TXG179" s="252"/>
      <c r="TXH179" s="252"/>
      <c r="TXI179" s="252"/>
      <c r="TXJ179" s="252"/>
      <c r="TXK179" s="252"/>
      <c r="TXL179" s="252"/>
      <c r="TXM179" s="252"/>
      <c r="TXN179" s="252"/>
      <c r="TXO179" s="252"/>
      <c r="TXP179" s="252"/>
      <c r="TXQ179" s="252"/>
      <c r="TXR179" s="252"/>
      <c r="TXS179" s="252"/>
      <c r="TXT179" s="252"/>
      <c r="TXU179" s="252"/>
      <c r="TXV179" s="252"/>
      <c r="TXW179" s="252"/>
      <c r="TXX179" s="252"/>
      <c r="TXY179" s="252"/>
      <c r="TXZ179" s="252"/>
      <c r="TYA179" s="252"/>
      <c r="TYB179" s="252"/>
      <c r="TYC179" s="252"/>
      <c r="TYD179" s="252"/>
      <c r="TYE179" s="252"/>
      <c r="TYF179" s="252"/>
      <c r="TYG179" s="252"/>
      <c r="TYH179" s="252"/>
      <c r="TYI179" s="252"/>
      <c r="TYJ179" s="252"/>
      <c r="TYK179" s="252"/>
      <c r="TYL179" s="252"/>
      <c r="TYM179" s="252"/>
      <c r="TYN179" s="252"/>
      <c r="TYO179" s="252"/>
      <c r="TYP179" s="252"/>
      <c r="TYQ179" s="252"/>
      <c r="TYR179" s="252"/>
      <c r="TYS179" s="252"/>
      <c r="TYT179" s="252"/>
      <c r="TYU179" s="252"/>
      <c r="TYV179" s="252"/>
      <c r="TYW179" s="252"/>
      <c r="TYX179" s="252"/>
      <c r="TYY179" s="252"/>
      <c r="TYZ179" s="252"/>
      <c r="TZA179" s="252"/>
      <c r="TZB179" s="252"/>
      <c r="TZC179" s="252"/>
      <c r="TZD179" s="252"/>
      <c r="TZE179" s="252"/>
      <c r="TZF179" s="252"/>
      <c r="TZG179" s="252"/>
      <c r="TZH179" s="252"/>
      <c r="TZI179" s="252"/>
      <c r="TZJ179" s="252"/>
      <c r="TZK179" s="252"/>
      <c r="TZL179" s="252"/>
      <c r="TZM179" s="252"/>
      <c r="TZN179" s="252"/>
      <c r="TZO179" s="252"/>
      <c r="TZP179" s="252"/>
      <c r="TZQ179" s="252"/>
      <c r="TZR179" s="252"/>
      <c r="TZS179" s="252"/>
      <c r="TZT179" s="252"/>
      <c r="TZU179" s="252"/>
      <c r="TZV179" s="252"/>
      <c r="TZW179" s="252"/>
      <c r="TZX179" s="252"/>
      <c r="TZY179" s="252"/>
      <c r="TZZ179" s="252"/>
      <c r="UAA179" s="252"/>
      <c r="UAB179" s="252"/>
      <c r="UAC179" s="252"/>
      <c r="UAD179" s="252"/>
      <c r="UAE179" s="252"/>
      <c r="UAF179" s="252"/>
      <c r="UAG179" s="252"/>
      <c r="UAH179" s="252"/>
      <c r="UAI179" s="252"/>
      <c r="UAJ179" s="252"/>
      <c r="UAK179" s="252"/>
      <c r="UAL179" s="252"/>
      <c r="UAM179" s="252"/>
      <c r="UAN179" s="252"/>
      <c r="UAO179" s="252"/>
      <c r="UAP179" s="252"/>
      <c r="UAQ179" s="252"/>
      <c r="UAR179" s="252"/>
      <c r="UAS179" s="252"/>
      <c r="UAT179" s="252"/>
      <c r="UAU179" s="252"/>
      <c r="UAV179" s="252"/>
      <c r="UAW179" s="252"/>
      <c r="UAX179" s="252"/>
      <c r="UAY179" s="252"/>
      <c r="UAZ179" s="252"/>
      <c r="UBA179" s="252"/>
      <c r="UBB179" s="252"/>
      <c r="UBC179" s="252"/>
      <c r="UBD179" s="252"/>
      <c r="UBE179" s="252"/>
      <c r="UBF179" s="252"/>
      <c r="UBG179" s="252"/>
      <c r="UBH179" s="252"/>
      <c r="UBI179" s="252"/>
      <c r="UBJ179" s="252"/>
      <c r="UBK179" s="252"/>
      <c r="UBL179" s="252"/>
      <c r="UBM179" s="252"/>
      <c r="UBN179" s="252"/>
      <c r="UBO179" s="252"/>
      <c r="UBP179" s="252"/>
      <c r="UBQ179" s="252"/>
      <c r="UBR179" s="252"/>
      <c r="UBS179" s="252"/>
      <c r="UBT179" s="252"/>
      <c r="UBU179" s="252"/>
      <c r="UBV179" s="252"/>
      <c r="UBW179" s="252"/>
      <c r="UBX179" s="252"/>
      <c r="UBY179" s="252"/>
      <c r="UBZ179" s="252"/>
      <c r="UCA179" s="252"/>
      <c r="UCB179" s="252"/>
      <c r="UCC179" s="252"/>
      <c r="UCD179" s="252"/>
      <c r="UCE179" s="252"/>
      <c r="UCF179" s="252"/>
      <c r="UCG179" s="252"/>
      <c r="UCH179" s="252"/>
      <c r="UCI179" s="252"/>
      <c r="UCJ179" s="252"/>
      <c r="UCK179" s="252"/>
      <c r="UCL179" s="252"/>
      <c r="UCM179" s="252"/>
      <c r="UCN179" s="252"/>
      <c r="UCO179" s="252"/>
      <c r="UCP179" s="252"/>
      <c r="UCQ179" s="252"/>
      <c r="UCR179" s="252"/>
      <c r="UCS179" s="252"/>
      <c r="UCT179" s="252"/>
      <c r="UCU179" s="252"/>
      <c r="UCV179" s="252"/>
      <c r="UCW179" s="252"/>
      <c r="UCX179" s="252"/>
      <c r="UCY179" s="252"/>
      <c r="UCZ179" s="252"/>
      <c r="UDA179" s="252"/>
      <c r="UDB179" s="252"/>
      <c r="UDC179" s="252"/>
      <c r="UDD179" s="252"/>
      <c r="UDE179" s="252"/>
      <c r="UDF179" s="252"/>
      <c r="UDG179" s="252"/>
      <c r="UDH179" s="252"/>
      <c r="UDI179" s="252"/>
      <c r="UDJ179" s="252"/>
      <c r="UDK179" s="252"/>
      <c r="UDL179" s="252"/>
      <c r="UDM179" s="252"/>
      <c r="UDN179" s="252"/>
      <c r="UDO179" s="252"/>
      <c r="UDP179" s="252"/>
      <c r="UDQ179" s="252"/>
      <c r="UDR179" s="252"/>
      <c r="UDS179" s="252"/>
      <c r="UDT179" s="252"/>
      <c r="UDU179" s="252"/>
      <c r="UDV179" s="252"/>
      <c r="UDW179" s="252"/>
      <c r="UDX179" s="252"/>
      <c r="UDY179" s="252"/>
      <c r="UDZ179" s="252"/>
      <c r="UEA179" s="252"/>
      <c r="UEB179" s="252"/>
      <c r="UEC179" s="252"/>
      <c r="UED179" s="252"/>
      <c r="UEE179" s="252"/>
      <c r="UEF179" s="252"/>
      <c r="UEG179" s="252"/>
      <c r="UEH179" s="252"/>
      <c r="UEI179" s="252"/>
      <c r="UEJ179" s="252"/>
      <c r="UEK179" s="252"/>
      <c r="UEL179" s="252"/>
      <c r="UEM179" s="252"/>
      <c r="UEN179" s="252"/>
      <c r="UEO179" s="252"/>
      <c r="UEP179" s="252"/>
      <c r="UEQ179" s="252"/>
      <c r="UER179" s="252"/>
      <c r="UES179" s="252"/>
      <c r="UET179" s="252"/>
      <c r="UEU179" s="252"/>
      <c r="UEV179" s="252"/>
      <c r="UEW179" s="252"/>
      <c r="UEX179" s="252"/>
      <c r="UEY179" s="252"/>
      <c r="UEZ179" s="252"/>
      <c r="UFA179" s="252"/>
      <c r="UFB179" s="252"/>
      <c r="UFC179" s="252"/>
      <c r="UFD179" s="252"/>
      <c r="UFE179" s="252"/>
      <c r="UFF179" s="252"/>
      <c r="UFG179" s="252"/>
      <c r="UFH179" s="252"/>
      <c r="UFI179" s="252"/>
      <c r="UFJ179" s="252"/>
      <c r="UFK179" s="252"/>
      <c r="UFL179" s="252"/>
      <c r="UFM179" s="252"/>
      <c r="UFN179" s="252"/>
      <c r="UFO179" s="252"/>
      <c r="UFP179" s="252"/>
      <c r="UFQ179" s="252"/>
      <c r="UFR179" s="252"/>
      <c r="UFS179" s="252"/>
      <c r="UFT179" s="252"/>
      <c r="UFU179" s="252"/>
      <c r="UFV179" s="252"/>
      <c r="UFW179" s="252"/>
      <c r="UFX179" s="252"/>
      <c r="UFY179" s="252"/>
      <c r="UFZ179" s="252"/>
      <c r="UGA179" s="252"/>
      <c r="UGB179" s="252"/>
      <c r="UGC179" s="252"/>
      <c r="UGD179" s="252"/>
      <c r="UGE179" s="252"/>
      <c r="UGF179" s="252"/>
      <c r="UGG179" s="252"/>
      <c r="UGH179" s="252"/>
      <c r="UGI179" s="252"/>
      <c r="UGJ179" s="252"/>
      <c r="UGK179" s="252"/>
      <c r="UGL179" s="252"/>
      <c r="UGM179" s="252"/>
      <c r="UGN179" s="252"/>
      <c r="UGO179" s="252"/>
      <c r="UGP179" s="252"/>
      <c r="UGQ179" s="252"/>
      <c r="UGR179" s="252"/>
      <c r="UGS179" s="252"/>
      <c r="UGT179" s="252"/>
      <c r="UGU179" s="252"/>
      <c r="UGV179" s="252"/>
      <c r="UGW179" s="252"/>
      <c r="UGX179" s="252"/>
      <c r="UGY179" s="252"/>
      <c r="UGZ179" s="252"/>
      <c r="UHA179" s="252"/>
      <c r="UHB179" s="252"/>
      <c r="UHC179" s="252"/>
      <c r="UHD179" s="252"/>
      <c r="UHE179" s="252"/>
      <c r="UHF179" s="252"/>
      <c r="UHG179" s="252"/>
      <c r="UHH179" s="252"/>
      <c r="UHI179" s="252"/>
      <c r="UHJ179" s="252"/>
      <c r="UHK179" s="252"/>
      <c r="UHL179" s="252"/>
      <c r="UHM179" s="252"/>
      <c r="UHN179" s="252"/>
      <c r="UHO179" s="252"/>
      <c r="UHP179" s="252"/>
      <c r="UHQ179" s="252"/>
      <c r="UHR179" s="252"/>
      <c r="UHS179" s="252"/>
      <c r="UHT179" s="252"/>
      <c r="UHU179" s="252"/>
      <c r="UHV179" s="252"/>
      <c r="UHW179" s="252"/>
      <c r="UHX179" s="252"/>
      <c r="UHY179" s="252"/>
      <c r="UHZ179" s="252"/>
      <c r="UIA179" s="252"/>
      <c r="UIB179" s="252"/>
      <c r="UIC179" s="252"/>
      <c r="UID179" s="252"/>
      <c r="UIE179" s="252"/>
      <c r="UIF179" s="252"/>
      <c r="UIG179" s="252"/>
      <c r="UIH179" s="252"/>
      <c r="UII179" s="252"/>
      <c r="UIJ179" s="252"/>
      <c r="UIK179" s="252"/>
      <c r="UIL179" s="252"/>
      <c r="UIM179" s="252"/>
      <c r="UIN179" s="252"/>
      <c r="UIO179" s="252"/>
      <c r="UIP179" s="252"/>
      <c r="UIQ179" s="252"/>
      <c r="UIR179" s="252"/>
      <c r="UIS179" s="252"/>
      <c r="UIT179" s="252"/>
      <c r="UIU179" s="252"/>
      <c r="UIV179" s="252"/>
      <c r="UIW179" s="252"/>
      <c r="UIX179" s="252"/>
      <c r="UIY179" s="252"/>
      <c r="UIZ179" s="252"/>
      <c r="UJA179" s="252"/>
      <c r="UJB179" s="252"/>
      <c r="UJC179" s="252"/>
      <c r="UJD179" s="252"/>
      <c r="UJE179" s="252"/>
      <c r="UJF179" s="252"/>
      <c r="UJG179" s="252"/>
      <c r="UJH179" s="252"/>
      <c r="UJI179" s="252"/>
      <c r="UJJ179" s="252"/>
      <c r="UJK179" s="252"/>
      <c r="UJL179" s="252"/>
      <c r="UJM179" s="252"/>
      <c r="UJN179" s="252"/>
      <c r="UJO179" s="252"/>
      <c r="UJP179" s="252"/>
      <c r="UJQ179" s="252"/>
      <c r="UJR179" s="252"/>
      <c r="UJS179" s="252"/>
      <c r="UJT179" s="252"/>
      <c r="UJU179" s="252"/>
      <c r="UJV179" s="252"/>
      <c r="UJW179" s="252"/>
      <c r="UJX179" s="252"/>
      <c r="UJY179" s="252"/>
      <c r="UJZ179" s="252"/>
      <c r="UKA179" s="252"/>
      <c r="UKB179" s="252"/>
      <c r="UKC179" s="252"/>
      <c r="UKD179" s="252"/>
      <c r="UKE179" s="252"/>
      <c r="UKF179" s="252"/>
      <c r="UKG179" s="252"/>
      <c r="UKH179" s="252"/>
      <c r="UKI179" s="252"/>
      <c r="UKJ179" s="252"/>
      <c r="UKK179" s="252"/>
      <c r="UKL179" s="252"/>
      <c r="UKM179" s="252"/>
      <c r="UKN179" s="252"/>
      <c r="UKO179" s="252"/>
      <c r="UKP179" s="252"/>
      <c r="UKQ179" s="252"/>
      <c r="UKR179" s="252"/>
      <c r="UKS179" s="252"/>
      <c r="UKT179" s="252"/>
      <c r="UKU179" s="252"/>
      <c r="UKV179" s="252"/>
      <c r="UKW179" s="252"/>
      <c r="UKX179" s="252"/>
      <c r="UKY179" s="252"/>
      <c r="UKZ179" s="252"/>
      <c r="ULA179" s="252"/>
      <c r="ULB179" s="252"/>
      <c r="ULC179" s="252"/>
      <c r="ULD179" s="252"/>
      <c r="ULE179" s="252"/>
      <c r="ULF179" s="252"/>
      <c r="ULG179" s="252"/>
      <c r="ULH179" s="252"/>
      <c r="ULI179" s="252"/>
      <c r="ULJ179" s="252"/>
      <c r="ULK179" s="252"/>
      <c r="ULL179" s="252"/>
      <c r="ULM179" s="252"/>
      <c r="ULN179" s="252"/>
      <c r="ULO179" s="252"/>
      <c r="ULP179" s="252"/>
      <c r="ULQ179" s="252"/>
      <c r="ULR179" s="252"/>
      <c r="ULS179" s="252"/>
      <c r="ULT179" s="252"/>
      <c r="ULU179" s="252"/>
      <c r="ULV179" s="252"/>
      <c r="ULW179" s="252"/>
      <c r="ULX179" s="252"/>
      <c r="ULY179" s="252"/>
      <c r="ULZ179" s="252"/>
      <c r="UMA179" s="252"/>
      <c r="UMB179" s="252"/>
      <c r="UMC179" s="252"/>
      <c r="UMD179" s="252"/>
      <c r="UME179" s="252"/>
      <c r="UMF179" s="252"/>
      <c r="UMG179" s="252"/>
      <c r="UMH179" s="252"/>
      <c r="UMI179" s="252"/>
      <c r="UMJ179" s="252"/>
      <c r="UMK179" s="252"/>
      <c r="UML179" s="252"/>
      <c r="UMM179" s="252"/>
      <c r="UMN179" s="252"/>
      <c r="UMO179" s="252"/>
      <c r="UMP179" s="252"/>
      <c r="UMQ179" s="252"/>
      <c r="UMR179" s="252"/>
      <c r="UMS179" s="252"/>
      <c r="UMT179" s="252"/>
      <c r="UMU179" s="252"/>
      <c r="UMV179" s="252"/>
      <c r="UMW179" s="252"/>
      <c r="UMX179" s="252"/>
      <c r="UMY179" s="252"/>
      <c r="UMZ179" s="252"/>
      <c r="UNA179" s="252"/>
      <c r="UNB179" s="252"/>
      <c r="UNC179" s="252"/>
      <c r="UND179" s="252"/>
      <c r="UNE179" s="252"/>
      <c r="UNF179" s="252"/>
      <c r="UNG179" s="252"/>
      <c r="UNH179" s="252"/>
      <c r="UNI179" s="252"/>
      <c r="UNJ179" s="252"/>
      <c r="UNK179" s="252"/>
      <c r="UNL179" s="252"/>
      <c r="UNM179" s="252"/>
      <c r="UNN179" s="252"/>
      <c r="UNO179" s="252"/>
      <c r="UNP179" s="252"/>
      <c r="UNQ179" s="252"/>
      <c r="UNR179" s="252"/>
      <c r="UNS179" s="252"/>
      <c r="UNT179" s="252"/>
      <c r="UNU179" s="252"/>
      <c r="UNV179" s="252"/>
      <c r="UNW179" s="252"/>
      <c r="UNX179" s="252"/>
      <c r="UNY179" s="252"/>
      <c r="UNZ179" s="252"/>
      <c r="UOA179" s="252"/>
      <c r="UOB179" s="252"/>
      <c r="UOC179" s="252"/>
      <c r="UOD179" s="252"/>
      <c r="UOE179" s="252"/>
      <c r="UOF179" s="252"/>
      <c r="UOG179" s="252"/>
      <c r="UOH179" s="252"/>
      <c r="UOI179" s="252"/>
      <c r="UOJ179" s="252"/>
      <c r="UOK179" s="252"/>
      <c r="UOL179" s="252"/>
      <c r="UOM179" s="252"/>
      <c r="UON179" s="252"/>
      <c r="UOO179" s="252"/>
      <c r="UOP179" s="252"/>
      <c r="UOQ179" s="252"/>
      <c r="UOR179" s="252"/>
      <c r="UOS179" s="252"/>
      <c r="UOT179" s="252"/>
      <c r="UOU179" s="252"/>
      <c r="UOV179" s="252"/>
      <c r="UOW179" s="252"/>
      <c r="UOX179" s="252"/>
      <c r="UOY179" s="252"/>
      <c r="UOZ179" s="252"/>
      <c r="UPA179" s="252"/>
      <c r="UPB179" s="252"/>
      <c r="UPC179" s="252"/>
      <c r="UPD179" s="252"/>
      <c r="UPE179" s="252"/>
      <c r="UPF179" s="252"/>
      <c r="UPG179" s="252"/>
      <c r="UPH179" s="252"/>
      <c r="UPI179" s="252"/>
      <c r="UPJ179" s="252"/>
      <c r="UPK179" s="252"/>
      <c r="UPL179" s="252"/>
      <c r="UPM179" s="252"/>
      <c r="UPN179" s="252"/>
      <c r="UPO179" s="252"/>
      <c r="UPP179" s="252"/>
      <c r="UPQ179" s="252"/>
      <c r="UPR179" s="252"/>
      <c r="UPS179" s="252"/>
      <c r="UPT179" s="252"/>
      <c r="UPU179" s="252"/>
      <c r="UPV179" s="252"/>
      <c r="UPW179" s="252"/>
      <c r="UPX179" s="252"/>
      <c r="UPY179" s="252"/>
      <c r="UPZ179" s="252"/>
      <c r="UQA179" s="252"/>
      <c r="UQB179" s="252"/>
      <c r="UQC179" s="252"/>
      <c r="UQD179" s="252"/>
      <c r="UQE179" s="252"/>
      <c r="UQF179" s="252"/>
      <c r="UQG179" s="252"/>
      <c r="UQH179" s="252"/>
      <c r="UQI179" s="252"/>
      <c r="UQJ179" s="252"/>
      <c r="UQK179" s="252"/>
      <c r="UQL179" s="252"/>
      <c r="UQM179" s="252"/>
      <c r="UQN179" s="252"/>
      <c r="UQO179" s="252"/>
      <c r="UQP179" s="252"/>
      <c r="UQQ179" s="252"/>
      <c r="UQR179" s="252"/>
      <c r="UQS179" s="252"/>
      <c r="UQT179" s="252"/>
      <c r="UQU179" s="252"/>
      <c r="UQV179" s="252"/>
      <c r="UQW179" s="252"/>
      <c r="UQX179" s="252"/>
      <c r="UQY179" s="252"/>
      <c r="UQZ179" s="252"/>
      <c r="URA179" s="252"/>
      <c r="URB179" s="252"/>
      <c r="URC179" s="252"/>
      <c r="URD179" s="252"/>
      <c r="URE179" s="252"/>
      <c r="URF179" s="252"/>
      <c r="URG179" s="252"/>
      <c r="URH179" s="252"/>
      <c r="URI179" s="252"/>
      <c r="URJ179" s="252"/>
      <c r="URK179" s="252"/>
      <c r="URL179" s="252"/>
      <c r="URM179" s="252"/>
      <c r="URN179" s="252"/>
      <c r="URO179" s="252"/>
      <c r="URP179" s="252"/>
      <c r="URQ179" s="252"/>
      <c r="URR179" s="252"/>
      <c r="URS179" s="252"/>
      <c r="URT179" s="252"/>
      <c r="URU179" s="252"/>
      <c r="URV179" s="252"/>
      <c r="URW179" s="252"/>
      <c r="URX179" s="252"/>
      <c r="URY179" s="252"/>
      <c r="URZ179" s="252"/>
      <c r="USA179" s="252"/>
      <c r="USB179" s="252"/>
      <c r="USC179" s="252"/>
      <c r="USD179" s="252"/>
      <c r="USE179" s="252"/>
      <c r="USF179" s="252"/>
      <c r="USG179" s="252"/>
      <c r="USH179" s="252"/>
      <c r="USI179" s="252"/>
      <c r="USJ179" s="252"/>
      <c r="USK179" s="252"/>
      <c r="USL179" s="252"/>
      <c r="USM179" s="252"/>
      <c r="USN179" s="252"/>
      <c r="USO179" s="252"/>
      <c r="USP179" s="252"/>
      <c r="USQ179" s="252"/>
      <c r="USR179" s="252"/>
      <c r="USS179" s="252"/>
      <c r="UST179" s="252"/>
      <c r="USU179" s="252"/>
      <c r="USV179" s="252"/>
      <c r="USW179" s="252"/>
      <c r="USX179" s="252"/>
      <c r="USY179" s="252"/>
      <c r="USZ179" s="252"/>
      <c r="UTA179" s="252"/>
      <c r="UTB179" s="252"/>
      <c r="UTC179" s="252"/>
      <c r="UTD179" s="252"/>
      <c r="UTE179" s="252"/>
      <c r="UTF179" s="252"/>
      <c r="UTG179" s="252"/>
      <c r="UTH179" s="252"/>
      <c r="UTI179" s="252"/>
      <c r="UTJ179" s="252"/>
      <c r="UTK179" s="252"/>
      <c r="UTL179" s="252"/>
      <c r="UTM179" s="252"/>
      <c r="UTN179" s="252"/>
      <c r="UTO179" s="252"/>
      <c r="UTP179" s="252"/>
      <c r="UTQ179" s="252"/>
      <c r="UTR179" s="252"/>
      <c r="UTS179" s="252"/>
      <c r="UTT179" s="252"/>
      <c r="UTU179" s="252"/>
      <c r="UTV179" s="252"/>
      <c r="UTW179" s="252"/>
      <c r="UTX179" s="252"/>
      <c r="UTY179" s="252"/>
      <c r="UTZ179" s="252"/>
      <c r="UUA179" s="252"/>
      <c r="UUB179" s="252"/>
      <c r="UUC179" s="252"/>
      <c r="UUD179" s="252"/>
      <c r="UUE179" s="252"/>
      <c r="UUF179" s="252"/>
      <c r="UUG179" s="252"/>
      <c r="UUH179" s="252"/>
      <c r="UUI179" s="252"/>
      <c r="UUJ179" s="252"/>
      <c r="UUK179" s="252"/>
      <c r="UUL179" s="252"/>
      <c r="UUM179" s="252"/>
      <c r="UUN179" s="252"/>
      <c r="UUO179" s="252"/>
      <c r="UUP179" s="252"/>
      <c r="UUQ179" s="252"/>
      <c r="UUR179" s="252"/>
      <c r="UUS179" s="252"/>
      <c r="UUT179" s="252"/>
      <c r="UUU179" s="252"/>
      <c r="UUV179" s="252"/>
      <c r="UUW179" s="252"/>
      <c r="UUX179" s="252"/>
      <c r="UUY179" s="252"/>
      <c r="UUZ179" s="252"/>
      <c r="UVA179" s="252"/>
      <c r="UVB179" s="252"/>
      <c r="UVC179" s="252"/>
      <c r="UVD179" s="252"/>
      <c r="UVE179" s="252"/>
      <c r="UVF179" s="252"/>
      <c r="UVG179" s="252"/>
      <c r="UVH179" s="252"/>
      <c r="UVI179" s="252"/>
      <c r="UVJ179" s="252"/>
      <c r="UVK179" s="252"/>
      <c r="UVL179" s="252"/>
      <c r="UVM179" s="252"/>
      <c r="UVN179" s="252"/>
      <c r="UVO179" s="252"/>
      <c r="UVP179" s="252"/>
      <c r="UVQ179" s="252"/>
      <c r="UVR179" s="252"/>
      <c r="UVS179" s="252"/>
      <c r="UVT179" s="252"/>
      <c r="UVU179" s="252"/>
      <c r="UVV179" s="252"/>
      <c r="UVW179" s="252"/>
      <c r="UVX179" s="252"/>
      <c r="UVY179" s="252"/>
      <c r="UVZ179" s="252"/>
      <c r="UWA179" s="252"/>
      <c r="UWB179" s="252"/>
      <c r="UWC179" s="252"/>
      <c r="UWD179" s="252"/>
      <c r="UWE179" s="252"/>
      <c r="UWF179" s="252"/>
      <c r="UWG179" s="252"/>
      <c r="UWH179" s="252"/>
      <c r="UWI179" s="252"/>
      <c r="UWJ179" s="252"/>
      <c r="UWK179" s="252"/>
      <c r="UWL179" s="252"/>
      <c r="UWM179" s="252"/>
      <c r="UWN179" s="252"/>
      <c r="UWO179" s="252"/>
      <c r="UWP179" s="252"/>
      <c r="UWQ179" s="252"/>
      <c r="UWR179" s="252"/>
      <c r="UWS179" s="252"/>
      <c r="UWT179" s="252"/>
      <c r="UWU179" s="252"/>
      <c r="UWV179" s="252"/>
      <c r="UWW179" s="252"/>
      <c r="UWX179" s="252"/>
      <c r="UWY179" s="252"/>
      <c r="UWZ179" s="252"/>
      <c r="UXA179" s="252"/>
      <c r="UXB179" s="252"/>
      <c r="UXC179" s="252"/>
      <c r="UXD179" s="252"/>
      <c r="UXE179" s="252"/>
      <c r="UXF179" s="252"/>
      <c r="UXG179" s="252"/>
      <c r="UXH179" s="252"/>
      <c r="UXI179" s="252"/>
      <c r="UXJ179" s="252"/>
      <c r="UXK179" s="252"/>
      <c r="UXL179" s="252"/>
      <c r="UXM179" s="252"/>
      <c r="UXN179" s="252"/>
      <c r="UXO179" s="252"/>
      <c r="UXP179" s="252"/>
      <c r="UXQ179" s="252"/>
      <c r="UXR179" s="252"/>
      <c r="UXS179" s="252"/>
      <c r="UXT179" s="252"/>
      <c r="UXU179" s="252"/>
      <c r="UXV179" s="252"/>
      <c r="UXW179" s="252"/>
      <c r="UXX179" s="252"/>
      <c r="UXY179" s="252"/>
      <c r="UXZ179" s="252"/>
      <c r="UYA179" s="252"/>
      <c r="UYB179" s="252"/>
      <c r="UYC179" s="252"/>
      <c r="UYD179" s="252"/>
      <c r="UYE179" s="252"/>
      <c r="UYF179" s="252"/>
      <c r="UYG179" s="252"/>
      <c r="UYH179" s="252"/>
      <c r="UYI179" s="252"/>
      <c r="UYJ179" s="252"/>
      <c r="UYK179" s="252"/>
      <c r="UYL179" s="252"/>
      <c r="UYM179" s="252"/>
      <c r="UYN179" s="252"/>
      <c r="UYO179" s="252"/>
      <c r="UYP179" s="252"/>
      <c r="UYQ179" s="252"/>
      <c r="UYR179" s="252"/>
      <c r="UYS179" s="252"/>
      <c r="UYT179" s="252"/>
      <c r="UYU179" s="252"/>
      <c r="UYV179" s="252"/>
      <c r="UYW179" s="252"/>
      <c r="UYX179" s="252"/>
      <c r="UYY179" s="252"/>
      <c r="UYZ179" s="252"/>
      <c r="UZA179" s="252"/>
      <c r="UZB179" s="252"/>
      <c r="UZC179" s="252"/>
      <c r="UZD179" s="252"/>
      <c r="UZE179" s="252"/>
      <c r="UZF179" s="252"/>
      <c r="UZG179" s="252"/>
      <c r="UZH179" s="252"/>
      <c r="UZI179" s="252"/>
      <c r="UZJ179" s="252"/>
      <c r="UZK179" s="252"/>
      <c r="UZL179" s="252"/>
      <c r="UZM179" s="252"/>
      <c r="UZN179" s="252"/>
      <c r="UZO179" s="252"/>
      <c r="UZP179" s="252"/>
      <c r="UZQ179" s="252"/>
      <c r="UZR179" s="252"/>
      <c r="UZS179" s="252"/>
      <c r="UZT179" s="252"/>
      <c r="UZU179" s="252"/>
      <c r="UZV179" s="252"/>
      <c r="UZW179" s="252"/>
      <c r="UZX179" s="252"/>
      <c r="UZY179" s="252"/>
      <c r="UZZ179" s="252"/>
      <c r="VAA179" s="252"/>
      <c r="VAB179" s="252"/>
      <c r="VAC179" s="252"/>
      <c r="VAD179" s="252"/>
      <c r="VAE179" s="252"/>
      <c r="VAF179" s="252"/>
      <c r="VAG179" s="252"/>
      <c r="VAH179" s="252"/>
      <c r="VAI179" s="252"/>
      <c r="VAJ179" s="252"/>
      <c r="VAK179" s="252"/>
      <c r="VAL179" s="252"/>
      <c r="VAM179" s="252"/>
      <c r="VAN179" s="252"/>
      <c r="VAO179" s="252"/>
      <c r="VAP179" s="252"/>
      <c r="VAQ179" s="252"/>
      <c r="VAR179" s="252"/>
      <c r="VAS179" s="252"/>
      <c r="VAT179" s="252"/>
      <c r="VAU179" s="252"/>
      <c r="VAV179" s="252"/>
      <c r="VAW179" s="252"/>
      <c r="VAX179" s="252"/>
      <c r="VAY179" s="252"/>
      <c r="VAZ179" s="252"/>
      <c r="VBA179" s="252"/>
      <c r="VBB179" s="252"/>
      <c r="VBC179" s="252"/>
      <c r="VBD179" s="252"/>
      <c r="VBE179" s="252"/>
      <c r="VBF179" s="252"/>
      <c r="VBG179" s="252"/>
      <c r="VBH179" s="252"/>
      <c r="VBI179" s="252"/>
      <c r="VBJ179" s="252"/>
      <c r="VBK179" s="252"/>
      <c r="VBL179" s="252"/>
      <c r="VBM179" s="252"/>
      <c r="VBN179" s="252"/>
      <c r="VBO179" s="252"/>
      <c r="VBP179" s="252"/>
      <c r="VBQ179" s="252"/>
      <c r="VBR179" s="252"/>
      <c r="VBS179" s="252"/>
      <c r="VBT179" s="252"/>
      <c r="VBU179" s="252"/>
      <c r="VBV179" s="252"/>
      <c r="VBW179" s="252"/>
      <c r="VBX179" s="252"/>
      <c r="VBY179" s="252"/>
      <c r="VBZ179" s="252"/>
      <c r="VCA179" s="252"/>
      <c r="VCB179" s="252"/>
      <c r="VCC179" s="252"/>
      <c r="VCD179" s="252"/>
      <c r="VCE179" s="252"/>
      <c r="VCF179" s="252"/>
      <c r="VCG179" s="252"/>
      <c r="VCH179" s="252"/>
      <c r="VCI179" s="252"/>
      <c r="VCJ179" s="252"/>
      <c r="VCK179" s="252"/>
      <c r="VCL179" s="252"/>
      <c r="VCM179" s="252"/>
      <c r="VCN179" s="252"/>
      <c r="VCO179" s="252"/>
      <c r="VCP179" s="252"/>
      <c r="VCQ179" s="252"/>
      <c r="VCR179" s="252"/>
      <c r="VCS179" s="252"/>
      <c r="VCT179" s="252"/>
      <c r="VCU179" s="252"/>
      <c r="VCV179" s="252"/>
      <c r="VCW179" s="252"/>
      <c r="VCX179" s="252"/>
      <c r="VCY179" s="252"/>
      <c r="VCZ179" s="252"/>
      <c r="VDA179" s="252"/>
      <c r="VDB179" s="252"/>
      <c r="VDC179" s="252"/>
      <c r="VDD179" s="252"/>
      <c r="VDE179" s="252"/>
      <c r="VDF179" s="252"/>
      <c r="VDG179" s="252"/>
      <c r="VDH179" s="252"/>
      <c r="VDI179" s="252"/>
      <c r="VDJ179" s="252"/>
      <c r="VDK179" s="252"/>
      <c r="VDL179" s="252"/>
      <c r="VDM179" s="252"/>
      <c r="VDN179" s="252"/>
      <c r="VDO179" s="252"/>
      <c r="VDP179" s="252"/>
      <c r="VDQ179" s="252"/>
      <c r="VDR179" s="252"/>
      <c r="VDS179" s="252"/>
      <c r="VDT179" s="252"/>
      <c r="VDU179" s="252"/>
      <c r="VDV179" s="252"/>
      <c r="VDW179" s="252"/>
      <c r="VDX179" s="252"/>
      <c r="VDY179" s="252"/>
      <c r="VDZ179" s="252"/>
      <c r="VEA179" s="252"/>
      <c r="VEB179" s="252"/>
      <c r="VEC179" s="252"/>
      <c r="VED179" s="252"/>
      <c r="VEE179" s="252"/>
      <c r="VEF179" s="252"/>
      <c r="VEG179" s="252"/>
      <c r="VEH179" s="252"/>
      <c r="VEI179" s="252"/>
      <c r="VEJ179" s="252"/>
      <c r="VEK179" s="252"/>
      <c r="VEL179" s="252"/>
      <c r="VEM179" s="252"/>
      <c r="VEN179" s="252"/>
      <c r="VEO179" s="252"/>
      <c r="VEP179" s="252"/>
      <c r="VEQ179" s="252"/>
      <c r="VER179" s="252"/>
      <c r="VES179" s="252"/>
      <c r="VET179" s="252"/>
      <c r="VEU179" s="252"/>
      <c r="VEV179" s="252"/>
      <c r="VEW179" s="252"/>
      <c r="VEX179" s="252"/>
      <c r="VEY179" s="252"/>
      <c r="VEZ179" s="252"/>
      <c r="VFA179" s="252"/>
      <c r="VFB179" s="252"/>
      <c r="VFC179" s="252"/>
      <c r="VFD179" s="252"/>
      <c r="VFE179" s="252"/>
      <c r="VFF179" s="252"/>
      <c r="VFG179" s="252"/>
      <c r="VFH179" s="252"/>
      <c r="VFI179" s="252"/>
      <c r="VFJ179" s="252"/>
      <c r="VFK179" s="252"/>
      <c r="VFL179" s="252"/>
      <c r="VFM179" s="252"/>
      <c r="VFN179" s="252"/>
      <c r="VFO179" s="252"/>
      <c r="VFP179" s="252"/>
      <c r="VFQ179" s="252"/>
      <c r="VFR179" s="252"/>
      <c r="VFS179" s="252"/>
      <c r="VFT179" s="252"/>
      <c r="VFU179" s="252"/>
      <c r="VFV179" s="252"/>
      <c r="VFW179" s="252"/>
      <c r="VFX179" s="252"/>
      <c r="VFY179" s="252"/>
      <c r="VFZ179" s="252"/>
      <c r="VGA179" s="252"/>
      <c r="VGB179" s="252"/>
      <c r="VGC179" s="252"/>
      <c r="VGD179" s="252"/>
      <c r="VGE179" s="252"/>
      <c r="VGF179" s="252"/>
      <c r="VGG179" s="252"/>
      <c r="VGH179" s="252"/>
      <c r="VGI179" s="252"/>
      <c r="VGJ179" s="252"/>
      <c r="VGK179" s="252"/>
      <c r="VGL179" s="252"/>
      <c r="VGM179" s="252"/>
      <c r="VGN179" s="252"/>
      <c r="VGO179" s="252"/>
      <c r="VGP179" s="252"/>
      <c r="VGQ179" s="252"/>
      <c r="VGR179" s="252"/>
      <c r="VGS179" s="252"/>
      <c r="VGT179" s="252"/>
      <c r="VGU179" s="252"/>
      <c r="VGV179" s="252"/>
      <c r="VGW179" s="252"/>
      <c r="VGX179" s="252"/>
      <c r="VGY179" s="252"/>
      <c r="VGZ179" s="252"/>
      <c r="VHA179" s="252"/>
      <c r="VHB179" s="252"/>
      <c r="VHC179" s="252"/>
      <c r="VHD179" s="252"/>
      <c r="VHE179" s="252"/>
      <c r="VHF179" s="252"/>
      <c r="VHG179" s="252"/>
      <c r="VHH179" s="252"/>
      <c r="VHI179" s="252"/>
      <c r="VHJ179" s="252"/>
      <c r="VHK179" s="252"/>
      <c r="VHL179" s="252"/>
      <c r="VHM179" s="252"/>
      <c r="VHN179" s="252"/>
      <c r="VHO179" s="252"/>
      <c r="VHP179" s="252"/>
      <c r="VHQ179" s="252"/>
      <c r="VHR179" s="252"/>
      <c r="VHS179" s="252"/>
      <c r="VHT179" s="252"/>
      <c r="VHU179" s="252"/>
      <c r="VHV179" s="252"/>
      <c r="VHW179" s="252"/>
      <c r="VHX179" s="252"/>
      <c r="VHY179" s="252"/>
      <c r="VHZ179" s="252"/>
      <c r="VIA179" s="252"/>
      <c r="VIB179" s="252"/>
      <c r="VIC179" s="252"/>
      <c r="VID179" s="252"/>
      <c r="VIE179" s="252"/>
      <c r="VIF179" s="252"/>
      <c r="VIG179" s="252"/>
      <c r="VIH179" s="252"/>
      <c r="VII179" s="252"/>
      <c r="VIJ179" s="252"/>
      <c r="VIK179" s="252"/>
      <c r="VIL179" s="252"/>
      <c r="VIM179" s="252"/>
      <c r="VIN179" s="252"/>
      <c r="VIO179" s="252"/>
      <c r="VIP179" s="252"/>
      <c r="VIQ179" s="252"/>
      <c r="VIR179" s="252"/>
      <c r="VIS179" s="252"/>
      <c r="VIT179" s="252"/>
      <c r="VIU179" s="252"/>
      <c r="VIV179" s="252"/>
      <c r="VIW179" s="252"/>
      <c r="VIX179" s="252"/>
      <c r="VIY179" s="252"/>
      <c r="VIZ179" s="252"/>
      <c r="VJA179" s="252"/>
      <c r="VJB179" s="252"/>
      <c r="VJC179" s="252"/>
      <c r="VJD179" s="252"/>
      <c r="VJE179" s="252"/>
      <c r="VJF179" s="252"/>
      <c r="VJG179" s="252"/>
      <c r="VJH179" s="252"/>
      <c r="VJI179" s="252"/>
      <c r="VJJ179" s="252"/>
      <c r="VJK179" s="252"/>
      <c r="VJL179" s="252"/>
      <c r="VJM179" s="252"/>
      <c r="VJN179" s="252"/>
      <c r="VJO179" s="252"/>
      <c r="VJP179" s="252"/>
      <c r="VJQ179" s="252"/>
      <c r="VJR179" s="252"/>
      <c r="VJS179" s="252"/>
      <c r="VJT179" s="252"/>
      <c r="VJU179" s="252"/>
      <c r="VJV179" s="252"/>
      <c r="VJW179" s="252"/>
      <c r="VJX179" s="252"/>
      <c r="VJY179" s="252"/>
      <c r="VJZ179" s="252"/>
      <c r="VKA179" s="252"/>
      <c r="VKB179" s="252"/>
      <c r="VKC179" s="252"/>
      <c r="VKD179" s="252"/>
      <c r="VKE179" s="252"/>
      <c r="VKF179" s="252"/>
      <c r="VKG179" s="252"/>
      <c r="VKH179" s="252"/>
      <c r="VKI179" s="252"/>
      <c r="VKJ179" s="252"/>
      <c r="VKK179" s="252"/>
      <c r="VKL179" s="252"/>
      <c r="VKM179" s="252"/>
      <c r="VKN179" s="252"/>
      <c r="VKO179" s="252"/>
      <c r="VKP179" s="252"/>
      <c r="VKQ179" s="252"/>
      <c r="VKR179" s="252"/>
      <c r="VKS179" s="252"/>
      <c r="VKT179" s="252"/>
      <c r="VKU179" s="252"/>
      <c r="VKV179" s="252"/>
      <c r="VKW179" s="252"/>
      <c r="VKX179" s="252"/>
      <c r="VKY179" s="252"/>
      <c r="VKZ179" s="252"/>
      <c r="VLA179" s="252"/>
      <c r="VLB179" s="252"/>
      <c r="VLC179" s="252"/>
      <c r="VLD179" s="252"/>
      <c r="VLE179" s="252"/>
      <c r="VLF179" s="252"/>
      <c r="VLG179" s="252"/>
      <c r="VLH179" s="252"/>
      <c r="VLI179" s="252"/>
      <c r="VLJ179" s="252"/>
      <c r="VLK179" s="252"/>
      <c r="VLL179" s="252"/>
      <c r="VLM179" s="252"/>
      <c r="VLN179" s="252"/>
      <c r="VLO179" s="252"/>
      <c r="VLP179" s="252"/>
      <c r="VLQ179" s="252"/>
      <c r="VLR179" s="252"/>
      <c r="VLS179" s="252"/>
      <c r="VLT179" s="252"/>
      <c r="VLU179" s="252"/>
      <c r="VLV179" s="252"/>
      <c r="VLW179" s="252"/>
      <c r="VLX179" s="252"/>
      <c r="VLY179" s="252"/>
      <c r="VLZ179" s="252"/>
      <c r="VMA179" s="252"/>
      <c r="VMB179" s="252"/>
      <c r="VMC179" s="252"/>
      <c r="VMD179" s="252"/>
      <c r="VME179" s="252"/>
      <c r="VMF179" s="252"/>
      <c r="VMG179" s="252"/>
      <c r="VMH179" s="252"/>
      <c r="VMI179" s="252"/>
      <c r="VMJ179" s="252"/>
      <c r="VMK179" s="252"/>
      <c r="VML179" s="252"/>
      <c r="VMM179" s="252"/>
      <c r="VMN179" s="252"/>
      <c r="VMO179" s="252"/>
      <c r="VMP179" s="252"/>
      <c r="VMQ179" s="252"/>
      <c r="VMR179" s="252"/>
      <c r="VMS179" s="252"/>
      <c r="VMT179" s="252"/>
      <c r="VMU179" s="252"/>
      <c r="VMV179" s="252"/>
      <c r="VMW179" s="252"/>
      <c r="VMX179" s="252"/>
      <c r="VMY179" s="252"/>
      <c r="VMZ179" s="252"/>
      <c r="VNA179" s="252"/>
      <c r="VNB179" s="252"/>
      <c r="VNC179" s="252"/>
      <c r="VND179" s="252"/>
      <c r="VNE179" s="252"/>
      <c r="VNF179" s="252"/>
      <c r="VNG179" s="252"/>
      <c r="VNH179" s="252"/>
      <c r="VNI179" s="252"/>
      <c r="VNJ179" s="252"/>
      <c r="VNK179" s="252"/>
      <c r="VNL179" s="252"/>
      <c r="VNM179" s="252"/>
      <c r="VNN179" s="252"/>
      <c r="VNO179" s="252"/>
      <c r="VNP179" s="252"/>
      <c r="VNQ179" s="252"/>
      <c r="VNR179" s="252"/>
      <c r="VNS179" s="252"/>
      <c r="VNT179" s="252"/>
      <c r="VNU179" s="252"/>
      <c r="VNV179" s="252"/>
      <c r="VNW179" s="252"/>
      <c r="VNX179" s="252"/>
      <c r="VNY179" s="252"/>
      <c r="VNZ179" s="252"/>
      <c r="VOA179" s="252"/>
      <c r="VOB179" s="252"/>
      <c r="VOC179" s="252"/>
      <c r="VOD179" s="252"/>
      <c r="VOE179" s="252"/>
      <c r="VOF179" s="252"/>
      <c r="VOG179" s="252"/>
      <c r="VOH179" s="252"/>
      <c r="VOI179" s="252"/>
      <c r="VOJ179" s="252"/>
      <c r="VOK179" s="252"/>
      <c r="VOL179" s="252"/>
      <c r="VOM179" s="252"/>
      <c r="VON179" s="252"/>
      <c r="VOO179" s="252"/>
      <c r="VOP179" s="252"/>
      <c r="VOQ179" s="252"/>
      <c r="VOR179" s="252"/>
      <c r="VOS179" s="252"/>
      <c r="VOT179" s="252"/>
      <c r="VOU179" s="252"/>
      <c r="VOV179" s="252"/>
      <c r="VOW179" s="252"/>
      <c r="VOX179" s="252"/>
      <c r="VOY179" s="252"/>
      <c r="VOZ179" s="252"/>
      <c r="VPA179" s="252"/>
      <c r="VPB179" s="252"/>
      <c r="VPC179" s="252"/>
      <c r="VPD179" s="252"/>
      <c r="VPE179" s="252"/>
      <c r="VPF179" s="252"/>
      <c r="VPG179" s="252"/>
      <c r="VPH179" s="252"/>
      <c r="VPI179" s="252"/>
      <c r="VPJ179" s="252"/>
      <c r="VPK179" s="252"/>
      <c r="VPL179" s="252"/>
      <c r="VPM179" s="252"/>
      <c r="VPN179" s="252"/>
      <c r="VPO179" s="252"/>
      <c r="VPP179" s="252"/>
      <c r="VPQ179" s="252"/>
      <c r="VPR179" s="252"/>
      <c r="VPS179" s="252"/>
      <c r="VPT179" s="252"/>
      <c r="VPU179" s="252"/>
      <c r="VPV179" s="252"/>
      <c r="VPW179" s="252"/>
      <c r="VPX179" s="252"/>
      <c r="VPY179" s="252"/>
      <c r="VPZ179" s="252"/>
      <c r="VQA179" s="252"/>
      <c r="VQB179" s="252"/>
      <c r="VQC179" s="252"/>
      <c r="VQD179" s="252"/>
      <c r="VQE179" s="252"/>
      <c r="VQF179" s="252"/>
      <c r="VQG179" s="252"/>
      <c r="VQH179" s="252"/>
      <c r="VQI179" s="252"/>
      <c r="VQJ179" s="252"/>
      <c r="VQK179" s="252"/>
      <c r="VQL179" s="252"/>
      <c r="VQM179" s="252"/>
      <c r="VQN179" s="252"/>
      <c r="VQO179" s="252"/>
      <c r="VQP179" s="252"/>
      <c r="VQQ179" s="252"/>
      <c r="VQR179" s="252"/>
      <c r="VQS179" s="252"/>
      <c r="VQT179" s="252"/>
      <c r="VQU179" s="252"/>
      <c r="VQV179" s="252"/>
      <c r="VQW179" s="252"/>
      <c r="VQX179" s="252"/>
      <c r="VQY179" s="252"/>
      <c r="VQZ179" s="252"/>
      <c r="VRA179" s="252"/>
      <c r="VRB179" s="252"/>
      <c r="VRC179" s="252"/>
      <c r="VRD179" s="252"/>
      <c r="VRE179" s="252"/>
      <c r="VRF179" s="252"/>
      <c r="VRG179" s="252"/>
      <c r="VRH179" s="252"/>
      <c r="VRI179" s="252"/>
      <c r="VRJ179" s="252"/>
      <c r="VRK179" s="252"/>
      <c r="VRL179" s="252"/>
      <c r="VRM179" s="252"/>
      <c r="VRN179" s="252"/>
      <c r="VRO179" s="252"/>
      <c r="VRP179" s="252"/>
      <c r="VRQ179" s="252"/>
      <c r="VRR179" s="252"/>
      <c r="VRS179" s="252"/>
      <c r="VRT179" s="252"/>
      <c r="VRU179" s="252"/>
      <c r="VRV179" s="252"/>
      <c r="VRW179" s="252"/>
      <c r="VRX179" s="252"/>
      <c r="VRY179" s="252"/>
      <c r="VRZ179" s="252"/>
      <c r="VSA179" s="252"/>
      <c r="VSB179" s="252"/>
      <c r="VSC179" s="252"/>
      <c r="VSD179" s="252"/>
      <c r="VSE179" s="252"/>
      <c r="VSF179" s="252"/>
      <c r="VSG179" s="252"/>
      <c r="VSH179" s="252"/>
      <c r="VSI179" s="252"/>
      <c r="VSJ179" s="252"/>
      <c r="VSK179" s="252"/>
      <c r="VSL179" s="252"/>
      <c r="VSM179" s="252"/>
      <c r="VSN179" s="252"/>
      <c r="VSO179" s="252"/>
      <c r="VSP179" s="252"/>
      <c r="VSQ179" s="252"/>
      <c r="VSR179" s="252"/>
      <c r="VSS179" s="252"/>
      <c r="VST179" s="252"/>
      <c r="VSU179" s="252"/>
      <c r="VSV179" s="252"/>
      <c r="VSW179" s="252"/>
      <c r="VSX179" s="252"/>
      <c r="VSY179" s="252"/>
      <c r="VSZ179" s="252"/>
      <c r="VTA179" s="252"/>
      <c r="VTB179" s="252"/>
      <c r="VTC179" s="252"/>
      <c r="VTD179" s="252"/>
      <c r="VTE179" s="252"/>
      <c r="VTF179" s="252"/>
      <c r="VTG179" s="252"/>
      <c r="VTH179" s="252"/>
      <c r="VTI179" s="252"/>
      <c r="VTJ179" s="252"/>
      <c r="VTK179" s="252"/>
      <c r="VTL179" s="252"/>
      <c r="VTM179" s="252"/>
      <c r="VTN179" s="252"/>
      <c r="VTO179" s="252"/>
      <c r="VTP179" s="252"/>
      <c r="VTQ179" s="252"/>
      <c r="VTR179" s="252"/>
      <c r="VTS179" s="252"/>
      <c r="VTT179" s="252"/>
      <c r="VTU179" s="252"/>
      <c r="VTV179" s="252"/>
      <c r="VTW179" s="252"/>
      <c r="VTX179" s="252"/>
      <c r="VTY179" s="252"/>
      <c r="VTZ179" s="252"/>
      <c r="VUA179" s="252"/>
      <c r="VUB179" s="252"/>
      <c r="VUC179" s="252"/>
      <c r="VUD179" s="252"/>
      <c r="VUE179" s="252"/>
      <c r="VUF179" s="252"/>
      <c r="VUG179" s="252"/>
      <c r="VUH179" s="252"/>
      <c r="VUI179" s="252"/>
      <c r="VUJ179" s="252"/>
      <c r="VUK179" s="252"/>
      <c r="VUL179" s="252"/>
      <c r="VUM179" s="252"/>
      <c r="VUN179" s="252"/>
      <c r="VUO179" s="252"/>
      <c r="VUP179" s="252"/>
      <c r="VUQ179" s="252"/>
      <c r="VUR179" s="252"/>
      <c r="VUS179" s="252"/>
      <c r="VUT179" s="252"/>
      <c r="VUU179" s="252"/>
      <c r="VUV179" s="252"/>
      <c r="VUW179" s="252"/>
      <c r="VUX179" s="252"/>
      <c r="VUY179" s="252"/>
      <c r="VUZ179" s="252"/>
      <c r="VVA179" s="252"/>
      <c r="VVB179" s="252"/>
      <c r="VVC179" s="252"/>
      <c r="VVD179" s="252"/>
      <c r="VVE179" s="252"/>
      <c r="VVF179" s="252"/>
      <c r="VVG179" s="252"/>
      <c r="VVH179" s="252"/>
      <c r="VVI179" s="252"/>
      <c r="VVJ179" s="252"/>
      <c r="VVK179" s="252"/>
      <c r="VVL179" s="252"/>
      <c r="VVM179" s="252"/>
      <c r="VVN179" s="252"/>
      <c r="VVO179" s="252"/>
      <c r="VVP179" s="252"/>
      <c r="VVQ179" s="252"/>
      <c r="VVR179" s="252"/>
      <c r="VVS179" s="252"/>
      <c r="VVT179" s="252"/>
      <c r="VVU179" s="252"/>
      <c r="VVV179" s="252"/>
      <c r="VVW179" s="252"/>
      <c r="VVX179" s="252"/>
      <c r="VVY179" s="252"/>
      <c r="VVZ179" s="252"/>
      <c r="VWA179" s="252"/>
      <c r="VWB179" s="252"/>
      <c r="VWC179" s="252"/>
      <c r="VWD179" s="252"/>
      <c r="VWE179" s="252"/>
      <c r="VWF179" s="252"/>
      <c r="VWG179" s="252"/>
      <c r="VWH179" s="252"/>
      <c r="VWI179" s="252"/>
      <c r="VWJ179" s="252"/>
      <c r="VWK179" s="252"/>
      <c r="VWL179" s="252"/>
      <c r="VWM179" s="252"/>
      <c r="VWN179" s="252"/>
      <c r="VWO179" s="252"/>
      <c r="VWP179" s="252"/>
      <c r="VWQ179" s="252"/>
      <c r="VWR179" s="252"/>
      <c r="VWS179" s="252"/>
      <c r="VWT179" s="252"/>
      <c r="VWU179" s="252"/>
      <c r="VWV179" s="252"/>
      <c r="VWW179" s="252"/>
      <c r="VWX179" s="252"/>
      <c r="VWY179" s="252"/>
      <c r="VWZ179" s="252"/>
      <c r="VXA179" s="252"/>
      <c r="VXB179" s="252"/>
      <c r="VXC179" s="252"/>
      <c r="VXD179" s="252"/>
      <c r="VXE179" s="252"/>
      <c r="VXF179" s="252"/>
      <c r="VXG179" s="252"/>
      <c r="VXH179" s="252"/>
      <c r="VXI179" s="252"/>
      <c r="VXJ179" s="252"/>
      <c r="VXK179" s="252"/>
      <c r="VXL179" s="252"/>
      <c r="VXM179" s="252"/>
      <c r="VXN179" s="252"/>
      <c r="VXO179" s="252"/>
      <c r="VXP179" s="252"/>
      <c r="VXQ179" s="252"/>
      <c r="VXR179" s="252"/>
      <c r="VXS179" s="252"/>
      <c r="VXT179" s="252"/>
      <c r="VXU179" s="252"/>
      <c r="VXV179" s="252"/>
      <c r="VXW179" s="252"/>
      <c r="VXX179" s="252"/>
      <c r="VXY179" s="252"/>
      <c r="VXZ179" s="252"/>
      <c r="VYA179" s="252"/>
      <c r="VYB179" s="252"/>
      <c r="VYC179" s="252"/>
      <c r="VYD179" s="252"/>
      <c r="VYE179" s="252"/>
      <c r="VYF179" s="252"/>
      <c r="VYG179" s="252"/>
      <c r="VYH179" s="252"/>
      <c r="VYI179" s="252"/>
      <c r="VYJ179" s="252"/>
      <c r="VYK179" s="252"/>
      <c r="VYL179" s="252"/>
      <c r="VYM179" s="252"/>
      <c r="VYN179" s="252"/>
      <c r="VYO179" s="252"/>
      <c r="VYP179" s="252"/>
      <c r="VYQ179" s="252"/>
      <c r="VYR179" s="252"/>
      <c r="VYS179" s="252"/>
      <c r="VYT179" s="252"/>
      <c r="VYU179" s="252"/>
      <c r="VYV179" s="252"/>
      <c r="VYW179" s="252"/>
      <c r="VYX179" s="252"/>
      <c r="VYY179" s="252"/>
      <c r="VYZ179" s="252"/>
      <c r="VZA179" s="252"/>
      <c r="VZB179" s="252"/>
      <c r="VZC179" s="252"/>
      <c r="VZD179" s="252"/>
      <c r="VZE179" s="252"/>
      <c r="VZF179" s="252"/>
      <c r="VZG179" s="252"/>
      <c r="VZH179" s="252"/>
      <c r="VZI179" s="252"/>
      <c r="VZJ179" s="252"/>
      <c r="VZK179" s="252"/>
      <c r="VZL179" s="252"/>
      <c r="VZM179" s="252"/>
      <c r="VZN179" s="252"/>
      <c r="VZO179" s="252"/>
      <c r="VZP179" s="252"/>
      <c r="VZQ179" s="252"/>
      <c r="VZR179" s="252"/>
      <c r="VZS179" s="252"/>
      <c r="VZT179" s="252"/>
      <c r="VZU179" s="252"/>
      <c r="VZV179" s="252"/>
      <c r="VZW179" s="252"/>
      <c r="VZX179" s="252"/>
      <c r="VZY179" s="252"/>
      <c r="VZZ179" s="252"/>
      <c r="WAA179" s="252"/>
      <c r="WAB179" s="252"/>
      <c r="WAC179" s="252"/>
      <c r="WAD179" s="252"/>
      <c r="WAE179" s="252"/>
      <c r="WAF179" s="252"/>
      <c r="WAG179" s="252"/>
      <c r="WAH179" s="252"/>
      <c r="WAI179" s="252"/>
      <c r="WAJ179" s="252"/>
      <c r="WAK179" s="252"/>
      <c r="WAL179" s="252"/>
      <c r="WAM179" s="252"/>
      <c r="WAN179" s="252"/>
      <c r="WAO179" s="252"/>
      <c r="WAP179" s="252"/>
      <c r="WAQ179" s="252"/>
      <c r="WAR179" s="252"/>
      <c r="WAS179" s="252"/>
      <c r="WAT179" s="252"/>
      <c r="WAU179" s="252"/>
      <c r="WAV179" s="252"/>
      <c r="WAW179" s="252"/>
      <c r="WAX179" s="252"/>
      <c r="WAY179" s="252"/>
      <c r="WAZ179" s="252"/>
      <c r="WBA179" s="252"/>
      <c r="WBB179" s="252"/>
      <c r="WBC179" s="252"/>
      <c r="WBD179" s="252"/>
      <c r="WBE179" s="252"/>
      <c r="WBF179" s="252"/>
      <c r="WBG179" s="252"/>
      <c r="WBH179" s="252"/>
      <c r="WBI179" s="252"/>
      <c r="WBJ179" s="252"/>
      <c r="WBK179" s="252"/>
      <c r="WBL179" s="252"/>
      <c r="WBM179" s="252"/>
      <c r="WBN179" s="252"/>
      <c r="WBO179" s="252"/>
      <c r="WBP179" s="252"/>
      <c r="WBQ179" s="252"/>
      <c r="WBR179" s="252"/>
      <c r="WBS179" s="252"/>
      <c r="WBT179" s="252"/>
      <c r="WBU179" s="252"/>
      <c r="WBV179" s="252"/>
      <c r="WBW179" s="252"/>
      <c r="WBX179" s="252"/>
      <c r="WBY179" s="252"/>
      <c r="WBZ179" s="252"/>
      <c r="WCA179" s="252"/>
      <c r="WCB179" s="252"/>
      <c r="WCC179" s="252"/>
      <c r="WCD179" s="252"/>
      <c r="WCE179" s="252"/>
      <c r="WCF179" s="252"/>
      <c r="WCG179" s="252"/>
      <c r="WCH179" s="252"/>
      <c r="WCI179" s="252"/>
      <c r="WCJ179" s="252"/>
      <c r="WCK179" s="252"/>
      <c r="WCL179" s="252"/>
      <c r="WCM179" s="252"/>
      <c r="WCN179" s="252"/>
      <c r="WCO179" s="252"/>
      <c r="WCP179" s="252"/>
      <c r="WCQ179" s="252"/>
      <c r="WCR179" s="252"/>
      <c r="WCS179" s="252"/>
      <c r="WCT179" s="252"/>
      <c r="WCU179" s="252"/>
      <c r="WCV179" s="252"/>
      <c r="WCW179" s="252"/>
      <c r="WCX179" s="252"/>
      <c r="WCY179" s="252"/>
      <c r="WCZ179" s="252"/>
      <c r="WDA179" s="252"/>
      <c r="WDB179" s="252"/>
      <c r="WDC179" s="252"/>
      <c r="WDD179" s="252"/>
      <c r="WDE179" s="252"/>
      <c r="WDF179" s="252"/>
      <c r="WDG179" s="252"/>
      <c r="WDH179" s="252"/>
      <c r="WDI179" s="252"/>
      <c r="WDJ179" s="252"/>
      <c r="WDK179" s="252"/>
      <c r="WDL179" s="252"/>
      <c r="WDM179" s="252"/>
      <c r="WDN179" s="252"/>
      <c r="WDO179" s="252"/>
      <c r="WDP179" s="252"/>
      <c r="WDQ179" s="252"/>
      <c r="WDR179" s="252"/>
      <c r="WDS179" s="252"/>
      <c r="WDT179" s="252"/>
      <c r="WDU179" s="252"/>
      <c r="WDV179" s="252"/>
      <c r="WDW179" s="252"/>
      <c r="WDX179" s="252"/>
      <c r="WDY179" s="252"/>
      <c r="WDZ179" s="252"/>
      <c r="WEA179" s="252"/>
      <c r="WEB179" s="252"/>
      <c r="WEC179" s="252"/>
      <c r="WED179" s="252"/>
      <c r="WEE179" s="252"/>
      <c r="WEF179" s="252"/>
      <c r="WEG179" s="252"/>
      <c r="WEH179" s="252"/>
      <c r="WEI179" s="252"/>
      <c r="WEJ179" s="252"/>
      <c r="WEK179" s="252"/>
      <c r="WEL179" s="252"/>
      <c r="WEM179" s="252"/>
      <c r="WEN179" s="252"/>
      <c r="WEO179" s="252"/>
      <c r="WEP179" s="252"/>
      <c r="WEQ179" s="252"/>
      <c r="WER179" s="252"/>
      <c r="WES179" s="252"/>
      <c r="WET179" s="252"/>
      <c r="WEU179" s="252"/>
      <c r="WEV179" s="252"/>
      <c r="WEW179" s="252"/>
      <c r="WEX179" s="252"/>
      <c r="WEY179" s="252"/>
      <c r="WEZ179" s="252"/>
      <c r="WFA179" s="252"/>
      <c r="WFB179" s="252"/>
      <c r="WFC179" s="252"/>
      <c r="WFD179" s="252"/>
      <c r="WFE179" s="252"/>
      <c r="WFF179" s="252"/>
      <c r="WFG179" s="252"/>
      <c r="WFH179" s="252"/>
      <c r="WFI179" s="252"/>
      <c r="WFJ179" s="252"/>
      <c r="WFK179" s="252"/>
      <c r="WFL179" s="252"/>
      <c r="WFM179" s="252"/>
      <c r="WFN179" s="252"/>
      <c r="WFO179" s="252"/>
      <c r="WFP179" s="252"/>
      <c r="WFQ179" s="252"/>
      <c r="WFR179" s="252"/>
      <c r="WFS179" s="252"/>
      <c r="WFT179" s="252"/>
      <c r="WFU179" s="252"/>
      <c r="WFV179" s="252"/>
      <c r="WFW179" s="252"/>
      <c r="WFX179" s="252"/>
      <c r="WFY179" s="252"/>
      <c r="WFZ179" s="252"/>
      <c r="WGA179" s="252"/>
      <c r="WGB179" s="252"/>
      <c r="WGC179" s="252"/>
      <c r="WGD179" s="252"/>
      <c r="WGE179" s="252"/>
      <c r="WGF179" s="252"/>
      <c r="WGG179" s="252"/>
      <c r="WGH179" s="252"/>
      <c r="WGI179" s="252"/>
      <c r="WGJ179" s="252"/>
      <c r="WGK179" s="252"/>
      <c r="WGL179" s="252"/>
      <c r="WGM179" s="252"/>
      <c r="WGN179" s="252"/>
      <c r="WGO179" s="252"/>
      <c r="WGP179" s="252"/>
      <c r="WGQ179" s="252"/>
      <c r="WGR179" s="252"/>
      <c r="WGS179" s="252"/>
      <c r="WGT179" s="252"/>
      <c r="WGU179" s="252"/>
      <c r="WGV179" s="252"/>
      <c r="WGW179" s="252"/>
      <c r="WGX179" s="252"/>
      <c r="WGY179" s="252"/>
      <c r="WGZ179" s="252"/>
      <c r="WHA179" s="252"/>
      <c r="WHB179" s="252"/>
      <c r="WHC179" s="252"/>
      <c r="WHD179" s="252"/>
      <c r="WHE179" s="252"/>
      <c r="WHF179" s="252"/>
      <c r="WHG179" s="252"/>
      <c r="WHH179" s="252"/>
      <c r="WHI179" s="252"/>
      <c r="WHJ179" s="252"/>
      <c r="WHK179" s="252"/>
      <c r="WHL179" s="252"/>
      <c r="WHM179" s="252"/>
      <c r="WHN179" s="252"/>
      <c r="WHO179" s="252"/>
      <c r="WHP179" s="252"/>
      <c r="WHQ179" s="252"/>
      <c r="WHR179" s="252"/>
      <c r="WHS179" s="252"/>
      <c r="WHT179" s="252"/>
      <c r="WHU179" s="252"/>
      <c r="WHV179" s="252"/>
      <c r="WHW179" s="252"/>
      <c r="WHX179" s="252"/>
      <c r="WHY179" s="252"/>
      <c r="WHZ179" s="252"/>
      <c r="WIA179" s="252"/>
      <c r="WIB179" s="252"/>
      <c r="WIC179" s="252"/>
      <c r="WID179" s="252"/>
      <c r="WIE179" s="252"/>
      <c r="WIF179" s="252"/>
      <c r="WIG179" s="252"/>
      <c r="WIH179" s="252"/>
      <c r="WII179" s="252"/>
      <c r="WIJ179" s="252"/>
      <c r="WIK179" s="252"/>
      <c r="WIL179" s="252"/>
      <c r="WIM179" s="252"/>
      <c r="WIN179" s="252"/>
      <c r="WIO179" s="252"/>
      <c r="WIP179" s="252"/>
      <c r="WIQ179" s="252"/>
      <c r="WIR179" s="252"/>
      <c r="WIS179" s="252"/>
      <c r="WIT179" s="252"/>
      <c r="WIU179" s="252"/>
      <c r="WIV179" s="252"/>
      <c r="WIW179" s="252"/>
      <c r="WIX179" s="252"/>
      <c r="WIY179" s="252"/>
      <c r="WIZ179" s="252"/>
      <c r="WJA179" s="252"/>
      <c r="WJB179" s="252"/>
      <c r="WJC179" s="252"/>
      <c r="WJD179" s="252"/>
      <c r="WJE179" s="252"/>
      <c r="WJF179" s="252"/>
      <c r="WJG179" s="252"/>
      <c r="WJH179" s="252"/>
      <c r="WJI179" s="252"/>
      <c r="WJJ179" s="252"/>
      <c r="WJK179" s="252"/>
      <c r="WJL179" s="252"/>
      <c r="WJM179" s="252"/>
      <c r="WJN179" s="252"/>
      <c r="WJO179" s="252"/>
      <c r="WJP179" s="252"/>
      <c r="WJQ179" s="252"/>
      <c r="WJR179" s="252"/>
      <c r="WJS179" s="252"/>
      <c r="WJT179" s="252"/>
      <c r="WJU179" s="252"/>
      <c r="WJV179" s="252"/>
      <c r="WJW179" s="252"/>
      <c r="WJX179" s="252"/>
      <c r="WJY179" s="252"/>
      <c r="WJZ179" s="252"/>
      <c r="WKA179" s="252"/>
      <c r="WKB179" s="252"/>
      <c r="WKC179" s="252"/>
      <c r="WKD179" s="252"/>
      <c r="WKE179" s="252"/>
      <c r="WKF179" s="252"/>
      <c r="WKG179" s="252"/>
      <c r="WKH179" s="252"/>
      <c r="WKI179" s="252"/>
      <c r="WKJ179" s="252"/>
      <c r="WKK179" s="252"/>
      <c r="WKL179" s="252"/>
      <c r="WKM179" s="252"/>
      <c r="WKN179" s="252"/>
      <c r="WKO179" s="252"/>
      <c r="WKP179" s="252"/>
      <c r="WKQ179" s="252"/>
      <c r="WKR179" s="252"/>
      <c r="WKS179" s="252"/>
      <c r="WKT179" s="252"/>
      <c r="WKU179" s="252"/>
      <c r="WKV179" s="252"/>
      <c r="WKW179" s="252"/>
      <c r="WKX179" s="252"/>
      <c r="WKY179" s="252"/>
      <c r="WKZ179" s="252"/>
      <c r="WLA179" s="252"/>
      <c r="WLB179" s="252"/>
      <c r="WLC179" s="252"/>
      <c r="WLD179" s="252"/>
      <c r="WLE179" s="252"/>
      <c r="WLF179" s="252"/>
      <c r="WLG179" s="252"/>
      <c r="WLH179" s="252"/>
      <c r="WLI179" s="252"/>
      <c r="WLJ179" s="252"/>
      <c r="WLK179" s="252"/>
      <c r="WLL179" s="252"/>
      <c r="WLM179" s="252"/>
      <c r="WLN179" s="252"/>
      <c r="WLO179" s="252"/>
      <c r="WLP179" s="252"/>
      <c r="WLQ179" s="252"/>
      <c r="WLR179" s="252"/>
      <c r="WLS179" s="252"/>
      <c r="WLT179" s="252"/>
      <c r="WLU179" s="252"/>
      <c r="WLV179" s="252"/>
      <c r="WLW179" s="252"/>
      <c r="WLX179" s="252"/>
      <c r="WLY179" s="252"/>
      <c r="WLZ179" s="252"/>
      <c r="WMA179" s="252"/>
      <c r="WMB179" s="252"/>
      <c r="WMC179" s="252"/>
      <c r="WMD179" s="252"/>
      <c r="WME179" s="252"/>
      <c r="WMF179" s="252"/>
      <c r="WMG179" s="252"/>
      <c r="WMH179" s="252"/>
      <c r="WMI179" s="252"/>
      <c r="WMJ179" s="252"/>
      <c r="WMK179" s="252"/>
      <c r="WML179" s="252"/>
      <c r="WMM179" s="252"/>
      <c r="WMN179" s="252"/>
      <c r="WMO179" s="252"/>
      <c r="WMP179" s="252"/>
      <c r="WMQ179" s="252"/>
      <c r="WMR179" s="252"/>
      <c r="WMS179" s="252"/>
      <c r="WMT179" s="252"/>
      <c r="WMU179" s="252"/>
      <c r="WMV179" s="252"/>
      <c r="WMW179" s="252"/>
      <c r="WMX179" s="252"/>
      <c r="WMY179" s="252"/>
      <c r="WMZ179" s="252"/>
      <c r="WNA179" s="252"/>
      <c r="WNB179" s="252"/>
      <c r="WNC179" s="252"/>
      <c r="WND179" s="252"/>
      <c r="WNE179" s="252"/>
      <c r="WNF179" s="252"/>
      <c r="WNG179" s="252"/>
      <c r="WNH179" s="252"/>
      <c r="WNI179" s="252"/>
      <c r="WNJ179" s="252"/>
      <c r="WNK179" s="252"/>
      <c r="WNL179" s="252"/>
      <c r="WNM179" s="252"/>
      <c r="WNN179" s="252"/>
      <c r="WNO179" s="252"/>
      <c r="WNP179" s="252"/>
      <c r="WNQ179" s="252"/>
      <c r="WNR179" s="252"/>
      <c r="WNS179" s="252"/>
      <c r="WNT179" s="252"/>
      <c r="WNU179" s="252"/>
      <c r="WNV179" s="252"/>
      <c r="WNW179" s="252"/>
      <c r="WNX179" s="252"/>
      <c r="WNY179" s="252"/>
      <c r="WNZ179" s="252"/>
      <c r="WOA179" s="252"/>
      <c r="WOB179" s="252"/>
      <c r="WOC179" s="252"/>
      <c r="WOD179" s="252"/>
      <c r="WOE179" s="252"/>
      <c r="WOF179" s="252"/>
      <c r="WOG179" s="252"/>
      <c r="WOH179" s="252"/>
      <c r="WOI179" s="252"/>
      <c r="WOJ179" s="252"/>
      <c r="WOK179" s="252"/>
      <c r="WOL179" s="252"/>
      <c r="WOM179" s="252"/>
      <c r="WON179" s="252"/>
      <c r="WOO179" s="252"/>
      <c r="WOP179" s="252"/>
      <c r="WOQ179" s="252"/>
      <c r="WOR179" s="252"/>
      <c r="WOS179" s="252"/>
      <c r="WOT179" s="252"/>
      <c r="WOU179" s="252"/>
      <c r="WOV179" s="252"/>
      <c r="WOW179" s="252"/>
      <c r="WOX179" s="252"/>
      <c r="WOY179" s="252"/>
      <c r="WOZ179" s="252"/>
      <c r="WPA179" s="252"/>
      <c r="WPB179" s="252"/>
      <c r="WPC179" s="252"/>
      <c r="WPD179" s="252"/>
      <c r="WPE179" s="252"/>
      <c r="WPF179" s="252"/>
      <c r="WPG179" s="252"/>
      <c r="WPH179" s="252"/>
      <c r="WPI179" s="252"/>
      <c r="WPJ179" s="252"/>
      <c r="WPK179" s="252"/>
      <c r="WPL179" s="252"/>
      <c r="WPM179" s="252"/>
      <c r="WPN179" s="252"/>
      <c r="WPO179" s="252"/>
      <c r="WPP179" s="252"/>
      <c r="WPQ179" s="252"/>
      <c r="WPR179" s="252"/>
      <c r="WPS179" s="252"/>
      <c r="WPT179" s="252"/>
      <c r="WPU179" s="252"/>
      <c r="WPV179" s="252"/>
      <c r="WPW179" s="252"/>
      <c r="WPX179" s="252"/>
      <c r="WPY179" s="252"/>
      <c r="WPZ179" s="252"/>
      <c r="WQA179" s="252"/>
      <c r="WQB179" s="252"/>
      <c r="WQC179" s="252"/>
      <c r="WQD179" s="252"/>
      <c r="WQE179" s="252"/>
      <c r="WQF179" s="252"/>
      <c r="WQG179" s="252"/>
      <c r="WQH179" s="252"/>
      <c r="WQI179" s="252"/>
      <c r="WQJ179" s="252"/>
      <c r="WQK179" s="252"/>
      <c r="WQL179" s="252"/>
      <c r="WQM179" s="252"/>
      <c r="WQN179" s="252"/>
      <c r="WQO179" s="252"/>
      <c r="WQP179" s="252"/>
      <c r="WQQ179" s="252"/>
      <c r="WQR179" s="252"/>
      <c r="WQS179" s="252"/>
      <c r="WQT179" s="252"/>
      <c r="WQU179" s="252"/>
      <c r="WQV179" s="252"/>
      <c r="WQW179" s="252"/>
      <c r="WQX179" s="252"/>
      <c r="WQY179" s="252"/>
      <c r="WQZ179" s="252"/>
      <c r="WRA179" s="252"/>
      <c r="WRB179" s="252"/>
      <c r="WRC179" s="252"/>
      <c r="WRD179" s="252"/>
      <c r="WRE179" s="252"/>
      <c r="WRF179" s="252"/>
      <c r="WRG179" s="252"/>
      <c r="WRH179" s="252"/>
      <c r="WRI179" s="252"/>
      <c r="WRJ179" s="252"/>
      <c r="WRK179" s="252"/>
      <c r="WRL179" s="252"/>
      <c r="WRM179" s="252"/>
      <c r="WRN179" s="252"/>
      <c r="WRO179" s="252"/>
      <c r="WRP179" s="252"/>
      <c r="WRQ179" s="252"/>
      <c r="WRR179" s="252"/>
      <c r="WRS179" s="252"/>
      <c r="WRT179" s="252"/>
      <c r="WRU179" s="252"/>
      <c r="WRV179" s="252"/>
      <c r="WRW179" s="252"/>
      <c r="WRX179" s="252"/>
      <c r="WRY179" s="252"/>
      <c r="WRZ179" s="252"/>
      <c r="WSA179" s="252"/>
      <c r="WSB179" s="252"/>
      <c r="WSC179" s="252"/>
      <c r="WSD179" s="252"/>
      <c r="WSE179" s="252"/>
      <c r="WSF179" s="252"/>
      <c r="WSG179" s="252"/>
      <c r="WSH179" s="252"/>
      <c r="WSI179" s="252"/>
      <c r="WSJ179" s="252"/>
      <c r="WSK179" s="252"/>
      <c r="WSL179" s="252"/>
      <c r="WSM179" s="252"/>
      <c r="WSN179" s="252"/>
      <c r="WSO179" s="252"/>
      <c r="WSP179" s="252"/>
      <c r="WSQ179" s="252"/>
      <c r="WSR179" s="252"/>
      <c r="WSS179" s="252"/>
      <c r="WST179" s="252"/>
      <c r="WSU179" s="252"/>
      <c r="WSV179" s="252"/>
      <c r="WSW179" s="252"/>
      <c r="WSX179" s="252"/>
      <c r="WSY179" s="252"/>
      <c r="WSZ179" s="252"/>
      <c r="WTA179" s="252"/>
      <c r="WTB179" s="252"/>
      <c r="WTC179" s="252"/>
      <c r="WTD179" s="252"/>
      <c r="WTE179" s="252"/>
      <c r="WTF179" s="252"/>
      <c r="WTG179" s="252"/>
      <c r="WTH179" s="252"/>
      <c r="WTI179" s="252"/>
      <c r="WTJ179" s="252"/>
      <c r="WTK179" s="252"/>
      <c r="WTL179" s="252"/>
      <c r="WTM179" s="252"/>
      <c r="WTN179" s="252"/>
      <c r="WTO179" s="252"/>
      <c r="WTP179" s="252"/>
      <c r="WTQ179" s="252"/>
      <c r="WTR179" s="252"/>
      <c r="WTS179" s="252"/>
      <c r="WTT179" s="252"/>
      <c r="WTU179" s="252"/>
      <c r="WTV179" s="252"/>
      <c r="WTW179" s="252"/>
      <c r="WTX179" s="252"/>
      <c r="WTY179" s="252"/>
      <c r="WTZ179" s="252"/>
      <c r="WUA179" s="252"/>
      <c r="WUB179" s="252"/>
      <c r="WUC179" s="252"/>
      <c r="WUD179" s="252"/>
      <c r="WUE179" s="252"/>
      <c r="WUF179" s="252"/>
      <c r="WUG179" s="252"/>
      <c r="WUH179" s="252"/>
      <c r="WUI179" s="252"/>
      <c r="WUJ179" s="252"/>
      <c r="WUK179" s="252"/>
      <c r="WUL179" s="252"/>
      <c r="WUM179" s="252"/>
      <c r="WUN179" s="252"/>
      <c r="WUO179" s="252"/>
      <c r="WUP179" s="252"/>
      <c r="WUQ179" s="252"/>
      <c r="WUR179" s="252"/>
      <c r="WUS179" s="252"/>
      <c r="WUT179" s="252"/>
      <c r="WUU179" s="252"/>
      <c r="WUV179" s="252"/>
      <c r="WUW179" s="252"/>
      <c r="WUX179" s="252"/>
      <c r="WUY179" s="252"/>
      <c r="WUZ179" s="252"/>
      <c r="WVA179" s="252"/>
      <c r="WVB179" s="252"/>
      <c r="WVC179" s="252"/>
      <c r="WVD179" s="252"/>
      <c r="WVE179" s="252"/>
      <c r="WVF179" s="252"/>
      <c r="WVG179" s="252"/>
      <c r="WVH179" s="252"/>
      <c r="WVI179" s="252"/>
      <c r="WVJ179" s="252"/>
      <c r="WVK179" s="252"/>
      <c r="WVL179" s="252"/>
      <c r="WVM179" s="252"/>
      <c r="WVN179" s="252"/>
      <c r="WVO179" s="252"/>
      <c r="WVP179" s="252"/>
      <c r="WVQ179" s="252"/>
      <c r="WVR179" s="252"/>
      <c r="WVS179" s="252"/>
      <c r="WVT179" s="252"/>
      <c r="WVU179" s="252"/>
      <c r="WVV179" s="252"/>
      <c r="WVW179" s="252"/>
      <c r="WVX179" s="252"/>
      <c r="WVY179" s="252"/>
      <c r="WVZ179" s="252"/>
      <c r="WWA179" s="252"/>
      <c r="WWB179" s="252"/>
      <c r="WWC179" s="252"/>
      <c r="WWD179" s="252"/>
      <c r="WWE179" s="252"/>
      <c r="WWF179" s="252"/>
      <c r="WWG179" s="252"/>
      <c r="WWH179" s="252"/>
      <c r="WWI179" s="252"/>
      <c r="WWJ179" s="252"/>
      <c r="WWK179" s="252"/>
      <c r="WWL179" s="252"/>
      <c r="WWM179" s="252"/>
      <c r="WWN179" s="252"/>
      <c r="WWO179" s="252"/>
      <c r="WWP179" s="252"/>
      <c r="WWQ179" s="252"/>
      <c r="WWR179" s="252"/>
      <c r="WWS179" s="252"/>
      <c r="WWT179" s="252"/>
      <c r="WWU179" s="252"/>
      <c r="WWV179" s="252"/>
      <c r="WWW179" s="252"/>
      <c r="WWX179" s="252"/>
      <c r="WWY179" s="252"/>
      <c r="WWZ179" s="252"/>
      <c r="WXA179" s="252"/>
      <c r="WXB179" s="252"/>
      <c r="WXC179" s="252"/>
      <c r="WXD179" s="252"/>
      <c r="WXE179" s="252"/>
      <c r="WXF179" s="252"/>
      <c r="WXG179" s="252"/>
      <c r="WXH179" s="252"/>
      <c r="WXI179" s="252"/>
      <c r="WXJ179" s="252"/>
      <c r="WXK179" s="252"/>
      <c r="WXL179" s="252"/>
      <c r="WXM179" s="252"/>
      <c r="WXN179" s="252"/>
      <c r="WXO179" s="252"/>
      <c r="WXP179" s="252"/>
      <c r="WXQ179" s="252"/>
      <c r="WXR179" s="252"/>
      <c r="WXS179" s="252"/>
      <c r="WXT179" s="252"/>
      <c r="WXU179" s="252"/>
      <c r="WXV179" s="252"/>
      <c r="WXW179" s="252"/>
      <c r="WXX179" s="252"/>
      <c r="WXY179" s="252"/>
      <c r="WXZ179" s="252"/>
      <c r="WYA179" s="252"/>
      <c r="WYB179" s="252"/>
      <c r="WYC179" s="252"/>
      <c r="WYD179" s="252"/>
      <c r="WYE179" s="252"/>
      <c r="WYF179" s="252"/>
      <c r="WYG179" s="252"/>
      <c r="WYH179" s="252"/>
      <c r="WYI179" s="252"/>
      <c r="WYJ179" s="252"/>
      <c r="WYK179" s="252"/>
      <c r="WYL179" s="252"/>
      <c r="WYM179" s="252"/>
      <c r="WYN179" s="252"/>
      <c r="WYO179" s="252"/>
      <c r="WYP179" s="252"/>
      <c r="WYQ179" s="252"/>
      <c r="WYR179" s="252"/>
      <c r="WYS179" s="252"/>
      <c r="WYT179" s="252"/>
      <c r="WYU179" s="252"/>
      <c r="WYV179" s="252"/>
      <c r="WYW179" s="252"/>
      <c r="WYX179" s="252"/>
      <c r="WYY179" s="252"/>
      <c r="WYZ179" s="252"/>
      <c r="WZA179" s="252"/>
      <c r="WZB179" s="252"/>
      <c r="WZC179" s="252"/>
      <c r="WZD179" s="252"/>
      <c r="WZE179" s="252"/>
      <c r="WZF179" s="252"/>
      <c r="WZG179" s="252"/>
      <c r="WZH179" s="252"/>
      <c r="WZI179" s="252"/>
      <c r="WZJ179" s="252"/>
      <c r="WZK179" s="252"/>
      <c r="WZL179" s="252"/>
      <c r="WZM179" s="252"/>
      <c r="WZN179" s="252"/>
      <c r="WZO179" s="252"/>
      <c r="WZP179" s="252"/>
      <c r="WZQ179" s="252"/>
      <c r="WZR179" s="252"/>
      <c r="WZS179" s="252"/>
      <c r="WZT179" s="252"/>
      <c r="WZU179" s="252"/>
      <c r="WZV179" s="252"/>
      <c r="WZW179" s="252"/>
      <c r="WZX179" s="252"/>
      <c r="WZY179" s="252"/>
      <c r="WZZ179" s="252"/>
      <c r="XAA179" s="252"/>
      <c r="XAB179" s="252"/>
      <c r="XAC179" s="252"/>
      <c r="XAD179" s="252"/>
      <c r="XAE179" s="252"/>
      <c r="XAF179" s="252"/>
      <c r="XAG179" s="252"/>
      <c r="XAH179" s="252"/>
      <c r="XAI179" s="252"/>
      <c r="XAJ179" s="252"/>
      <c r="XAK179" s="252"/>
      <c r="XAL179" s="252"/>
      <c r="XAM179" s="252"/>
      <c r="XAN179" s="252"/>
      <c r="XAO179" s="252"/>
      <c r="XAP179" s="252"/>
      <c r="XAQ179" s="252"/>
      <c r="XAR179" s="252"/>
      <c r="XAS179" s="252"/>
      <c r="XAT179" s="252"/>
      <c r="XAU179" s="252"/>
      <c r="XAV179" s="252"/>
      <c r="XAW179" s="252"/>
      <c r="XAX179" s="252"/>
      <c r="XAY179" s="252"/>
      <c r="XAZ179" s="252"/>
      <c r="XBA179" s="252"/>
      <c r="XBB179" s="252"/>
      <c r="XBC179" s="252"/>
      <c r="XBD179" s="252"/>
      <c r="XBE179" s="252"/>
      <c r="XBF179" s="252"/>
      <c r="XBG179" s="252"/>
      <c r="XBH179" s="252"/>
      <c r="XBI179" s="252"/>
      <c r="XBJ179" s="252"/>
      <c r="XBK179" s="252"/>
      <c r="XBL179" s="252"/>
      <c r="XBM179" s="252"/>
      <c r="XBN179" s="252"/>
      <c r="XBO179" s="252"/>
      <c r="XBP179" s="252"/>
      <c r="XBQ179" s="252"/>
      <c r="XBR179" s="252"/>
      <c r="XBS179" s="252"/>
      <c r="XBT179" s="252"/>
      <c r="XBU179" s="252"/>
      <c r="XBV179" s="252"/>
      <c r="XBW179" s="252"/>
      <c r="XBX179" s="252"/>
      <c r="XBY179" s="252"/>
      <c r="XBZ179" s="252"/>
      <c r="XCA179" s="252"/>
      <c r="XCB179" s="252"/>
      <c r="XCC179" s="252"/>
      <c r="XCD179" s="252"/>
      <c r="XCE179" s="252"/>
      <c r="XCF179" s="252"/>
      <c r="XCG179" s="252"/>
      <c r="XCH179" s="252"/>
      <c r="XCI179" s="252"/>
      <c r="XCJ179" s="252"/>
      <c r="XCK179" s="252"/>
      <c r="XCL179" s="252"/>
      <c r="XCM179" s="252"/>
      <c r="XCN179" s="252"/>
      <c r="XCO179" s="252"/>
      <c r="XCP179" s="252"/>
      <c r="XCQ179" s="252"/>
      <c r="XCR179" s="252"/>
      <c r="XCS179" s="252"/>
      <c r="XCT179" s="252"/>
      <c r="XCU179" s="252"/>
      <c r="XCV179" s="252"/>
      <c r="XCW179" s="252"/>
      <c r="XCX179" s="252"/>
      <c r="XCY179" s="252"/>
      <c r="XCZ179" s="252"/>
      <c r="XDA179" s="252"/>
      <c r="XDB179" s="252"/>
      <c r="XDC179" s="252"/>
      <c r="XDD179" s="252"/>
      <c r="XDE179" s="252"/>
      <c r="XDF179" s="252"/>
      <c r="XDG179" s="252"/>
      <c r="XDH179" s="252"/>
      <c r="XDI179" s="252"/>
      <c r="XDJ179" s="252"/>
      <c r="XDK179" s="252"/>
      <c r="XDL179" s="252"/>
      <c r="XDM179" s="252"/>
      <c r="XDN179" s="252"/>
      <c r="XDO179" s="252"/>
      <c r="XDP179" s="252"/>
      <c r="XDQ179" s="252"/>
      <c r="XDR179" s="252"/>
      <c r="XDS179" s="252"/>
      <c r="XDT179" s="252"/>
      <c r="XDU179" s="252"/>
      <c r="XDV179" s="252"/>
      <c r="XDW179" s="252"/>
      <c r="XDX179" s="252"/>
      <c r="XDY179" s="252"/>
      <c r="XDZ179" s="252"/>
      <c r="XEA179" s="252"/>
      <c r="XEB179" s="252"/>
      <c r="XEC179" s="252"/>
      <c r="XED179" s="252"/>
      <c r="XEE179" s="252"/>
      <c r="XEF179" s="252"/>
      <c r="XEG179" s="252"/>
      <c r="XEH179" s="252"/>
      <c r="XEI179" s="252"/>
      <c r="XEJ179" s="252"/>
      <c r="XEK179" s="252"/>
      <c r="XEL179" s="252"/>
      <c r="XEM179" s="252"/>
      <c r="XEN179" s="252"/>
      <c r="XEO179" s="252"/>
      <c r="XEP179" s="252"/>
      <c r="XEQ179" s="252"/>
      <c r="XER179" s="252"/>
      <c r="XES179" s="252"/>
      <c r="XET179" s="252"/>
      <c r="XEU179" s="252"/>
      <c r="XEV179" s="252"/>
      <c r="XEW179" s="252"/>
      <c r="XEX179" s="252"/>
      <c r="XEY179" s="252"/>
      <c r="XEZ179" s="252"/>
      <c r="XFA179" s="252"/>
      <c r="XFB179" s="252"/>
      <c r="XFC179" s="252"/>
      <c r="XFD179" s="252"/>
    </row>
    <row r="180" spans="1:16384" ht="179.2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16384" ht="82.5" customHeight="1" x14ac:dyDescent="0.2">
      <c r="A181" s="227" t="s">
        <v>159</v>
      </c>
      <c r="B181" s="227"/>
      <c r="C181" s="227"/>
      <c r="D181" s="227"/>
      <c r="E181" s="227"/>
      <c r="F181" s="227"/>
      <c r="G181" s="227"/>
      <c r="H181" s="227"/>
    </row>
    <row r="182" spans="1:16384" ht="23.25" x14ac:dyDescent="0.2">
      <c r="A182" s="252" t="s">
        <v>160</v>
      </c>
      <c r="B182" s="252"/>
      <c r="C182" s="252"/>
      <c r="D182" s="252"/>
      <c r="E182" s="252"/>
      <c r="F182" s="252"/>
      <c r="G182" s="252"/>
      <c r="H182" s="252"/>
    </row>
    <row r="183" spans="1:16384" s="254" customFormat="1" ht="114.75" customHeight="1" x14ac:dyDescent="0.2">
      <c r="A183" s="227" t="s">
        <v>161</v>
      </c>
      <c r="B183" s="227"/>
      <c r="C183" s="227"/>
      <c r="D183" s="227"/>
      <c r="E183" s="227"/>
      <c r="F183" s="227"/>
      <c r="G183" s="227"/>
      <c r="H183" s="227"/>
    </row>
  </sheetData>
  <sheetProtection selectLockedCells="1" selectUnlockedCells="1"/>
  <mergeCells count="2347">
    <mergeCell ref="A181:H181"/>
    <mergeCell ref="A182:H182"/>
    <mergeCell ref="A183:E183"/>
    <mergeCell ref="F183:H183"/>
    <mergeCell ref="XDQ179:XDX179"/>
    <mergeCell ref="XDY179:XEF179"/>
    <mergeCell ref="XEG179:XEN179"/>
    <mergeCell ref="XEO179:XEV179"/>
    <mergeCell ref="XEW179:XFD179"/>
    <mergeCell ref="A180:H180"/>
    <mergeCell ref="XBU179:XCB179"/>
    <mergeCell ref="XCC179:XCJ179"/>
    <mergeCell ref="XCK179:XCR179"/>
    <mergeCell ref="XCS179:XCZ179"/>
    <mergeCell ref="XDA179:XDH179"/>
    <mergeCell ref="XDI179:XDP179"/>
    <mergeCell ref="WZY179:XAF179"/>
    <mergeCell ref="XAG179:XAN179"/>
    <mergeCell ref="XAO179:XAV179"/>
    <mergeCell ref="XAW179:XBD179"/>
    <mergeCell ref="XBE179:XBL179"/>
    <mergeCell ref="XBM179:XBT179"/>
    <mergeCell ref="WYC179:WYJ179"/>
    <mergeCell ref="WYK179:WYR179"/>
    <mergeCell ref="WYS179:WYZ179"/>
    <mergeCell ref="WZA179:WZH179"/>
    <mergeCell ref="WZI179:WZP179"/>
    <mergeCell ref="WZQ179:WZX179"/>
    <mergeCell ref="WWG179:WWN179"/>
    <mergeCell ref="WWO179:WWV179"/>
    <mergeCell ref="WWW179:WXD179"/>
    <mergeCell ref="WXE179:WXL179"/>
    <mergeCell ref="WXM179:WXT179"/>
    <mergeCell ref="WXU179:WYB179"/>
    <mergeCell ref="WUK179:WUR179"/>
    <mergeCell ref="WUS179:WUZ179"/>
    <mergeCell ref="WVA179:WVH179"/>
    <mergeCell ref="WVI179:WVP179"/>
    <mergeCell ref="WVQ179:WVX179"/>
    <mergeCell ref="WVY179:WWF179"/>
    <mergeCell ref="WSO179:WSV179"/>
    <mergeCell ref="WSW179:WTD179"/>
    <mergeCell ref="WTE179:WTL179"/>
    <mergeCell ref="WTM179:WTT179"/>
    <mergeCell ref="WTU179:WUB179"/>
    <mergeCell ref="WUC179:WUJ179"/>
    <mergeCell ref="WQS179:WQZ179"/>
    <mergeCell ref="WRA179:WRH179"/>
    <mergeCell ref="WRI179:WRP179"/>
    <mergeCell ref="WRQ179:WRX179"/>
    <mergeCell ref="WRY179:WSF179"/>
    <mergeCell ref="WSG179:WSN179"/>
    <mergeCell ref="WOW179:WPD179"/>
    <mergeCell ref="WPE179:WPL179"/>
    <mergeCell ref="WPM179:WPT179"/>
    <mergeCell ref="WPU179:WQB179"/>
    <mergeCell ref="WQC179:WQJ179"/>
    <mergeCell ref="WQK179:WQR179"/>
    <mergeCell ref="WNA179:WNH179"/>
    <mergeCell ref="WNI179:WNP179"/>
    <mergeCell ref="WNQ179:WNX179"/>
    <mergeCell ref="WNY179:WOF179"/>
    <mergeCell ref="WOG179:WON179"/>
    <mergeCell ref="WOO179:WOV179"/>
    <mergeCell ref="WLE179:WLL179"/>
    <mergeCell ref="WLM179:WLT179"/>
    <mergeCell ref="WLU179:WMB179"/>
    <mergeCell ref="WMC179:WMJ179"/>
    <mergeCell ref="WMK179:WMR179"/>
    <mergeCell ref="WMS179:WMZ179"/>
    <mergeCell ref="WJI179:WJP179"/>
    <mergeCell ref="WJQ179:WJX179"/>
    <mergeCell ref="WJY179:WKF179"/>
    <mergeCell ref="WKG179:WKN179"/>
    <mergeCell ref="WKO179:WKV179"/>
    <mergeCell ref="WKW179:WLD179"/>
    <mergeCell ref="WHM179:WHT179"/>
    <mergeCell ref="WHU179:WIB179"/>
    <mergeCell ref="WIC179:WIJ179"/>
    <mergeCell ref="WIK179:WIR179"/>
    <mergeCell ref="WIS179:WIZ179"/>
    <mergeCell ref="WJA179:WJH179"/>
    <mergeCell ref="WFQ179:WFX179"/>
    <mergeCell ref="WFY179:WGF179"/>
    <mergeCell ref="WGG179:WGN179"/>
    <mergeCell ref="WGO179:WGV179"/>
    <mergeCell ref="WGW179:WHD179"/>
    <mergeCell ref="WHE179:WHL179"/>
    <mergeCell ref="WDU179:WEB179"/>
    <mergeCell ref="WEC179:WEJ179"/>
    <mergeCell ref="WEK179:WER179"/>
    <mergeCell ref="WES179:WEZ179"/>
    <mergeCell ref="WFA179:WFH179"/>
    <mergeCell ref="WFI179:WFP179"/>
    <mergeCell ref="WBY179:WCF179"/>
    <mergeCell ref="WCG179:WCN179"/>
    <mergeCell ref="WCO179:WCV179"/>
    <mergeCell ref="WCW179:WDD179"/>
    <mergeCell ref="WDE179:WDL179"/>
    <mergeCell ref="WDM179:WDT179"/>
    <mergeCell ref="WAC179:WAJ179"/>
    <mergeCell ref="WAK179:WAR179"/>
    <mergeCell ref="WAS179:WAZ179"/>
    <mergeCell ref="WBA179:WBH179"/>
    <mergeCell ref="WBI179:WBP179"/>
    <mergeCell ref="WBQ179:WBX179"/>
    <mergeCell ref="VYG179:VYN179"/>
    <mergeCell ref="VYO179:VYV179"/>
    <mergeCell ref="VYW179:VZD179"/>
    <mergeCell ref="VZE179:VZL179"/>
    <mergeCell ref="VZM179:VZT179"/>
    <mergeCell ref="VZU179:WAB179"/>
    <mergeCell ref="VWK179:VWR179"/>
    <mergeCell ref="VWS179:VWZ179"/>
    <mergeCell ref="VXA179:VXH179"/>
    <mergeCell ref="VXI179:VXP179"/>
    <mergeCell ref="VXQ179:VXX179"/>
    <mergeCell ref="VXY179:VYF179"/>
    <mergeCell ref="VUO179:VUV179"/>
    <mergeCell ref="VUW179:VVD179"/>
    <mergeCell ref="VVE179:VVL179"/>
    <mergeCell ref="VVM179:VVT179"/>
    <mergeCell ref="VVU179:VWB179"/>
    <mergeCell ref="VWC179:VWJ179"/>
    <mergeCell ref="VSS179:VSZ179"/>
    <mergeCell ref="VTA179:VTH179"/>
    <mergeCell ref="VTI179:VTP179"/>
    <mergeCell ref="VTQ179:VTX179"/>
    <mergeCell ref="VTY179:VUF179"/>
    <mergeCell ref="VUG179:VUN179"/>
    <mergeCell ref="VQW179:VRD179"/>
    <mergeCell ref="VRE179:VRL179"/>
    <mergeCell ref="VRM179:VRT179"/>
    <mergeCell ref="VRU179:VSB179"/>
    <mergeCell ref="VSC179:VSJ179"/>
    <mergeCell ref="VSK179:VSR179"/>
    <mergeCell ref="VPA179:VPH179"/>
    <mergeCell ref="VPI179:VPP179"/>
    <mergeCell ref="VPQ179:VPX179"/>
    <mergeCell ref="VPY179:VQF179"/>
    <mergeCell ref="VQG179:VQN179"/>
    <mergeCell ref="VQO179:VQV179"/>
    <mergeCell ref="VNE179:VNL179"/>
    <mergeCell ref="VNM179:VNT179"/>
    <mergeCell ref="VNU179:VOB179"/>
    <mergeCell ref="VOC179:VOJ179"/>
    <mergeCell ref="VOK179:VOR179"/>
    <mergeCell ref="VOS179:VOZ179"/>
    <mergeCell ref="VLI179:VLP179"/>
    <mergeCell ref="VLQ179:VLX179"/>
    <mergeCell ref="VLY179:VMF179"/>
    <mergeCell ref="VMG179:VMN179"/>
    <mergeCell ref="VMO179:VMV179"/>
    <mergeCell ref="VMW179:VND179"/>
    <mergeCell ref="VJM179:VJT179"/>
    <mergeCell ref="VJU179:VKB179"/>
    <mergeCell ref="VKC179:VKJ179"/>
    <mergeCell ref="VKK179:VKR179"/>
    <mergeCell ref="VKS179:VKZ179"/>
    <mergeCell ref="VLA179:VLH179"/>
    <mergeCell ref="VHQ179:VHX179"/>
    <mergeCell ref="VHY179:VIF179"/>
    <mergeCell ref="VIG179:VIN179"/>
    <mergeCell ref="VIO179:VIV179"/>
    <mergeCell ref="VIW179:VJD179"/>
    <mergeCell ref="VJE179:VJL179"/>
    <mergeCell ref="VFU179:VGB179"/>
    <mergeCell ref="VGC179:VGJ179"/>
    <mergeCell ref="VGK179:VGR179"/>
    <mergeCell ref="VGS179:VGZ179"/>
    <mergeCell ref="VHA179:VHH179"/>
    <mergeCell ref="VHI179:VHP179"/>
    <mergeCell ref="VDY179:VEF179"/>
    <mergeCell ref="VEG179:VEN179"/>
    <mergeCell ref="VEO179:VEV179"/>
    <mergeCell ref="VEW179:VFD179"/>
    <mergeCell ref="VFE179:VFL179"/>
    <mergeCell ref="VFM179:VFT179"/>
    <mergeCell ref="VCC179:VCJ179"/>
    <mergeCell ref="VCK179:VCR179"/>
    <mergeCell ref="VCS179:VCZ179"/>
    <mergeCell ref="VDA179:VDH179"/>
    <mergeCell ref="VDI179:VDP179"/>
    <mergeCell ref="VDQ179:VDX179"/>
    <mergeCell ref="VAG179:VAN179"/>
    <mergeCell ref="VAO179:VAV179"/>
    <mergeCell ref="VAW179:VBD179"/>
    <mergeCell ref="VBE179:VBL179"/>
    <mergeCell ref="VBM179:VBT179"/>
    <mergeCell ref="VBU179:VCB179"/>
    <mergeCell ref="UYK179:UYR179"/>
    <mergeCell ref="UYS179:UYZ179"/>
    <mergeCell ref="UZA179:UZH179"/>
    <mergeCell ref="UZI179:UZP179"/>
    <mergeCell ref="UZQ179:UZX179"/>
    <mergeCell ref="UZY179:VAF179"/>
    <mergeCell ref="UWO179:UWV179"/>
    <mergeCell ref="UWW179:UXD179"/>
    <mergeCell ref="UXE179:UXL179"/>
    <mergeCell ref="UXM179:UXT179"/>
    <mergeCell ref="UXU179:UYB179"/>
    <mergeCell ref="UYC179:UYJ179"/>
    <mergeCell ref="UUS179:UUZ179"/>
    <mergeCell ref="UVA179:UVH179"/>
    <mergeCell ref="UVI179:UVP179"/>
    <mergeCell ref="UVQ179:UVX179"/>
    <mergeCell ref="UVY179:UWF179"/>
    <mergeCell ref="UWG179:UWN179"/>
    <mergeCell ref="USW179:UTD179"/>
    <mergeCell ref="UTE179:UTL179"/>
    <mergeCell ref="UTM179:UTT179"/>
    <mergeCell ref="UTU179:UUB179"/>
    <mergeCell ref="UUC179:UUJ179"/>
    <mergeCell ref="UUK179:UUR179"/>
    <mergeCell ref="URA179:URH179"/>
    <mergeCell ref="URI179:URP179"/>
    <mergeCell ref="URQ179:URX179"/>
    <mergeCell ref="URY179:USF179"/>
    <mergeCell ref="USG179:USN179"/>
    <mergeCell ref="USO179:USV179"/>
    <mergeCell ref="UPE179:UPL179"/>
    <mergeCell ref="UPM179:UPT179"/>
    <mergeCell ref="UPU179:UQB179"/>
    <mergeCell ref="UQC179:UQJ179"/>
    <mergeCell ref="UQK179:UQR179"/>
    <mergeCell ref="UQS179:UQZ179"/>
    <mergeCell ref="UNI179:UNP179"/>
    <mergeCell ref="UNQ179:UNX179"/>
    <mergeCell ref="UNY179:UOF179"/>
    <mergeCell ref="UOG179:UON179"/>
    <mergeCell ref="UOO179:UOV179"/>
    <mergeCell ref="UOW179:UPD179"/>
    <mergeCell ref="ULM179:ULT179"/>
    <mergeCell ref="ULU179:UMB179"/>
    <mergeCell ref="UMC179:UMJ179"/>
    <mergeCell ref="UMK179:UMR179"/>
    <mergeCell ref="UMS179:UMZ179"/>
    <mergeCell ref="UNA179:UNH179"/>
    <mergeCell ref="UJQ179:UJX179"/>
    <mergeCell ref="UJY179:UKF179"/>
    <mergeCell ref="UKG179:UKN179"/>
    <mergeCell ref="UKO179:UKV179"/>
    <mergeCell ref="UKW179:ULD179"/>
    <mergeCell ref="ULE179:ULL179"/>
    <mergeCell ref="UHU179:UIB179"/>
    <mergeCell ref="UIC179:UIJ179"/>
    <mergeCell ref="UIK179:UIR179"/>
    <mergeCell ref="UIS179:UIZ179"/>
    <mergeCell ref="UJA179:UJH179"/>
    <mergeCell ref="UJI179:UJP179"/>
    <mergeCell ref="UFY179:UGF179"/>
    <mergeCell ref="UGG179:UGN179"/>
    <mergeCell ref="UGO179:UGV179"/>
    <mergeCell ref="UGW179:UHD179"/>
    <mergeCell ref="UHE179:UHL179"/>
    <mergeCell ref="UHM179:UHT179"/>
    <mergeCell ref="UEC179:UEJ179"/>
    <mergeCell ref="UEK179:UER179"/>
    <mergeCell ref="UES179:UEZ179"/>
    <mergeCell ref="UFA179:UFH179"/>
    <mergeCell ref="UFI179:UFP179"/>
    <mergeCell ref="UFQ179:UFX179"/>
    <mergeCell ref="UCG179:UCN179"/>
    <mergeCell ref="UCO179:UCV179"/>
    <mergeCell ref="UCW179:UDD179"/>
    <mergeCell ref="UDE179:UDL179"/>
    <mergeCell ref="UDM179:UDT179"/>
    <mergeCell ref="UDU179:UEB179"/>
    <mergeCell ref="UAK179:UAR179"/>
    <mergeCell ref="UAS179:UAZ179"/>
    <mergeCell ref="UBA179:UBH179"/>
    <mergeCell ref="UBI179:UBP179"/>
    <mergeCell ref="UBQ179:UBX179"/>
    <mergeCell ref="UBY179:UCF179"/>
    <mergeCell ref="TYO179:TYV179"/>
    <mergeCell ref="TYW179:TZD179"/>
    <mergeCell ref="TZE179:TZL179"/>
    <mergeCell ref="TZM179:TZT179"/>
    <mergeCell ref="TZU179:UAB179"/>
    <mergeCell ref="UAC179:UAJ179"/>
    <mergeCell ref="TWS179:TWZ179"/>
    <mergeCell ref="TXA179:TXH179"/>
    <mergeCell ref="TXI179:TXP179"/>
    <mergeCell ref="TXQ179:TXX179"/>
    <mergeCell ref="TXY179:TYF179"/>
    <mergeCell ref="TYG179:TYN179"/>
    <mergeCell ref="TUW179:TVD179"/>
    <mergeCell ref="TVE179:TVL179"/>
    <mergeCell ref="TVM179:TVT179"/>
    <mergeCell ref="TVU179:TWB179"/>
    <mergeCell ref="TWC179:TWJ179"/>
    <mergeCell ref="TWK179:TWR179"/>
    <mergeCell ref="TTA179:TTH179"/>
    <mergeCell ref="TTI179:TTP179"/>
    <mergeCell ref="TTQ179:TTX179"/>
    <mergeCell ref="TTY179:TUF179"/>
    <mergeCell ref="TUG179:TUN179"/>
    <mergeCell ref="TUO179:TUV179"/>
    <mergeCell ref="TRE179:TRL179"/>
    <mergeCell ref="TRM179:TRT179"/>
    <mergeCell ref="TRU179:TSB179"/>
    <mergeCell ref="TSC179:TSJ179"/>
    <mergeCell ref="TSK179:TSR179"/>
    <mergeCell ref="TSS179:TSZ179"/>
    <mergeCell ref="TPI179:TPP179"/>
    <mergeCell ref="TPQ179:TPX179"/>
    <mergeCell ref="TPY179:TQF179"/>
    <mergeCell ref="TQG179:TQN179"/>
    <mergeCell ref="TQO179:TQV179"/>
    <mergeCell ref="TQW179:TRD179"/>
    <mergeCell ref="TNM179:TNT179"/>
    <mergeCell ref="TNU179:TOB179"/>
    <mergeCell ref="TOC179:TOJ179"/>
    <mergeCell ref="TOK179:TOR179"/>
    <mergeCell ref="TOS179:TOZ179"/>
    <mergeCell ref="TPA179:TPH179"/>
    <mergeCell ref="TLQ179:TLX179"/>
    <mergeCell ref="TLY179:TMF179"/>
    <mergeCell ref="TMG179:TMN179"/>
    <mergeCell ref="TMO179:TMV179"/>
    <mergeCell ref="TMW179:TND179"/>
    <mergeCell ref="TNE179:TNL179"/>
    <mergeCell ref="TJU179:TKB179"/>
    <mergeCell ref="TKC179:TKJ179"/>
    <mergeCell ref="TKK179:TKR179"/>
    <mergeCell ref="TKS179:TKZ179"/>
    <mergeCell ref="TLA179:TLH179"/>
    <mergeCell ref="TLI179:TLP179"/>
    <mergeCell ref="THY179:TIF179"/>
    <mergeCell ref="TIG179:TIN179"/>
    <mergeCell ref="TIO179:TIV179"/>
    <mergeCell ref="TIW179:TJD179"/>
    <mergeCell ref="TJE179:TJL179"/>
    <mergeCell ref="TJM179:TJT179"/>
    <mergeCell ref="TGC179:TGJ179"/>
    <mergeCell ref="TGK179:TGR179"/>
    <mergeCell ref="TGS179:TGZ179"/>
    <mergeCell ref="THA179:THH179"/>
    <mergeCell ref="THI179:THP179"/>
    <mergeCell ref="THQ179:THX179"/>
    <mergeCell ref="TEG179:TEN179"/>
    <mergeCell ref="TEO179:TEV179"/>
    <mergeCell ref="TEW179:TFD179"/>
    <mergeCell ref="TFE179:TFL179"/>
    <mergeCell ref="TFM179:TFT179"/>
    <mergeCell ref="TFU179:TGB179"/>
    <mergeCell ref="TCK179:TCR179"/>
    <mergeCell ref="TCS179:TCZ179"/>
    <mergeCell ref="TDA179:TDH179"/>
    <mergeCell ref="TDI179:TDP179"/>
    <mergeCell ref="TDQ179:TDX179"/>
    <mergeCell ref="TDY179:TEF179"/>
    <mergeCell ref="TAO179:TAV179"/>
    <mergeCell ref="TAW179:TBD179"/>
    <mergeCell ref="TBE179:TBL179"/>
    <mergeCell ref="TBM179:TBT179"/>
    <mergeCell ref="TBU179:TCB179"/>
    <mergeCell ref="TCC179:TCJ179"/>
    <mergeCell ref="SYS179:SYZ179"/>
    <mergeCell ref="SZA179:SZH179"/>
    <mergeCell ref="SZI179:SZP179"/>
    <mergeCell ref="SZQ179:SZX179"/>
    <mergeCell ref="SZY179:TAF179"/>
    <mergeCell ref="TAG179:TAN179"/>
    <mergeCell ref="SWW179:SXD179"/>
    <mergeCell ref="SXE179:SXL179"/>
    <mergeCell ref="SXM179:SXT179"/>
    <mergeCell ref="SXU179:SYB179"/>
    <mergeCell ref="SYC179:SYJ179"/>
    <mergeCell ref="SYK179:SYR179"/>
    <mergeCell ref="SVA179:SVH179"/>
    <mergeCell ref="SVI179:SVP179"/>
    <mergeCell ref="SVQ179:SVX179"/>
    <mergeCell ref="SVY179:SWF179"/>
    <mergeCell ref="SWG179:SWN179"/>
    <mergeCell ref="SWO179:SWV179"/>
    <mergeCell ref="STE179:STL179"/>
    <mergeCell ref="STM179:STT179"/>
    <mergeCell ref="STU179:SUB179"/>
    <mergeCell ref="SUC179:SUJ179"/>
    <mergeCell ref="SUK179:SUR179"/>
    <mergeCell ref="SUS179:SUZ179"/>
    <mergeCell ref="SRI179:SRP179"/>
    <mergeCell ref="SRQ179:SRX179"/>
    <mergeCell ref="SRY179:SSF179"/>
    <mergeCell ref="SSG179:SSN179"/>
    <mergeCell ref="SSO179:SSV179"/>
    <mergeCell ref="SSW179:STD179"/>
    <mergeCell ref="SPM179:SPT179"/>
    <mergeCell ref="SPU179:SQB179"/>
    <mergeCell ref="SQC179:SQJ179"/>
    <mergeCell ref="SQK179:SQR179"/>
    <mergeCell ref="SQS179:SQZ179"/>
    <mergeCell ref="SRA179:SRH179"/>
    <mergeCell ref="SNQ179:SNX179"/>
    <mergeCell ref="SNY179:SOF179"/>
    <mergeCell ref="SOG179:SON179"/>
    <mergeCell ref="SOO179:SOV179"/>
    <mergeCell ref="SOW179:SPD179"/>
    <mergeCell ref="SPE179:SPL179"/>
    <mergeCell ref="SLU179:SMB179"/>
    <mergeCell ref="SMC179:SMJ179"/>
    <mergeCell ref="SMK179:SMR179"/>
    <mergeCell ref="SMS179:SMZ179"/>
    <mergeCell ref="SNA179:SNH179"/>
    <mergeCell ref="SNI179:SNP179"/>
    <mergeCell ref="SJY179:SKF179"/>
    <mergeCell ref="SKG179:SKN179"/>
    <mergeCell ref="SKO179:SKV179"/>
    <mergeCell ref="SKW179:SLD179"/>
    <mergeCell ref="SLE179:SLL179"/>
    <mergeCell ref="SLM179:SLT179"/>
    <mergeCell ref="SIC179:SIJ179"/>
    <mergeCell ref="SIK179:SIR179"/>
    <mergeCell ref="SIS179:SIZ179"/>
    <mergeCell ref="SJA179:SJH179"/>
    <mergeCell ref="SJI179:SJP179"/>
    <mergeCell ref="SJQ179:SJX179"/>
    <mergeCell ref="SGG179:SGN179"/>
    <mergeCell ref="SGO179:SGV179"/>
    <mergeCell ref="SGW179:SHD179"/>
    <mergeCell ref="SHE179:SHL179"/>
    <mergeCell ref="SHM179:SHT179"/>
    <mergeCell ref="SHU179:SIB179"/>
    <mergeCell ref="SEK179:SER179"/>
    <mergeCell ref="SES179:SEZ179"/>
    <mergeCell ref="SFA179:SFH179"/>
    <mergeCell ref="SFI179:SFP179"/>
    <mergeCell ref="SFQ179:SFX179"/>
    <mergeCell ref="SFY179:SGF179"/>
    <mergeCell ref="SCO179:SCV179"/>
    <mergeCell ref="SCW179:SDD179"/>
    <mergeCell ref="SDE179:SDL179"/>
    <mergeCell ref="SDM179:SDT179"/>
    <mergeCell ref="SDU179:SEB179"/>
    <mergeCell ref="SEC179:SEJ179"/>
    <mergeCell ref="SAS179:SAZ179"/>
    <mergeCell ref="SBA179:SBH179"/>
    <mergeCell ref="SBI179:SBP179"/>
    <mergeCell ref="SBQ179:SBX179"/>
    <mergeCell ref="SBY179:SCF179"/>
    <mergeCell ref="SCG179:SCN179"/>
    <mergeCell ref="RYW179:RZD179"/>
    <mergeCell ref="RZE179:RZL179"/>
    <mergeCell ref="RZM179:RZT179"/>
    <mergeCell ref="RZU179:SAB179"/>
    <mergeCell ref="SAC179:SAJ179"/>
    <mergeCell ref="SAK179:SAR179"/>
    <mergeCell ref="RXA179:RXH179"/>
    <mergeCell ref="RXI179:RXP179"/>
    <mergeCell ref="RXQ179:RXX179"/>
    <mergeCell ref="RXY179:RYF179"/>
    <mergeCell ref="RYG179:RYN179"/>
    <mergeCell ref="RYO179:RYV179"/>
    <mergeCell ref="RVE179:RVL179"/>
    <mergeCell ref="RVM179:RVT179"/>
    <mergeCell ref="RVU179:RWB179"/>
    <mergeCell ref="RWC179:RWJ179"/>
    <mergeCell ref="RWK179:RWR179"/>
    <mergeCell ref="RWS179:RWZ179"/>
    <mergeCell ref="RTI179:RTP179"/>
    <mergeCell ref="RTQ179:RTX179"/>
    <mergeCell ref="RTY179:RUF179"/>
    <mergeCell ref="RUG179:RUN179"/>
    <mergeCell ref="RUO179:RUV179"/>
    <mergeCell ref="RUW179:RVD179"/>
    <mergeCell ref="RRM179:RRT179"/>
    <mergeCell ref="RRU179:RSB179"/>
    <mergeCell ref="RSC179:RSJ179"/>
    <mergeCell ref="RSK179:RSR179"/>
    <mergeCell ref="RSS179:RSZ179"/>
    <mergeCell ref="RTA179:RTH179"/>
    <mergeCell ref="RPQ179:RPX179"/>
    <mergeCell ref="RPY179:RQF179"/>
    <mergeCell ref="RQG179:RQN179"/>
    <mergeCell ref="RQO179:RQV179"/>
    <mergeCell ref="RQW179:RRD179"/>
    <mergeCell ref="RRE179:RRL179"/>
    <mergeCell ref="RNU179:ROB179"/>
    <mergeCell ref="ROC179:ROJ179"/>
    <mergeCell ref="ROK179:ROR179"/>
    <mergeCell ref="ROS179:ROZ179"/>
    <mergeCell ref="RPA179:RPH179"/>
    <mergeCell ref="RPI179:RPP179"/>
    <mergeCell ref="RLY179:RMF179"/>
    <mergeCell ref="RMG179:RMN179"/>
    <mergeCell ref="RMO179:RMV179"/>
    <mergeCell ref="RMW179:RND179"/>
    <mergeCell ref="RNE179:RNL179"/>
    <mergeCell ref="RNM179:RNT179"/>
    <mergeCell ref="RKC179:RKJ179"/>
    <mergeCell ref="RKK179:RKR179"/>
    <mergeCell ref="RKS179:RKZ179"/>
    <mergeCell ref="RLA179:RLH179"/>
    <mergeCell ref="RLI179:RLP179"/>
    <mergeCell ref="RLQ179:RLX179"/>
    <mergeCell ref="RIG179:RIN179"/>
    <mergeCell ref="RIO179:RIV179"/>
    <mergeCell ref="RIW179:RJD179"/>
    <mergeCell ref="RJE179:RJL179"/>
    <mergeCell ref="RJM179:RJT179"/>
    <mergeCell ref="RJU179:RKB179"/>
    <mergeCell ref="RGK179:RGR179"/>
    <mergeCell ref="RGS179:RGZ179"/>
    <mergeCell ref="RHA179:RHH179"/>
    <mergeCell ref="RHI179:RHP179"/>
    <mergeCell ref="RHQ179:RHX179"/>
    <mergeCell ref="RHY179:RIF179"/>
    <mergeCell ref="REO179:REV179"/>
    <mergeCell ref="REW179:RFD179"/>
    <mergeCell ref="RFE179:RFL179"/>
    <mergeCell ref="RFM179:RFT179"/>
    <mergeCell ref="RFU179:RGB179"/>
    <mergeCell ref="RGC179:RGJ179"/>
    <mergeCell ref="RCS179:RCZ179"/>
    <mergeCell ref="RDA179:RDH179"/>
    <mergeCell ref="RDI179:RDP179"/>
    <mergeCell ref="RDQ179:RDX179"/>
    <mergeCell ref="RDY179:REF179"/>
    <mergeCell ref="REG179:REN179"/>
    <mergeCell ref="RAW179:RBD179"/>
    <mergeCell ref="RBE179:RBL179"/>
    <mergeCell ref="RBM179:RBT179"/>
    <mergeCell ref="RBU179:RCB179"/>
    <mergeCell ref="RCC179:RCJ179"/>
    <mergeCell ref="RCK179:RCR179"/>
    <mergeCell ref="QZA179:QZH179"/>
    <mergeCell ref="QZI179:QZP179"/>
    <mergeCell ref="QZQ179:QZX179"/>
    <mergeCell ref="QZY179:RAF179"/>
    <mergeCell ref="RAG179:RAN179"/>
    <mergeCell ref="RAO179:RAV179"/>
    <mergeCell ref="QXE179:QXL179"/>
    <mergeCell ref="QXM179:QXT179"/>
    <mergeCell ref="QXU179:QYB179"/>
    <mergeCell ref="QYC179:QYJ179"/>
    <mergeCell ref="QYK179:QYR179"/>
    <mergeCell ref="QYS179:QYZ179"/>
    <mergeCell ref="QVI179:QVP179"/>
    <mergeCell ref="QVQ179:QVX179"/>
    <mergeCell ref="QVY179:QWF179"/>
    <mergeCell ref="QWG179:QWN179"/>
    <mergeCell ref="QWO179:QWV179"/>
    <mergeCell ref="QWW179:QXD179"/>
    <mergeCell ref="QTM179:QTT179"/>
    <mergeCell ref="QTU179:QUB179"/>
    <mergeCell ref="QUC179:QUJ179"/>
    <mergeCell ref="QUK179:QUR179"/>
    <mergeCell ref="QUS179:QUZ179"/>
    <mergeCell ref="QVA179:QVH179"/>
    <mergeCell ref="QRQ179:QRX179"/>
    <mergeCell ref="QRY179:QSF179"/>
    <mergeCell ref="QSG179:QSN179"/>
    <mergeCell ref="QSO179:QSV179"/>
    <mergeCell ref="QSW179:QTD179"/>
    <mergeCell ref="QTE179:QTL179"/>
    <mergeCell ref="QPU179:QQB179"/>
    <mergeCell ref="QQC179:QQJ179"/>
    <mergeCell ref="QQK179:QQR179"/>
    <mergeCell ref="QQS179:QQZ179"/>
    <mergeCell ref="QRA179:QRH179"/>
    <mergeCell ref="QRI179:QRP179"/>
    <mergeCell ref="QNY179:QOF179"/>
    <mergeCell ref="QOG179:QON179"/>
    <mergeCell ref="QOO179:QOV179"/>
    <mergeCell ref="QOW179:QPD179"/>
    <mergeCell ref="QPE179:QPL179"/>
    <mergeCell ref="QPM179:QPT179"/>
    <mergeCell ref="QMC179:QMJ179"/>
    <mergeCell ref="QMK179:QMR179"/>
    <mergeCell ref="QMS179:QMZ179"/>
    <mergeCell ref="QNA179:QNH179"/>
    <mergeCell ref="QNI179:QNP179"/>
    <mergeCell ref="QNQ179:QNX179"/>
    <mergeCell ref="QKG179:QKN179"/>
    <mergeCell ref="QKO179:QKV179"/>
    <mergeCell ref="QKW179:QLD179"/>
    <mergeCell ref="QLE179:QLL179"/>
    <mergeCell ref="QLM179:QLT179"/>
    <mergeCell ref="QLU179:QMB179"/>
    <mergeCell ref="QIK179:QIR179"/>
    <mergeCell ref="QIS179:QIZ179"/>
    <mergeCell ref="QJA179:QJH179"/>
    <mergeCell ref="QJI179:QJP179"/>
    <mergeCell ref="QJQ179:QJX179"/>
    <mergeCell ref="QJY179:QKF179"/>
    <mergeCell ref="QGO179:QGV179"/>
    <mergeCell ref="QGW179:QHD179"/>
    <mergeCell ref="QHE179:QHL179"/>
    <mergeCell ref="QHM179:QHT179"/>
    <mergeCell ref="QHU179:QIB179"/>
    <mergeCell ref="QIC179:QIJ179"/>
    <mergeCell ref="QES179:QEZ179"/>
    <mergeCell ref="QFA179:QFH179"/>
    <mergeCell ref="QFI179:QFP179"/>
    <mergeCell ref="QFQ179:QFX179"/>
    <mergeCell ref="QFY179:QGF179"/>
    <mergeCell ref="QGG179:QGN179"/>
    <mergeCell ref="QCW179:QDD179"/>
    <mergeCell ref="QDE179:QDL179"/>
    <mergeCell ref="QDM179:QDT179"/>
    <mergeCell ref="QDU179:QEB179"/>
    <mergeCell ref="QEC179:QEJ179"/>
    <mergeCell ref="QEK179:QER179"/>
    <mergeCell ref="QBA179:QBH179"/>
    <mergeCell ref="QBI179:QBP179"/>
    <mergeCell ref="QBQ179:QBX179"/>
    <mergeCell ref="QBY179:QCF179"/>
    <mergeCell ref="QCG179:QCN179"/>
    <mergeCell ref="QCO179:QCV179"/>
    <mergeCell ref="PZE179:PZL179"/>
    <mergeCell ref="PZM179:PZT179"/>
    <mergeCell ref="PZU179:QAB179"/>
    <mergeCell ref="QAC179:QAJ179"/>
    <mergeCell ref="QAK179:QAR179"/>
    <mergeCell ref="QAS179:QAZ179"/>
    <mergeCell ref="PXI179:PXP179"/>
    <mergeCell ref="PXQ179:PXX179"/>
    <mergeCell ref="PXY179:PYF179"/>
    <mergeCell ref="PYG179:PYN179"/>
    <mergeCell ref="PYO179:PYV179"/>
    <mergeCell ref="PYW179:PZD179"/>
    <mergeCell ref="PVM179:PVT179"/>
    <mergeCell ref="PVU179:PWB179"/>
    <mergeCell ref="PWC179:PWJ179"/>
    <mergeCell ref="PWK179:PWR179"/>
    <mergeCell ref="PWS179:PWZ179"/>
    <mergeCell ref="PXA179:PXH179"/>
    <mergeCell ref="PTQ179:PTX179"/>
    <mergeCell ref="PTY179:PUF179"/>
    <mergeCell ref="PUG179:PUN179"/>
    <mergeCell ref="PUO179:PUV179"/>
    <mergeCell ref="PUW179:PVD179"/>
    <mergeCell ref="PVE179:PVL179"/>
    <mergeCell ref="PRU179:PSB179"/>
    <mergeCell ref="PSC179:PSJ179"/>
    <mergeCell ref="PSK179:PSR179"/>
    <mergeCell ref="PSS179:PSZ179"/>
    <mergeCell ref="PTA179:PTH179"/>
    <mergeCell ref="PTI179:PTP179"/>
    <mergeCell ref="PPY179:PQF179"/>
    <mergeCell ref="PQG179:PQN179"/>
    <mergeCell ref="PQO179:PQV179"/>
    <mergeCell ref="PQW179:PRD179"/>
    <mergeCell ref="PRE179:PRL179"/>
    <mergeCell ref="PRM179:PRT179"/>
    <mergeCell ref="POC179:POJ179"/>
    <mergeCell ref="POK179:POR179"/>
    <mergeCell ref="POS179:POZ179"/>
    <mergeCell ref="PPA179:PPH179"/>
    <mergeCell ref="PPI179:PPP179"/>
    <mergeCell ref="PPQ179:PPX179"/>
    <mergeCell ref="PMG179:PMN179"/>
    <mergeCell ref="PMO179:PMV179"/>
    <mergeCell ref="PMW179:PND179"/>
    <mergeCell ref="PNE179:PNL179"/>
    <mergeCell ref="PNM179:PNT179"/>
    <mergeCell ref="PNU179:POB179"/>
    <mergeCell ref="PKK179:PKR179"/>
    <mergeCell ref="PKS179:PKZ179"/>
    <mergeCell ref="PLA179:PLH179"/>
    <mergeCell ref="PLI179:PLP179"/>
    <mergeCell ref="PLQ179:PLX179"/>
    <mergeCell ref="PLY179:PMF179"/>
    <mergeCell ref="PIO179:PIV179"/>
    <mergeCell ref="PIW179:PJD179"/>
    <mergeCell ref="PJE179:PJL179"/>
    <mergeCell ref="PJM179:PJT179"/>
    <mergeCell ref="PJU179:PKB179"/>
    <mergeCell ref="PKC179:PKJ179"/>
    <mergeCell ref="PGS179:PGZ179"/>
    <mergeCell ref="PHA179:PHH179"/>
    <mergeCell ref="PHI179:PHP179"/>
    <mergeCell ref="PHQ179:PHX179"/>
    <mergeCell ref="PHY179:PIF179"/>
    <mergeCell ref="PIG179:PIN179"/>
    <mergeCell ref="PEW179:PFD179"/>
    <mergeCell ref="PFE179:PFL179"/>
    <mergeCell ref="PFM179:PFT179"/>
    <mergeCell ref="PFU179:PGB179"/>
    <mergeCell ref="PGC179:PGJ179"/>
    <mergeCell ref="PGK179:PGR179"/>
    <mergeCell ref="PDA179:PDH179"/>
    <mergeCell ref="PDI179:PDP179"/>
    <mergeCell ref="PDQ179:PDX179"/>
    <mergeCell ref="PDY179:PEF179"/>
    <mergeCell ref="PEG179:PEN179"/>
    <mergeCell ref="PEO179:PEV179"/>
    <mergeCell ref="PBE179:PBL179"/>
    <mergeCell ref="PBM179:PBT179"/>
    <mergeCell ref="PBU179:PCB179"/>
    <mergeCell ref="PCC179:PCJ179"/>
    <mergeCell ref="PCK179:PCR179"/>
    <mergeCell ref="PCS179:PCZ179"/>
    <mergeCell ref="OZI179:OZP179"/>
    <mergeCell ref="OZQ179:OZX179"/>
    <mergeCell ref="OZY179:PAF179"/>
    <mergeCell ref="PAG179:PAN179"/>
    <mergeCell ref="PAO179:PAV179"/>
    <mergeCell ref="PAW179:PBD179"/>
    <mergeCell ref="OXM179:OXT179"/>
    <mergeCell ref="OXU179:OYB179"/>
    <mergeCell ref="OYC179:OYJ179"/>
    <mergeCell ref="OYK179:OYR179"/>
    <mergeCell ref="OYS179:OYZ179"/>
    <mergeCell ref="OZA179:OZH179"/>
    <mergeCell ref="OVQ179:OVX179"/>
    <mergeCell ref="OVY179:OWF179"/>
    <mergeCell ref="OWG179:OWN179"/>
    <mergeCell ref="OWO179:OWV179"/>
    <mergeCell ref="OWW179:OXD179"/>
    <mergeCell ref="OXE179:OXL179"/>
    <mergeCell ref="OTU179:OUB179"/>
    <mergeCell ref="OUC179:OUJ179"/>
    <mergeCell ref="OUK179:OUR179"/>
    <mergeCell ref="OUS179:OUZ179"/>
    <mergeCell ref="OVA179:OVH179"/>
    <mergeCell ref="OVI179:OVP179"/>
    <mergeCell ref="ORY179:OSF179"/>
    <mergeCell ref="OSG179:OSN179"/>
    <mergeCell ref="OSO179:OSV179"/>
    <mergeCell ref="OSW179:OTD179"/>
    <mergeCell ref="OTE179:OTL179"/>
    <mergeCell ref="OTM179:OTT179"/>
    <mergeCell ref="OQC179:OQJ179"/>
    <mergeCell ref="OQK179:OQR179"/>
    <mergeCell ref="OQS179:OQZ179"/>
    <mergeCell ref="ORA179:ORH179"/>
    <mergeCell ref="ORI179:ORP179"/>
    <mergeCell ref="ORQ179:ORX179"/>
    <mergeCell ref="OOG179:OON179"/>
    <mergeCell ref="OOO179:OOV179"/>
    <mergeCell ref="OOW179:OPD179"/>
    <mergeCell ref="OPE179:OPL179"/>
    <mergeCell ref="OPM179:OPT179"/>
    <mergeCell ref="OPU179:OQB179"/>
    <mergeCell ref="OMK179:OMR179"/>
    <mergeCell ref="OMS179:OMZ179"/>
    <mergeCell ref="ONA179:ONH179"/>
    <mergeCell ref="ONI179:ONP179"/>
    <mergeCell ref="ONQ179:ONX179"/>
    <mergeCell ref="ONY179:OOF179"/>
    <mergeCell ref="OKO179:OKV179"/>
    <mergeCell ref="OKW179:OLD179"/>
    <mergeCell ref="OLE179:OLL179"/>
    <mergeCell ref="OLM179:OLT179"/>
    <mergeCell ref="OLU179:OMB179"/>
    <mergeCell ref="OMC179:OMJ179"/>
    <mergeCell ref="OIS179:OIZ179"/>
    <mergeCell ref="OJA179:OJH179"/>
    <mergeCell ref="OJI179:OJP179"/>
    <mergeCell ref="OJQ179:OJX179"/>
    <mergeCell ref="OJY179:OKF179"/>
    <mergeCell ref="OKG179:OKN179"/>
    <mergeCell ref="OGW179:OHD179"/>
    <mergeCell ref="OHE179:OHL179"/>
    <mergeCell ref="OHM179:OHT179"/>
    <mergeCell ref="OHU179:OIB179"/>
    <mergeCell ref="OIC179:OIJ179"/>
    <mergeCell ref="OIK179:OIR179"/>
    <mergeCell ref="OFA179:OFH179"/>
    <mergeCell ref="OFI179:OFP179"/>
    <mergeCell ref="OFQ179:OFX179"/>
    <mergeCell ref="OFY179:OGF179"/>
    <mergeCell ref="OGG179:OGN179"/>
    <mergeCell ref="OGO179:OGV179"/>
    <mergeCell ref="ODE179:ODL179"/>
    <mergeCell ref="ODM179:ODT179"/>
    <mergeCell ref="ODU179:OEB179"/>
    <mergeCell ref="OEC179:OEJ179"/>
    <mergeCell ref="OEK179:OER179"/>
    <mergeCell ref="OES179:OEZ179"/>
    <mergeCell ref="OBI179:OBP179"/>
    <mergeCell ref="OBQ179:OBX179"/>
    <mergeCell ref="OBY179:OCF179"/>
    <mergeCell ref="OCG179:OCN179"/>
    <mergeCell ref="OCO179:OCV179"/>
    <mergeCell ref="OCW179:ODD179"/>
    <mergeCell ref="NZM179:NZT179"/>
    <mergeCell ref="NZU179:OAB179"/>
    <mergeCell ref="OAC179:OAJ179"/>
    <mergeCell ref="OAK179:OAR179"/>
    <mergeCell ref="OAS179:OAZ179"/>
    <mergeCell ref="OBA179:OBH179"/>
    <mergeCell ref="NXQ179:NXX179"/>
    <mergeCell ref="NXY179:NYF179"/>
    <mergeCell ref="NYG179:NYN179"/>
    <mergeCell ref="NYO179:NYV179"/>
    <mergeCell ref="NYW179:NZD179"/>
    <mergeCell ref="NZE179:NZL179"/>
    <mergeCell ref="NVU179:NWB179"/>
    <mergeCell ref="NWC179:NWJ179"/>
    <mergeCell ref="NWK179:NWR179"/>
    <mergeCell ref="NWS179:NWZ179"/>
    <mergeCell ref="NXA179:NXH179"/>
    <mergeCell ref="NXI179:NXP179"/>
    <mergeCell ref="NTY179:NUF179"/>
    <mergeCell ref="NUG179:NUN179"/>
    <mergeCell ref="NUO179:NUV179"/>
    <mergeCell ref="NUW179:NVD179"/>
    <mergeCell ref="NVE179:NVL179"/>
    <mergeCell ref="NVM179:NVT179"/>
    <mergeCell ref="NSC179:NSJ179"/>
    <mergeCell ref="NSK179:NSR179"/>
    <mergeCell ref="NSS179:NSZ179"/>
    <mergeCell ref="NTA179:NTH179"/>
    <mergeCell ref="NTI179:NTP179"/>
    <mergeCell ref="NTQ179:NTX179"/>
    <mergeCell ref="NQG179:NQN179"/>
    <mergeCell ref="NQO179:NQV179"/>
    <mergeCell ref="NQW179:NRD179"/>
    <mergeCell ref="NRE179:NRL179"/>
    <mergeCell ref="NRM179:NRT179"/>
    <mergeCell ref="NRU179:NSB179"/>
    <mergeCell ref="NOK179:NOR179"/>
    <mergeCell ref="NOS179:NOZ179"/>
    <mergeCell ref="NPA179:NPH179"/>
    <mergeCell ref="NPI179:NPP179"/>
    <mergeCell ref="NPQ179:NPX179"/>
    <mergeCell ref="NPY179:NQF179"/>
    <mergeCell ref="NMO179:NMV179"/>
    <mergeCell ref="NMW179:NND179"/>
    <mergeCell ref="NNE179:NNL179"/>
    <mergeCell ref="NNM179:NNT179"/>
    <mergeCell ref="NNU179:NOB179"/>
    <mergeCell ref="NOC179:NOJ179"/>
    <mergeCell ref="NKS179:NKZ179"/>
    <mergeCell ref="NLA179:NLH179"/>
    <mergeCell ref="NLI179:NLP179"/>
    <mergeCell ref="NLQ179:NLX179"/>
    <mergeCell ref="NLY179:NMF179"/>
    <mergeCell ref="NMG179:NMN179"/>
    <mergeCell ref="NIW179:NJD179"/>
    <mergeCell ref="NJE179:NJL179"/>
    <mergeCell ref="NJM179:NJT179"/>
    <mergeCell ref="NJU179:NKB179"/>
    <mergeCell ref="NKC179:NKJ179"/>
    <mergeCell ref="NKK179:NKR179"/>
    <mergeCell ref="NHA179:NHH179"/>
    <mergeCell ref="NHI179:NHP179"/>
    <mergeCell ref="NHQ179:NHX179"/>
    <mergeCell ref="NHY179:NIF179"/>
    <mergeCell ref="NIG179:NIN179"/>
    <mergeCell ref="NIO179:NIV179"/>
    <mergeCell ref="NFE179:NFL179"/>
    <mergeCell ref="NFM179:NFT179"/>
    <mergeCell ref="NFU179:NGB179"/>
    <mergeCell ref="NGC179:NGJ179"/>
    <mergeCell ref="NGK179:NGR179"/>
    <mergeCell ref="NGS179:NGZ179"/>
    <mergeCell ref="NDI179:NDP179"/>
    <mergeCell ref="NDQ179:NDX179"/>
    <mergeCell ref="NDY179:NEF179"/>
    <mergeCell ref="NEG179:NEN179"/>
    <mergeCell ref="NEO179:NEV179"/>
    <mergeCell ref="NEW179:NFD179"/>
    <mergeCell ref="NBM179:NBT179"/>
    <mergeCell ref="NBU179:NCB179"/>
    <mergeCell ref="NCC179:NCJ179"/>
    <mergeCell ref="NCK179:NCR179"/>
    <mergeCell ref="NCS179:NCZ179"/>
    <mergeCell ref="NDA179:NDH179"/>
    <mergeCell ref="MZQ179:MZX179"/>
    <mergeCell ref="MZY179:NAF179"/>
    <mergeCell ref="NAG179:NAN179"/>
    <mergeCell ref="NAO179:NAV179"/>
    <mergeCell ref="NAW179:NBD179"/>
    <mergeCell ref="NBE179:NBL179"/>
    <mergeCell ref="MXU179:MYB179"/>
    <mergeCell ref="MYC179:MYJ179"/>
    <mergeCell ref="MYK179:MYR179"/>
    <mergeCell ref="MYS179:MYZ179"/>
    <mergeCell ref="MZA179:MZH179"/>
    <mergeCell ref="MZI179:MZP179"/>
    <mergeCell ref="MVY179:MWF179"/>
    <mergeCell ref="MWG179:MWN179"/>
    <mergeCell ref="MWO179:MWV179"/>
    <mergeCell ref="MWW179:MXD179"/>
    <mergeCell ref="MXE179:MXL179"/>
    <mergeCell ref="MXM179:MXT179"/>
    <mergeCell ref="MUC179:MUJ179"/>
    <mergeCell ref="MUK179:MUR179"/>
    <mergeCell ref="MUS179:MUZ179"/>
    <mergeCell ref="MVA179:MVH179"/>
    <mergeCell ref="MVI179:MVP179"/>
    <mergeCell ref="MVQ179:MVX179"/>
    <mergeCell ref="MSG179:MSN179"/>
    <mergeCell ref="MSO179:MSV179"/>
    <mergeCell ref="MSW179:MTD179"/>
    <mergeCell ref="MTE179:MTL179"/>
    <mergeCell ref="MTM179:MTT179"/>
    <mergeCell ref="MTU179:MUB179"/>
    <mergeCell ref="MQK179:MQR179"/>
    <mergeCell ref="MQS179:MQZ179"/>
    <mergeCell ref="MRA179:MRH179"/>
    <mergeCell ref="MRI179:MRP179"/>
    <mergeCell ref="MRQ179:MRX179"/>
    <mergeCell ref="MRY179:MSF179"/>
    <mergeCell ref="MOO179:MOV179"/>
    <mergeCell ref="MOW179:MPD179"/>
    <mergeCell ref="MPE179:MPL179"/>
    <mergeCell ref="MPM179:MPT179"/>
    <mergeCell ref="MPU179:MQB179"/>
    <mergeCell ref="MQC179:MQJ179"/>
    <mergeCell ref="MMS179:MMZ179"/>
    <mergeCell ref="MNA179:MNH179"/>
    <mergeCell ref="MNI179:MNP179"/>
    <mergeCell ref="MNQ179:MNX179"/>
    <mergeCell ref="MNY179:MOF179"/>
    <mergeCell ref="MOG179:MON179"/>
    <mergeCell ref="MKW179:MLD179"/>
    <mergeCell ref="MLE179:MLL179"/>
    <mergeCell ref="MLM179:MLT179"/>
    <mergeCell ref="MLU179:MMB179"/>
    <mergeCell ref="MMC179:MMJ179"/>
    <mergeCell ref="MMK179:MMR179"/>
    <mergeCell ref="MJA179:MJH179"/>
    <mergeCell ref="MJI179:MJP179"/>
    <mergeCell ref="MJQ179:MJX179"/>
    <mergeCell ref="MJY179:MKF179"/>
    <mergeCell ref="MKG179:MKN179"/>
    <mergeCell ref="MKO179:MKV179"/>
    <mergeCell ref="MHE179:MHL179"/>
    <mergeCell ref="MHM179:MHT179"/>
    <mergeCell ref="MHU179:MIB179"/>
    <mergeCell ref="MIC179:MIJ179"/>
    <mergeCell ref="MIK179:MIR179"/>
    <mergeCell ref="MIS179:MIZ179"/>
    <mergeCell ref="MFI179:MFP179"/>
    <mergeCell ref="MFQ179:MFX179"/>
    <mergeCell ref="MFY179:MGF179"/>
    <mergeCell ref="MGG179:MGN179"/>
    <mergeCell ref="MGO179:MGV179"/>
    <mergeCell ref="MGW179:MHD179"/>
    <mergeCell ref="MDM179:MDT179"/>
    <mergeCell ref="MDU179:MEB179"/>
    <mergeCell ref="MEC179:MEJ179"/>
    <mergeCell ref="MEK179:MER179"/>
    <mergeCell ref="MES179:MEZ179"/>
    <mergeCell ref="MFA179:MFH179"/>
    <mergeCell ref="MBQ179:MBX179"/>
    <mergeCell ref="MBY179:MCF179"/>
    <mergeCell ref="MCG179:MCN179"/>
    <mergeCell ref="MCO179:MCV179"/>
    <mergeCell ref="MCW179:MDD179"/>
    <mergeCell ref="MDE179:MDL179"/>
    <mergeCell ref="LZU179:MAB179"/>
    <mergeCell ref="MAC179:MAJ179"/>
    <mergeCell ref="MAK179:MAR179"/>
    <mergeCell ref="MAS179:MAZ179"/>
    <mergeCell ref="MBA179:MBH179"/>
    <mergeCell ref="MBI179:MBP179"/>
    <mergeCell ref="LXY179:LYF179"/>
    <mergeCell ref="LYG179:LYN179"/>
    <mergeCell ref="LYO179:LYV179"/>
    <mergeCell ref="LYW179:LZD179"/>
    <mergeCell ref="LZE179:LZL179"/>
    <mergeCell ref="LZM179:LZT179"/>
    <mergeCell ref="LWC179:LWJ179"/>
    <mergeCell ref="LWK179:LWR179"/>
    <mergeCell ref="LWS179:LWZ179"/>
    <mergeCell ref="LXA179:LXH179"/>
    <mergeCell ref="LXI179:LXP179"/>
    <mergeCell ref="LXQ179:LXX179"/>
    <mergeCell ref="LUG179:LUN179"/>
    <mergeCell ref="LUO179:LUV179"/>
    <mergeCell ref="LUW179:LVD179"/>
    <mergeCell ref="LVE179:LVL179"/>
    <mergeCell ref="LVM179:LVT179"/>
    <mergeCell ref="LVU179:LWB179"/>
    <mergeCell ref="LSK179:LSR179"/>
    <mergeCell ref="LSS179:LSZ179"/>
    <mergeCell ref="LTA179:LTH179"/>
    <mergeCell ref="LTI179:LTP179"/>
    <mergeCell ref="LTQ179:LTX179"/>
    <mergeCell ref="LTY179:LUF179"/>
    <mergeCell ref="LQO179:LQV179"/>
    <mergeCell ref="LQW179:LRD179"/>
    <mergeCell ref="LRE179:LRL179"/>
    <mergeCell ref="LRM179:LRT179"/>
    <mergeCell ref="LRU179:LSB179"/>
    <mergeCell ref="LSC179:LSJ179"/>
    <mergeCell ref="LOS179:LOZ179"/>
    <mergeCell ref="LPA179:LPH179"/>
    <mergeCell ref="LPI179:LPP179"/>
    <mergeCell ref="LPQ179:LPX179"/>
    <mergeCell ref="LPY179:LQF179"/>
    <mergeCell ref="LQG179:LQN179"/>
    <mergeCell ref="LMW179:LND179"/>
    <mergeCell ref="LNE179:LNL179"/>
    <mergeCell ref="LNM179:LNT179"/>
    <mergeCell ref="LNU179:LOB179"/>
    <mergeCell ref="LOC179:LOJ179"/>
    <mergeCell ref="LOK179:LOR179"/>
    <mergeCell ref="LLA179:LLH179"/>
    <mergeCell ref="LLI179:LLP179"/>
    <mergeCell ref="LLQ179:LLX179"/>
    <mergeCell ref="LLY179:LMF179"/>
    <mergeCell ref="LMG179:LMN179"/>
    <mergeCell ref="LMO179:LMV179"/>
    <mergeCell ref="LJE179:LJL179"/>
    <mergeCell ref="LJM179:LJT179"/>
    <mergeCell ref="LJU179:LKB179"/>
    <mergeCell ref="LKC179:LKJ179"/>
    <mergeCell ref="LKK179:LKR179"/>
    <mergeCell ref="LKS179:LKZ179"/>
    <mergeCell ref="LHI179:LHP179"/>
    <mergeCell ref="LHQ179:LHX179"/>
    <mergeCell ref="LHY179:LIF179"/>
    <mergeCell ref="LIG179:LIN179"/>
    <mergeCell ref="LIO179:LIV179"/>
    <mergeCell ref="LIW179:LJD179"/>
    <mergeCell ref="LFM179:LFT179"/>
    <mergeCell ref="LFU179:LGB179"/>
    <mergeCell ref="LGC179:LGJ179"/>
    <mergeCell ref="LGK179:LGR179"/>
    <mergeCell ref="LGS179:LGZ179"/>
    <mergeCell ref="LHA179:LHH179"/>
    <mergeCell ref="LDQ179:LDX179"/>
    <mergeCell ref="LDY179:LEF179"/>
    <mergeCell ref="LEG179:LEN179"/>
    <mergeCell ref="LEO179:LEV179"/>
    <mergeCell ref="LEW179:LFD179"/>
    <mergeCell ref="LFE179:LFL179"/>
    <mergeCell ref="LBU179:LCB179"/>
    <mergeCell ref="LCC179:LCJ179"/>
    <mergeCell ref="LCK179:LCR179"/>
    <mergeCell ref="LCS179:LCZ179"/>
    <mergeCell ref="LDA179:LDH179"/>
    <mergeCell ref="LDI179:LDP179"/>
    <mergeCell ref="KZY179:LAF179"/>
    <mergeCell ref="LAG179:LAN179"/>
    <mergeCell ref="LAO179:LAV179"/>
    <mergeCell ref="LAW179:LBD179"/>
    <mergeCell ref="LBE179:LBL179"/>
    <mergeCell ref="LBM179:LBT179"/>
    <mergeCell ref="KYC179:KYJ179"/>
    <mergeCell ref="KYK179:KYR179"/>
    <mergeCell ref="KYS179:KYZ179"/>
    <mergeCell ref="KZA179:KZH179"/>
    <mergeCell ref="KZI179:KZP179"/>
    <mergeCell ref="KZQ179:KZX179"/>
    <mergeCell ref="KWG179:KWN179"/>
    <mergeCell ref="KWO179:KWV179"/>
    <mergeCell ref="KWW179:KXD179"/>
    <mergeCell ref="KXE179:KXL179"/>
    <mergeCell ref="KXM179:KXT179"/>
    <mergeCell ref="KXU179:KYB179"/>
    <mergeCell ref="KUK179:KUR179"/>
    <mergeCell ref="KUS179:KUZ179"/>
    <mergeCell ref="KVA179:KVH179"/>
    <mergeCell ref="KVI179:KVP179"/>
    <mergeCell ref="KVQ179:KVX179"/>
    <mergeCell ref="KVY179:KWF179"/>
    <mergeCell ref="KSO179:KSV179"/>
    <mergeCell ref="KSW179:KTD179"/>
    <mergeCell ref="KTE179:KTL179"/>
    <mergeCell ref="KTM179:KTT179"/>
    <mergeCell ref="KTU179:KUB179"/>
    <mergeCell ref="KUC179:KUJ179"/>
    <mergeCell ref="KQS179:KQZ179"/>
    <mergeCell ref="KRA179:KRH179"/>
    <mergeCell ref="KRI179:KRP179"/>
    <mergeCell ref="KRQ179:KRX179"/>
    <mergeCell ref="KRY179:KSF179"/>
    <mergeCell ref="KSG179:KSN179"/>
    <mergeCell ref="KOW179:KPD179"/>
    <mergeCell ref="KPE179:KPL179"/>
    <mergeCell ref="KPM179:KPT179"/>
    <mergeCell ref="KPU179:KQB179"/>
    <mergeCell ref="KQC179:KQJ179"/>
    <mergeCell ref="KQK179:KQR179"/>
    <mergeCell ref="KNA179:KNH179"/>
    <mergeCell ref="KNI179:KNP179"/>
    <mergeCell ref="KNQ179:KNX179"/>
    <mergeCell ref="KNY179:KOF179"/>
    <mergeCell ref="KOG179:KON179"/>
    <mergeCell ref="KOO179:KOV179"/>
    <mergeCell ref="KLE179:KLL179"/>
    <mergeCell ref="KLM179:KLT179"/>
    <mergeCell ref="KLU179:KMB179"/>
    <mergeCell ref="KMC179:KMJ179"/>
    <mergeCell ref="KMK179:KMR179"/>
    <mergeCell ref="KMS179:KMZ179"/>
    <mergeCell ref="KJI179:KJP179"/>
    <mergeCell ref="KJQ179:KJX179"/>
    <mergeCell ref="KJY179:KKF179"/>
    <mergeCell ref="KKG179:KKN179"/>
    <mergeCell ref="KKO179:KKV179"/>
    <mergeCell ref="KKW179:KLD179"/>
    <mergeCell ref="KHM179:KHT179"/>
    <mergeCell ref="KHU179:KIB179"/>
    <mergeCell ref="KIC179:KIJ179"/>
    <mergeCell ref="KIK179:KIR179"/>
    <mergeCell ref="KIS179:KIZ179"/>
    <mergeCell ref="KJA179:KJH179"/>
    <mergeCell ref="KFQ179:KFX179"/>
    <mergeCell ref="KFY179:KGF179"/>
    <mergeCell ref="KGG179:KGN179"/>
    <mergeCell ref="KGO179:KGV179"/>
    <mergeCell ref="KGW179:KHD179"/>
    <mergeCell ref="KHE179:KHL179"/>
    <mergeCell ref="KDU179:KEB179"/>
    <mergeCell ref="KEC179:KEJ179"/>
    <mergeCell ref="KEK179:KER179"/>
    <mergeCell ref="KES179:KEZ179"/>
    <mergeCell ref="KFA179:KFH179"/>
    <mergeCell ref="KFI179:KFP179"/>
    <mergeCell ref="KBY179:KCF179"/>
    <mergeCell ref="KCG179:KCN179"/>
    <mergeCell ref="KCO179:KCV179"/>
    <mergeCell ref="KCW179:KDD179"/>
    <mergeCell ref="KDE179:KDL179"/>
    <mergeCell ref="KDM179:KDT179"/>
    <mergeCell ref="KAC179:KAJ179"/>
    <mergeCell ref="KAK179:KAR179"/>
    <mergeCell ref="KAS179:KAZ179"/>
    <mergeCell ref="KBA179:KBH179"/>
    <mergeCell ref="KBI179:KBP179"/>
    <mergeCell ref="KBQ179:KBX179"/>
    <mergeCell ref="JYG179:JYN179"/>
    <mergeCell ref="JYO179:JYV179"/>
    <mergeCell ref="JYW179:JZD179"/>
    <mergeCell ref="JZE179:JZL179"/>
    <mergeCell ref="JZM179:JZT179"/>
    <mergeCell ref="JZU179:KAB179"/>
    <mergeCell ref="JWK179:JWR179"/>
    <mergeCell ref="JWS179:JWZ179"/>
    <mergeCell ref="JXA179:JXH179"/>
    <mergeCell ref="JXI179:JXP179"/>
    <mergeCell ref="JXQ179:JXX179"/>
    <mergeCell ref="JXY179:JYF179"/>
    <mergeCell ref="JUO179:JUV179"/>
    <mergeCell ref="JUW179:JVD179"/>
    <mergeCell ref="JVE179:JVL179"/>
    <mergeCell ref="JVM179:JVT179"/>
    <mergeCell ref="JVU179:JWB179"/>
    <mergeCell ref="JWC179:JWJ179"/>
    <mergeCell ref="JSS179:JSZ179"/>
    <mergeCell ref="JTA179:JTH179"/>
    <mergeCell ref="JTI179:JTP179"/>
    <mergeCell ref="JTQ179:JTX179"/>
    <mergeCell ref="JTY179:JUF179"/>
    <mergeCell ref="JUG179:JUN179"/>
    <mergeCell ref="JQW179:JRD179"/>
    <mergeCell ref="JRE179:JRL179"/>
    <mergeCell ref="JRM179:JRT179"/>
    <mergeCell ref="JRU179:JSB179"/>
    <mergeCell ref="JSC179:JSJ179"/>
    <mergeCell ref="JSK179:JSR179"/>
    <mergeCell ref="JPA179:JPH179"/>
    <mergeCell ref="JPI179:JPP179"/>
    <mergeCell ref="JPQ179:JPX179"/>
    <mergeCell ref="JPY179:JQF179"/>
    <mergeCell ref="JQG179:JQN179"/>
    <mergeCell ref="JQO179:JQV179"/>
    <mergeCell ref="JNE179:JNL179"/>
    <mergeCell ref="JNM179:JNT179"/>
    <mergeCell ref="JNU179:JOB179"/>
    <mergeCell ref="JOC179:JOJ179"/>
    <mergeCell ref="JOK179:JOR179"/>
    <mergeCell ref="JOS179:JOZ179"/>
    <mergeCell ref="JLI179:JLP179"/>
    <mergeCell ref="JLQ179:JLX179"/>
    <mergeCell ref="JLY179:JMF179"/>
    <mergeCell ref="JMG179:JMN179"/>
    <mergeCell ref="JMO179:JMV179"/>
    <mergeCell ref="JMW179:JND179"/>
    <mergeCell ref="JJM179:JJT179"/>
    <mergeCell ref="JJU179:JKB179"/>
    <mergeCell ref="JKC179:JKJ179"/>
    <mergeCell ref="JKK179:JKR179"/>
    <mergeCell ref="JKS179:JKZ179"/>
    <mergeCell ref="JLA179:JLH179"/>
    <mergeCell ref="JHQ179:JHX179"/>
    <mergeCell ref="JHY179:JIF179"/>
    <mergeCell ref="JIG179:JIN179"/>
    <mergeCell ref="JIO179:JIV179"/>
    <mergeCell ref="JIW179:JJD179"/>
    <mergeCell ref="JJE179:JJL179"/>
    <mergeCell ref="JFU179:JGB179"/>
    <mergeCell ref="JGC179:JGJ179"/>
    <mergeCell ref="JGK179:JGR179"/>
    <mergeCell ref="JGS179:JGZ179"/>
    <mergeCell ref="JHA179:JHH179"/>
    <mergeCell ref="JHI179:JHP179"/>
    <mergeCell ref="JDY179:JEF179"/>
    <mergeCell ref="JEG179:JEN179"/>
    <mergeCell ref="JEO179:JEV179"/>
    <mergeCell ref="JEW179:JFD179"/>
    <mergeCell ref="JFE179:JFL179"/>
    <mergeCell ref="JFM179:JFT179"/>
    <mergeCell ref="JCC179:JCJ179"/>
    <mergeCell ref="JCK179:JCR179"/>
    <mergeCell ref="JCS179:JCZ179"/>
    <mergeCell ref="JDA179:JDH179"/>
    <mergeCell ref="JDI179:JDP179"/>
    <mergeCell ref="JDQ179:JDX179"/>
    <mergeCell ref="JAG179:JAN179"/>
    <mergeCell ref="JAO179:JAV179"/>
    <mergeCell ref="JAW179:JBD179"/>
    <mergeCell ref="JBE179:JBL179"/>
    <mergeCell ref="JBM179:JBT179"/>
    <mergeCell ref="JBU179:JCB179"/>
    <mergeCell ref="IYK179:IYR179"/>
    <mergeCell ref="IYS179:IYZ179"/>
    <mergeCell ref="IZA179:IZH179"/>
    <mergeCell ref="IZI179:IZP179"/>
    <mergeCell ref="IZQ179:IZX179"/>
    <mergeCell ref="IZY179:JAF179"/>
    <mergeCell ref="IWO179:IWV179"/>
    <mergeCell ref="IWW179:IXD179"/>
    <mergeCell ref="IXE179:IXL179"/>
    <mergeCell ref="IXM179:IXT179"/>
    <mergeCell ref="IXU179:IYB179"/>
    <mergeCell ref="IYC179:IYJ179"/>
    <mergeCell ref="IUS179:IUZ179"/>
    <mergeCell ref="IVA179:IVH179"/>
    <mergeCell ref="IVI179:IVP179"/>
    <mergeCell ref="IVQ179:IVX179"/>
    <mergeCell ref="IVY179:IWF179"/>
    <mergeCell ref="IWG179:IWN179"/>
    <mergeCell ref="ISW179:ITD179"/>
    <mergeCell ref="ITE179:ITL179"/>
    <mergeCell ref="ITM179:ITT179"/>
    <mergeCell ref="ITU179:IUB179"/>
    <mergeCell ref="IUC179:IUJ179"/>
    <mergeCell ref="IUK179:IUR179"/>
    <mergeCell ref="IRA179:IRH179"/>
    <mergeCell ref="IRI179:IRP179"/>
    <mergeCell ref="IRQ179:IRX179"/>
    <mergeCell ref="IRY179:ISF179"/>
    <mergeCell ref="ISG179:ISN179"/>
    <mergeCell ref="ISO179:ISV179"/>
    <mergeCell ref="IPE179:IPL179"/>
    <mergeCell ref="IPM179:IPT179"/>
    <mergeCell ref="IPU179:IQB179"/>
    <mergeCell ref="IQC179:IQJ179"/>
    <mergeCell ref="IQK179:IQR179"/>
    <mergeCell ref="IQS179:IQZ179"/>
    <mergeCell ref="INI179:INP179"/>
    <mergeCell ref="INQ179:INX179"/>
    <mergeCell ref="INY179:IOF179"/>
    <mergeCell ref="IOG179:ION179"/>
    <mergeCell ref="IOO179:IOV179"/>
    <mergeCell ref="IOW179:IPD179"/>
    <mergeCell ref="ILM179:ILT179"/>
    <mergeCell ref="ILU179:IMB179"/>
    <mergeCell ref="IMC179:IMJ179"/>
    <mergeCell ref="IMK179:IMR179"/>
    <mergeCell ref="IMS179:IMZ179"/>
    <mergeCell ref="INA179:INH179"/>
    <mergeCell ref="IJQ179:IJX179"/>
    <mergeCell ref="IJY179:IKF179"/>
    <mergeCell ref="IKG179:IKN179"/>
    <mergeCell ref="IKO179:IKV179"/>
    <mergeCell ref="IKW179:ILD179"/>
    <mergeCell ref="ILE179:ILL179"/>
    <mergeCell ref="IHU179:IIB179"/>
    <mergeCell ref="IIC179:IIJ179"/>
    <mergeCell ref="IIK179:IIR179"/>
    <mergeCell ref="IIS179:IIZ179"/>
    <mergeCell ref="IJA179:IJH179"/>
    <mergeCell ref="IJI179:IJP179"/>
    <mergeCell ref="IFY179:IGF179"/>
    <mergeCell ref="IGG179:IGN179"/>
    <mergeCell ref="IGO179:IGV179"/>
    <mergeCell ref="IGW179:IHD179"/>
    <mergeCell ref="IHE179:IHL179"/>
    <mergeCell ref="IHM179:IHT179"/>
    <mergeCell ref="IEC179:IEJ179"/>
    <mergeCell ref="IEK179:IER179"/>
    <mergeCell ref="IES179:IEZ179"/>
    <mergeCell ref="IFA179:IFH179"/>
    <mergeCell ref="IFI179:IFP179"/>
    <mergeCell ref="IFQ179:IFX179"/>
    <mergeCell ref="ICG179:ICN179"/>
    <mergeCell ref="ICO179:ICV179"/>
    <mergeCell ref="ICW179:IDD179"/>
    <mergeCell ref="IDE179:IDL179"/>
    <mergeCell ref="IDM179:IDT179"/>
    <mergeCell ref="IDU179:IEB179"/>
    <mergeCell ref="IAK179:IAR179"/>
    <mergeCell ref="IAS179:IAZ179"/>
    <mergeCell ref="IBA179:IBH179"/>
    <mergeCell ref="IBI179:IBP179"/>
    <mergeCell ref="IBQ179:IBX179"/>
    <mergeCell ref="IBY179:ICF179"/>
    <mergeCell ref="HYO179:HYV179"/>
    <mergeCell ref="HYW179:HZD179"/>
    <mergeCell ref="HZE179:HZL179"/>
    <mergeCell ref="HZM179:HZT179"/>
    <mergeCell ref="HZU179:IAB179"/>
    <mergeCell ref="IAC179:IAJ179"/>
    <mergeCell ref="HWS179:HWZ179"/>
    <mergeCell ref="HXA179:HXH179"/>
    <mergeCell ref="HXI179:HXP179"/>
    <mergeCell ref="HXQ179:HXX179"/>
    <mergeCell ref="HXY179:HYF179"/>
    <mergeCell ref="HYG179:HYN179"/>
    <mergeCell ref="HUW179:HVD179"/>
    <mergeCell ref="HVE179:HVL179"/>
    <mergeCell ref="HVM179:HVT179"/>
    <mergeCell ref="HVU179:HWB179"/>
    <mergeCell ref="HWC179:HWJ179"/>
    <mergeCell ref="HWK179:HWR179"/>
    <mergeCell ref="HTA179:HTH179"/>
    <mergeCell ref="HTI179:HTP179"/>
    <mergeCell ref="HTQ179:HTX179"/>
    <mergeCell ref="HTY179:HUF179"/>
    <mergeCell ref="HUG179:HUN179"/>
    <mergeCell ref="HUO179:HUV179"/>
    <mergeCell ref="HRE179:HRL179"/>
    <mergeCell ref="HRM179:HRT179"/>
    <mergeCell ref="HRU179:HSB179"/>
    <mergeCell ref="HSC179:HSJ179"/>
    <mergeCell ref="HSK179:HSR179"/>
    <mergeCell ref="HSS179:HSZ179"/>
    <mergeCell ref="HPI179:HPP179"/>
    <mergeCell ref="HPQ179:HPX179"/>
    <mergeCell ref="HPY179:HQF179"/>
    <mergeCell ref="HQG179:HQN179"/>
    <mergeCell ref="HQO179:HQV179"/>
    <mergeCell ref="HQW179:HRD179"/>
    <mergeCell ref="HNM179:HNT179"/>
    <mergeCell ref="HNU179:HOB179"/>
    <mergeCell ref="HOC179:HOJ179"/>
    <mergeCell ref="HOK179:HOR179"/>
    <mergeCell ref="HOS179:HOZ179"/>
    <mergeCell ref="HPA179:HPH179"/>
    <mergeCell ref="HLQ179:HLX179"/>
    <mergeCell ref="HLY179:HMF179"/>
    <mergeCell ref="HMG179:HMN179"/>
    <mergeCell ref="HMO179:HMV179"/>
    <mergeCell ref="HMW179:HND179"/>
    <mergeCell ref="HNE179:HNL179"/>
    <mergeCell ref="HJU179:HKB179"/>
    <mergeCell ref="HKC179:HKJ179"/>
    <mergeCell ref="HKK179:HKR179"/>
    <mergeCell ref="HKS179:HKZ179"/>
    <mergeCell ref="HLA179:HLH179"/>
    <mergeCell ref="HLI179:HLP179"/>
    <mergeCell ref="HHY179:HIF179"/>
    <mergeCell ref="HIG179:HIN179"/>
    <mergeCell ref="HIO179:HIV179"/>
    <mergeCell ref="HIW179:HJD179"/>
    <mergeCell ref="HJE179:HJL179"/>
    <mergeCell ref="HJM179:HJT179"/>
    <mergeCell ref="HGC179:HGJ179"/>
    <mergeCell ref="HGK179:HGR179"/>
    <mergeCell ref="HGS179:HGZ179"/>
    <mergeCell ref="HHA179:HHH179"/>
    <mergeCell ref="HHI179:HHP179"/>
    <mergeCell ref="HHQ179:HHX179"/>
    <mergeCell ref="HEG179:HEN179"/>
    <mergeCell ref="HEO179:HEV179"/>
    <mergeCell ref="HEW179:HFD179"/>
    <mergeCell ref="HFE179:HFL179"/>
    <mergeCell ref="HFM179:HFT179"/>
    <mergeCell ref="HFU179:HGB179"/>
    <mergeCell ref="HCK179:HCR179"/>
    <mergeCell ref="HCS179:HCZ179"/>
    <mergeCell ref="HDA179:HDH179"/>
    <mergeCell ref="HDI179:HDP179"/>
    <mergeCell ref="HDQ179:HDX179"/>
    <mergeCell ref="HDY179:HEF179"/>
    <mergeCell ref="HAO179:HAV179"/>
    <mergeCell ref="HAW179:HBD179"/>
    <mergeCell ref="HBE179:HBL179"/>
    <mergeCell ref="HBM179:HBT179"/>
    <mergeCell ref="HBU179:HCB179"/>
    <mergeCell ref="HCC179:HCJ179"/>
    <mergeCell ref="GYS179:GYZ179"/>
    <mergeCell ref="GZA179:GZH179"/>
    <mergeCell ref="GZI179:GZP179"/>
    <mergeCell ref="GZQ179:GZX179"/>
    <mergeCell ref="GZY179:HAF179"/>
    <mergeCell ref="HAG179:HAN179"/>
    <mergeCell ref="GWW179:GXD179"/>
    <mergeCell ref="GXE179:GXL179"/>
    <mergeCell ref="GXM179:GXT179"/>
    <mergeCell ref="GXU179:GYB179"/>
    <mergeCell ref="GYC179:GYJ179"/>
    <mergeCell ref="GYK179:GYR179"/>
    <mergeCell ref="GVA179:GVH179"/>
    <mergeCell ref="GVI179:GVP179"/>
    <mergeCell ref="GVQ179:GVX179"/>
    <mergeCell ref="GVY179:GWF179"/>
    <mergeCell ref="GWG179:GWN179"/>
    <mergeCell ref="GWO179:GWV179"/>
    <mergeCell ref="GTE179:GTL179"/>
    <mergeCell ref="GTM179:GTT179"/>
    <mergeCell ref="GTU179:GUB179"/>
    <mergeCell ref="GUC179:GUJ179"/>
    <mergeCell ref="GUK179:GUR179"/>
    <mergeCell ref="GUS179:GUZ179"/>
    <mergeCell ref="GRI179:GRP179"/>
    <mergeCell ref="GRQ179:GRX179"/>
    <mergeCell ref="GRY179:GSF179"/>
    <mergeCell ref="GSG179:GSN179"/>
    <mergeCell ref="GSO179:GSV179"/>
    <mergeCell ref="GSW179:GTD179"/>
    <mergeCell ref="GPM179:GPT179"/>
    <mergeCell ref="GPU179:GQB179"/>
    <mergeCell ref="GQC179:GQJ179"/>
    <mergeCell ref="GQK179:GQR179"/>
    <mergeCell ref="GQS179:GQZ179"/>
    <mergeCell ref="GRA179:GRH179"/>
    <mergeCell ref="GNQ179:GNX179"/>
    <mergeCell ref="GNY179:GOF179"/>
    <mergeCell ref="GOG179:GON179"/>
    <mergeCell ref="GOO179:GOV179"/>
    <mergeCell ref="GOW179:GPD179"/>
    <mergeCell ref="GPE179:GPL179"/>
    <mergeCell ref="GLU179:GMB179"/>
    <mergeCell ref="GMC179:GMJ179"/>
    <mergeCell ref="GMK179:GMR179"/>
    <mergeCell ref="GMS179:GMZ179"/>
    <mergeCell ref="GNA179:GNH179"/>
    <mergeCell ref="GNI179:GNP179"/>
    <mergeCell ref="GJY179:GKF179"/>
    <mergeCell ref="GKG179:GKN179"/>
    <mergeCell ref="GKO179:GKV179"/>
    <mergeCell ref="GKW179:GLD179"/>
    <mergeCell ref="GLE179:GLL179"/>
    <mergeCell ref="GLM179:GLT179"/>
    <mergeCell ref="GIC179:GIJ179"/>
    <mergeCell ref="GIK179:GIR179"/>
    <mergeCell ref="GIS179:GIZ179"/>
    <mergeCell ref="GJA179:GJH179"/>
    <mergeCell ref="GJI179:GJP179"/>
    <mergeCell ref="GJQ179:GJX179"/>
    <mergeCell ref="GGG179:GGN179"/>
    <mergeCell ref="GGO179:GGV179"/>
    <mergeCell ref="GGW179:GHD179"/>
    <mergeCell ref="GHE179:GHL179"/>
    <mergeCell ref="GHM179:GHT179"/>
    <mergeCell ref="GHU179:GIB179"/>
    <mergeCell ref="GEK179:GER179"/>
    <mergeCell ref="GES179:GEZ179"/>
    <mergeCell ref="GFA179:GFH179"/>
    <mergeCell ref="GFI179:GFP179"/>
    <mergeCell ref="GFQ179:GFX179"/>
    <mergeCell ref="GFY179:GGF179"/>
    <mergeCell ref="GCO179:GCV179"/>
    <mergeCell ref="GCW179:GDD179"/>
    <mergeCell ref="GDE179:GDL179"/>
    <mergeCell ref="GDM179:GDT179"/>
    <mergeCell ref="GDU179:GEB179"/>
    <mergeCell ref="GEC179:GEJ179"/>
    <mergeCell ref="GAS179:GAZ179"/>
    <mergeCell ref="GBA179:GBH179"/>
    <mergeCell ref="GBI179:GBP179"/>
    <mergeCell ref="GBQ179:GBX179"/>
    <mergeCell ref="GBY179:GCF179"/>
    <mergeCell ref="GCG179:GCN179"/>
    <mergeCell ref="FYW179:FZD179"/>
    <mergeCell ref="FZE179:FZL179"/>
    <mergeCell ref="FZM179:FZT179"/>
    <mergeCell ref="FZU179:GAB179"/>
    <mergeCell ref="GAC179:GAJ179"/>
    <mergeCell ref="GAK179:GAR179"/>
    <mergeCell ref="FXA179:FXH179"/>
    <mergeCell ref="FXI179:FXP179"/>
    <mergeCell ref="FXQ179:FXX179"/>
    <mergeCell ref="FXY179:FYF179"/>
    <mergeCell ref="FYG179:FYN179"/>
    <mergeCell ref="FYO179:FYV179"/>
    <mergeCell ref="FVE179:FVL179"/>
    <mergeCell ref="FVM179:FVT179"/>
    <mergeCell ref="FVU179:FWB179"/>
    <mergeCell ref="FWC179:FWJ179"/>
    <mergeCell ref="FWK179:FWR179"/>
    <mergeCell ref="FWS179:FWZ179"/>
    <mergeCell ref="FTI179:FTP179"/>
    <mergeCell ref="FTQ179:FTX179"/>
    <mergeCell ref="FTY179:FUF179"/>
    <mergeCell ref="FUG179:FUN179"/>
    <mergeCell ref="FUO179:FUV179"/>
    <mergeCell ref="FUW179:FVD179"/>
    <mergeCell ref="FRM179:FRT179"/>
    <mergeCell ref="FRU179:FSB179"/>
    <mergeCell ref="FSC179:FSJ179"/>
    <mergeCell ref="FSK179:FSR179"/>
    <mergeCell ref="FSS179:FSZ179"/>
    <mergeCell ref="FTA179:FTH179"/>
    <mergeCell ref="FPQ179:FPX179"/>
    <mergeCell ref="FPY179:FQF179"/>
    <mergeCell ref="FQG179:FQN179"/>
    <mergeCell ref="FQO179:FQV179"/>
    <mergeCell ref="FQW179:FRD179"/>
    <mergeCell ref="FRE179:FRL179"/>
    <mergeCell ref="FNU179:FOB179"/>
    <mergeCell ref="FOC179:FOJ179"/>
    <mergeCell ref="FOK179:FOR179"/>
    <mergeCell ref="FOS179:FOZ179"/>
    <mergeCell ref="FPA179:FPH179"/>
    <mergeCell ref="FPI179:FPP179"/>
    <mergeCell ref="FLY179:FMF179"/>
    <mergeCell ref="FMG179:FMN179"/>
    <mergeCell ref="FMO179:FMV179"/>
    <mergeCell ref="FMW179:FND179"/>
    <mergeCell ref="FNE179:FNL179"/>
    <mergeCell ref="FNM179:FNT179"/>
    <mergeCell ref="FKC179:FKJ179"/>
    <mergeCell ref="FKK179:FKR179"/>
    <mergeCell ref="FKS179:FKZ179"/>
    <mergeCell ref="FLA179:FLH179"/>
    <mergeCell ref="FLI179:FLP179"/>
    <mergeCell ref="FLQ179:FLX179"/>
    <mergeCell ref="FIG179:FIN179"/>
    <mergeCell ref="FIO179:FIV179"/>
    <mergeCell ref="FIW179:FJD179"/>
    <mergeCell ref="FJE179:FJL179"/>
    <mergeCell ref="FJM179:FJT179"/>
    <mergeCell ref="FJU179:FKB179"/>
    <mergeCell ref="FGK179:FGR179"/>
    <mergeCell ref="FGS179:FGZ179"/>
    <mergeCell ref="FHA179:FHH179"/>
    <mergeCell ref="FHI179:FHP179"/>
    <mergeCell ref="FHQ179:FHX179"/>
    <mergeCell ref="FHY179:FIF179"/>
    <mergeCell ref="FEO179:FEV179"/>
    <mergeCell ref="FEW179:FFD179"/>
    <mergeCell ref="FFE179:FFL179"/>
    <mergeCell ref="FFM179:FFT179"/>
    <mergeCell ref="FFU179:FGB179"/>
    <mergeCell ref="FGC179:FGJ179"/>
    <mergeCell ref="FCS179:FCZ179"/>
    <mergeCell ref="FDA179:FDH179"/>
    <mergeCell ref="FDI179:FDP179"/>
    <mergeCell ref="FDQ179:FDX179"/>
    <mergeCell ref="FDY179:FEF179"/>
    <mergeCell ref="FEG179:FEN179"/>
    <mergeCell ref="FAW179:FBD179"/>
    <mergeCell ref="FBE179:FBL179"/>
    <mergeCell ref="FBM179:FBT179"/>
    <mergeCell ref="FBU179:FCB179"/>
    <mergeCell ref="FCC179:FCJ179"/>
    <mergeCell ref="FCK179:FCR179"/>
    <mergeCell ref="EZA179:EZH179"/>
    <mergeCell ref="EZI179:EZP179"/>
    <mergeCell ref="EZQ179:EZX179"/>
    <mergeCell ref="EZY179:FAF179"/>
    <mergeCell ref="FAG179:FAN179"/>
    <mergeCell ref="FAO179:FAV179"/>
    <mergeCell ref="EXE179:EXL179"/>
    <mergeCell ref="EXM179:EXT179"/>
    <mergeCell ref="EXU179:EYB179"/>
    <mergeCell ref="EYC179:EYJ179"/>
    <mergeCell ref="EYK179:EYR179"/>
    <mergeCell ref="EYS179:EYZ179"/>
    <mergeCell ref="EVI179:EVP179"/>
    <mergeCell ref="EVQ179:EVX179"/>
    <mergeCell ref="EVY179:EWF179"/>
    <mergeCell ref="EWG179:EWN179"/>
    <mergeCell ref="EWO179:EWV179"/>
    <mergeCell ref="EWW179:EXD179"/>
    <mergeCell ref="ETM179:ETT179"/>
    <mergeCell ref="ETU179:EUB179"/>
    <mergeCell ref="EUC179:EUJ179"/>
    <mergeCell ref="EUK179:EUR179"/>
    <mergeCell ref="EUS179:EUZ179"/>
    <mergeCell ref="EVA179:EVH179"/>
    <mergeCell ref="ERQ179:ERX179"/>
    <mergeCell ref="ERY179:ESF179"/>
    <mergeCell ref="ESG179:ESN179"/>
    <mergeCell ref="ESO179:ESV179"/>
    <mergeCell ref="ESW179:ETD179"/>
    <mergeCell ref="ETE179:ETL179"/>
    <mergeCell ref="EPU179:EQB179"/>
    <mergeCell ref="EQC179:EQJ179"/>
    <mergeCell ref="EQK179:EQR179"/>
    <mergeCell ref="EQS179:EQZ179"/>
    <mergeCell ref="ERA179:ERH179"/>
    <mergeCell ref="ERI179:ERP179"/>
    <mergeCell ref="ENY179:EOF179"/>
    <mergeCell ref="EOG179:EON179"/>
    <mergeCell ref="EOO179:EOV179"/>
    <mergeCell ref="EOW179:EPD179"/>
    <mergeCell ref="EPE179:EPL179"/>
    <mergeCell ref="EPM179:EPT179"/>
    <mergeCell ref="EMC179:EMJ179"/>
    <mergeCell ref="EMK179:EMR179"/>
    <mergeCell ref="EMS179:EMZ179"/>
    <mergeCell ref="ENA179:ENH179"/>
    <mergeCell ref="ENI179:ENP179"/>
    <mergeCell ref="ENQ179:ENX179"/>
    <mergeCell ref="EKG179:EKN179"/>
    <mergeCell ref="EKO179:EKV179"/>
    <mergeCell ref="EKW179:ELD179"/>
    <mergeCell ref="ELE179:ELL179"/>
    <mergeCell ref="ELM179:ELT179"/>
    <mergeCell ref="ELU179:EMB179"/>
    <mergeCell ref="EIK179:EIR179"/>
    <mergeCell ref="EIS179:EIZ179"/>
    <mergeCell ref="EJA179:EJH179"/>
    <mergeCell ref="EJI179:EJP179"/>
    <mergeCell ref="EJQ179:EJX179"/>
    <mergeCell ref="EJY179:EKF179"/>
    <mergeCell ref="EGO179:EGV179"/>
    <mergeCell ref="EGW179:EHD179"/>
    <mergeCell ref="EHE179:EHL179"/>
    <mergeCell ref="EHM179:EHT179"/>
    <mergeCell ref="EHU179:EIB179"/>
    <mergeCell ref="EIC179:EIJ179"/>
    <mergeCell ref="EES179:EEZ179"/>
    <mergeCell ref="EFA179:EFH179"/>
    <mergeCell ref="EFI179:EFP179"/>
    <mergeCell ref="EFQ179:EFX179"/>
    <mergeCell ref="EFY179:EGF179"/>
    <mergeCell ref="EGG179:EGN179"/>
    <mergeCell ref="ECW179:EDD179"/>
    <mergeCell ref="EDE179:EDL179"/>
    <mergeCell ref="EDM179:EDT179"/>
    <mergeCell ref="EDU179:EEB179"/>
    <mergeCell ref="EEC179:EEJ179"/>
    <mergeCell ref="EEK179:EER179"/>
    <mergeCell ref="EBA179:EBH179"/>
    <mergeCell ref="EBI179:EBP179"/>
    <mergeCell ref="EBQ179:EBX179"/>
    <mergeCell ref="EBY179:ECF179"/>
    <mergeCell ref="ECG179:ECN179"/>
    <mergeCell ref="ECO179:ECV179"/>
    <mergeCell ref="DZE179:DZL179"/>
    <mergeCell ref="DZM179:DZT179"/>
    <mergeCell ref="DZU179:EAB179"/>
    <mergeCell ref="EAC179:EAJ179"/>
    <mergeCell ref="EAK179:EAR179"/>
    <mergeCell ref="EAS179:EAZ179"/>
    <mergeCell ref="DXI179:DXP179"/>
    <mergeCell ref="DXQ179:DXX179"/>
    <mergeCell ref="DXY179:DYF179"/>
    <mergeCell ref="DYG179:DYN179"/>
    <mergeCell ref="DYO179:DYV179"/>
    <mergeCell ref="DYW179:DZD179"/>
    <mergeCell ref="DVM179:DVT179"/>
    <mergeCell ref="DVU179:DWB179"/>
    <mergeCell ref="DWC179:DWJ179"/>
    <mergeCell ref="DWK179:DWR179"/>
    <mergeCell ref="DWS179:DWZ179"/>
    <mergeCell ref="DXA179:DXH179"/>
    <mergeCell ref="DTQ179:DTX179"/>
    <mergeCell ref="DTY179:DUF179"/>
    <mergeCell ref="DUG179:DUN179"/>
    <mergeCell ref="DUO179:DUV179"/>
    <mergeCell ref="DUW179:DVD179"/>
    <mergeCell ref="DVE179:DVL179"/>
    <mergeCell ref="DRU179:DSB179"/>
    <mergeCell ref="DSC179:DSJ179"/>
    <mergeCell ref="DSK179:DSR179"/>
    <mergeCell ref="DSS179:DSZ179"/>
    <mergeCell ref="DTA179:DTH179"/>
    <mergeCell ref="DTI179:DTP179"/>
    <mergeCell ref="DPY179:DQF179"/>
    <mergeCell ref="DQG179:DQN179"/>
    <mergeCell ref="DQO179:DQV179"/>
    <mergeCell ref="DQW179:DRD179"/>
    <mergeCell ref="DRE179:DRL179"/>
    <mergeCell ref="DRM179:DRT179"/>
    <mergeCell ref="DOC179:DOJ179"/>
    <mergeCell ref="DOK179:DOR179"/>
    <mergeCell ref="DOS179:DOZ179"/>
    <mergeCell ref="DPA179:DPH179"/>
    <mergeCell ref="DPI179:DPP179"/>
    <mergeCell ref="DPQ179:DPX179"/>
    <mergeCell ref="DMG179:DMN179"/>
    <mergeCell ref="DMO179:DMV179"/>
    <mergeCell ref="DMW179:DND179"/>
    <mergeCell ref="DNE179:DNL179"/>
    <mergeCell ref="DNM179:DNT179"/>
    <mergeCell ref="DNU179:DOB179"/>
    <mergeCell ref="DKK179:DKR179"/>
    <mergeCell ref="DKS179:DKZ179"/>
    <mergeCell ref="DLA179:DLH179"/>
    <mergeCell ref="DLI179:DLP179"/>
    <mergeCell ref="DLQ179:DLX179"/>
    <mergeCell ref="DLY179:DMF179"/>
    <mergeCell ref="DIO179:DIV179"/>
    <mergeCell ref="DIW179:DJD179"/>
    <mergeCell ref="DJE179:DJL179"/>
    <mergeCell ref="DJM179:DJT179"/>
    <mergeCell ref="DJU179:DKB179"/>
    <mergeCell ref="DKC179:DKJ179"/>
    <mergeCell ref="DGS179:DGZ179"/>
    <mergeCell ref="DHA179:DHH179"/>
    <mergeCell ref="DHI179:DHP179"/>
    <mergeCell ref="DHQ179:DHX179"/>
    <mergeCell ref="DHY179:DIF179"/>
    <mergeCell ref="DIG179:DIN179"/>
    <mergeCell ref="DEW179:DFD179"/>
    <mergeCell ref="DFE179:DFL179"/>
    <mergeCell ref="DFM179:DFT179"/>
    <mergeCell ref="DFU179:DGB179"/>
    <mergeCell ref="DGC179:DGJ179"/>
    <mergeCell ref="DGK179:DGR179"/>
    <mergeCell ref="DDA179:DDH179"/>
    <mergeCell ref="DDI179:DDP179"/>
    <mergeCell ref="DDQ179:DDX179"/>
    <mergeCell ref="DDY179:DEF179"/>
    <mergeCell ref="DEG179:DEN179"/>
    <mergeCell ref="DEO179:DEV179"/>
    <mergeCell ref="DBE179:DBL179"/>
    <mergeCell ref="DBM179:DBT179"/>
    <mergeCell ref="DBU179:DCB179"/>
    <mergeCell ref="DCC179:DCJ179"/>
    <mergeCell ref="DCK179:DCR179"/>
    <mergeCell ref="DCS179:DCZ179"/>
    <mergeCell ref="CZI179:CZP179"/>
    <mergeCell ref="CZQ179:CZX179"/>
    <mergeCell ref="CZY179:DAF179"/>
    <mergeCell ref="DAG179:DAN179"/>
    <mergeCell ref="DAO179:DAV179"/>
    <mergeCell ref="DAW179:DBD179"/>
    <mergeCell ref="CXM179:CXT179"/>
    <mergeCell ref="CXU179:CYB179"/>
    <mergeCell ref="CYC179:CYJ179"/>
    <mergeCell ref="CYK179:CYR179"/>
    <mergeCell ref="CYS179:CYZ179"/>
    <mergeCell ref="CZA179:CZH179"/>
    <mergeCell ref="CVQ179:CVX179"/>
    <mergeCell ref="CVY179:CWF179"/>
    <mergeCell ref="CWG179:CWN179"/>
    <mergeCell ref="CWO179:CWV179"/>
    <mergeCell ref="CWW179:CXD179"/>
    <mergeCell ref="CXE179:CXL179"/>
    <mergeCell ref="CTU179:CUB179"/>
    <mergeCell ref="CUC179:CUJ179"/>
    <mergeCell ref="CUK179:CUR179"/>
    <mergeCell ref="CUS179:CUZ179"/>
    <mergeCell ref="CVA179:CVH179"/>
    <mergeCell ref="CVI179:CVP179"/>
    <mergeCell ref="CRY179:CSF179"/>
    <mergeCell ref="CSG179:CSN179"/>
    <mergeCell ref="CSO179:CSV179"/>
    <mergeCell ref="CSW179:CTD179"/>
    <mergeCell ref="CTE179:CTL179"/>
    <mergeCell ref="CTM179:CTT179"/>
    <mergeCell ref="CQC179:CQJ179"/>
    <mergeCell ref="CQK179:CQR179"/>
    <mergeCell ref="CQS179:CQZ179"/>
    <mergeCell ref="CRA179:CRH179"/>
    <mergeCell ref="CRI179:CRP179"/>
    <mergeCell ref="CRQ179:CRX179"/>
    <mergeCell ref="COG179:CON179"/>
    <mergeCell ref="COO179:COV179"/>
    <mergeCell ref="COW179:CPD179"/>
    <mergeCell ref="CPE179:CPL179"/>
    <mergeCell ref="CPM179:CPT179"/>
    <mergeCell ref="CPU179:CQB179"/>
    <mergeCell ref="CMK179:CMR179"/>
    <mergeCell ref="CMS179:CMZ179"/>
    <mergeCell ref="CNA179:CNH179"/>
    <mergeCell ref="CNI179:CNP179"/>
    <mergeCell ref="CNQ179:CNX179"/>
    <mergeCell ref="CNY179:COF179"/>
    <mergeCell ref="CKO179:CKV179"/>
    <mergeCell ref="CKW179:CLD179"/>
    <mergeCell ref="CLE179:CLL179"/>
    <mergeCell ref="CLM179:CLT179"/>
    <mergeCell ref="CLU179:CMB179"/>
    <mergeCell ref="CMC179:CMJ179"/>
    <mergeCell ref="CIS179:CIZ179"/>
    <mergeCell ref="CJA179:CJH179"/>
    <mergeCell ref="CJI179:CJP179"/>
    <mergeCell ref="CJQ179:CJX179"/>
    <mergeCell ref="CJY179:CKF179"/>
    <mergeCell ref="CKG179:CKN179"/>
    <mergeCell ref="CGW179:CHD179"/>
    <mergeCell ref="CHE179:CHL179"/>
    <mergeCell ref="CHM179:CHT179"/>
    <mergeCell ref="CHU179:CIB179"/>
    <mergeCell ref="CIC179:CIJ179"/>
    <mergeCell ref="CIK179:CIR179"/>
    <mergeCell ref="CFA179:CFH179"/>
    <mergeCell ref="CFI179:CFP179"/>
    <mergeCell ref="CFQ179:CFX179"/>
    <mergeCell ref="CFY179:CGF179"/>
    <mergeCell ref="CGG179:CGN179"/>
    <mergeCell ref="CGO179:CGV179"/>
    <mergeCell ref="CDE179:CDL179"/>
    <mergeCell ref="CDM179:CDT179"/>
    <mergeCell ref="CDU179:CEB179"/>
    <mergeCell ref="CEC179:CEJ179"/>
    <mergeCell ref="CEK179:CER179"/>
    <mergeCell ref="CES179:CEZ179"/>
    <mergeCell ref="CBI179:CBP179"/>
    <mergeCell ref="CBQ179:CBX179"/>
    <mergeCell ref="CBY179:CCF179"/>
    <mergeCell ref="CCG179:CCN179"/>
    <mergeCell ref="CCO179:CCV179"/>
    <mergeCell ref="CCW179:CDD179"/>
    <mergeCell ref="BZM179:BZT179"/>
    <mergeCell ref="BZU179:CAB179"/>
    <mergeCell ref="CAC179:CAJ179"/>
    <mergeCell ref="CAK179:CAR179"/>
    <mergeCell ref="CAS179:CAZ179"/>
    <mergeCell ref="CBA179:CBH179"/>
    <mergeCell ref="BXQ179:BXX179"/>
    <mergeCell ref="BXY179:BYF179"/>
    <mergeCell ref="BYG179:BYN179"/>
    <mergeCell ref="BYO179:BYV179"/>
    <mergeCell ref="BYW179:BZD179"/>
    <mergeCell ref="BZE179:BZL179"/>
    <mergeCell ref="BVU179:BWB179"/>
    <mergeCell ref="BWC179:BWJ179"/>
    <mergeCell ref="BWK179:BWR179"/>
    <mergeCell ref="BWS179:BWZ179"/>
    <mergeCell ref="BXA179:BXH179"/>
    <mergeCell ref="BXI179:BXP179"/>
    <mergeCell ref="BTY179:BUF179"/>
    <mergeCell ref="BUG179:BUN179"/>
    <mergeCell ref="BUO179:BUV179"/>
    <mergeCell ref="BUW179:BVD179"/>
    <mergeCell ref="BVE179:BVL179"/>
    <mergeCell ref="BVM179:BVT179"/>
    <mergeCell ref="BSC179:BSJ179"/>
    <mergeCell ref="BSK179:BSR179"/>
    <mergeCell ref="BSS179:BSZ179"/>
    <mergeCell ref="BTA179:BTH179"/>
    <mergeCell ref="BTI179:BTP179"/>
    <mergeCell ref="BTQ179:BTX179"/>
    <mergeCell ref="BQG179:BQN179"/>
    <mergeCell ref="BQO179:BQV179"/>
    <mergeCell ref="BQW179:BRD179"/>
    <mergeCell ref="BRE179:BRL179"/>
    <mergeCell ref="BRM179:BRT179"/>
    <mergeCell ref="BRU179:BSB179"/>
    <mergeCell ref="BOK179:BOR179"/>
    <mergeCell ref="BOS179:BOZ179"/>
    <mergeCell ref="BPA179:BPH179"/>
    <mergeCell ref="BPI179:BPP179"/>
    <mergeCell ref="BPQ179:BPX179"/>
    <mergeCell ref="BPY179:BQF179"/>
    <mergeCell ref="BMO179:BMV179"/>
    <mergeCell ref="BMW179:BND179"/>
    <mergeCell ref="BNE179:BNL179"/>
    <mergeCell ref="BNM179:BNT179"/>
    <mergeCell ref="BNU179:BOB179"/>
    <mergeCell ref="BOC179:BOJ179"/>
    <mergeCell ref="BKS179:BKZ179"/>
    <mergeCell ref="BLA179:BLH179"/>
    <mergeCell ref="BLI179:BLP179"/>
    <mergeCell ref="BLQ179:BLX179"/>
    <mergeCell ref="BLY179:BMF179"/>
    <mergeCell ref="BMG179:BMN179"/>
    <mergeCell ref="BIW179:BJD179"/>
    <mergeCell ref="BJE179:BJL179"/>
    <mergeCell ref="BJM179:BJT179"/>
    <mergeCell ref="BJU179:BKB179"/>
    <mergeCell ref="BKC179:BKJ179"/>
    <mergeCell ref="BKK179:BKR179"/>
    <mergeCell ref="BHA179:BHH179"/>
    <mergeCell ref="BHI179:BHP179"/>
    <mergeCell ref="BHQ179:BHX179"/>
    <mergeCell ref="BHY179:BIF179"/>
    <mergeCell ref="BIG179:BIN179"/>
    <mergeCell ref="BIO179:BIV179"/>
    <mergeCell ref="BFE179:BFL179"/>
    <mergeCell ref="BFM179:BFT179"/>
    <mergeCell ref="BFU179:BGB179"/>
    <mergeCell ref="BGC179:BGJ179"/>
    <mergeCell ref="BGK179:BGR179"/>
    <mergeCell ref="BGS179:BGZ179"/>
    <mergeCell ref="BDI179:BDP179"/>
    <mergeCell ref="BDQ179:BDX179"/>
    <mergeCell ref="BDY179:BEF179"/>
    <mergeCell ref="BEG179:BEN179"/>
    <mergeCell ref="BEO179:BEV179"/>
    <mergeCell ref="BEW179:BFD179"/>
    <mergeCell ref="BBM179:BBT179"/>
    <mergeCell ref="BBU179:BCB179"/>
    <mergeCell ref="BCC179:BCJ179"/>
    <mergeCell ref="BCK179:BCR179"/>
    <mergeCell ref="BCS179:BCZ179"/>
    <mergeCell ref="BDA179:BDH179"/>
    <mergeCell ref="AZQ179:AZX179"/>
    <mergeCell ref="AZY179:BAF179"/>
    <mergeCell ref="BAG179:BAN179"/>
    <mergeCell ref="BAO179:BAV179"/>
    <mergeCell ref="BAW179:BBD179"/>
    <mergeCell ref="BBE179:BBL179"/>
    <mergeCell ref="AXU179:AYB179"/>
    <mergeCell ref="AYC179:AYJ179"/>
    <mergeCell ref="AYK179:AYR179"/>
    <mergeCell ref="AYS179:AYZ179"/>
    <mergeCell ref="AZA179:AZH179"/>
    <mergeCell ref="AZI179:AZP179"/>
    <mergeCell ref="AVY179:AWF179"/>
    <mergeCell ref="AWG179:AWN179"/>
    <mergeCell ref="AWO179:AWV179"/>
    <mergeCell ref="AWW179:AXD179"/>
    <mergeCell ref="AXE179:AXL179"/>
    <mergeCell ref="AXM179:AXT179"/>
    <mergeCell ref="AUC179:AUJ179"/>
    <mergeCell ref="AUK179:AUR179"/>
    <mergeCell ref="AUS179:AUZ179"/>
    <mergeCell ref="AVA179:AVH179"/>
    <mergeCell ref="AVI179:AVP179"/>
    <mergeCell ref="AVQ179:AVX179"/>
    <mergeCell ref="ASG179:ASN179"/>
    <mergeCell ref="ASO179:ASV179"/>
    <mergeCell ref="ASW179:ATD179"/>
    <mergeCell ref="ATE179:ATL179"/>
    <mergeCell ref="ATM179:ATT179"/>
    <mergeCell ref="ATU179:AUB179"/>
    <mergeCell ref="AQK179:AQR179"/>
    <mergeCell ref="AQS179:AQZ179"/>
    <mergeCell ref="ARA179:ARH179"/>
    <mergeCell ref="ARI179:ARP179"/>
    <mergeCell ref="ARQ179:ARX179"/>
    <mergeCell ref="ARY179:ASF179"/>
    <mergeCell ref="AOO179:AOV179"/>
    <mergeCell ref="AOW179:APD179"/>
    <mergeCell ref="APE179:APL179"/>
    <mergeCell ref="APM179:APT179"/>
    <mergeCell ref="APU179:AQB179"/>
    <mergeCell ref="AQC179:AQJ179"/>
    <mergeCell ref="AMS179:AMZ179"/>
    <mergeCell ref="ANA179:ANH179"/>
    <mergeCell ref="ANI179:ANP179"/>
    <mergeCell ref="ANQ179:ANX179"/>
    <mergeCell ref="ANY179:AOF179"/>
    <mergeCell ref="AOG179:AON179"/>
    <mergeCell ref="AKW179:ALD179"/>
    <mergeCell ref="ALE179:ALL179"/>
    <mergeCell ref="ALM179:ALT179"/>
    <mergeCell ref="ALU179:AMB179"/>
    <mergeCell ref="AMC179:AMJ179"/>
    <mergeCell ref="AMK179:AMR179"/>
    <mergeCell ref="AJA179:AJH179"/>
    <mergeCell ref="AJI179:AJP179"/>
    <mergeCell ref="AJQ179:AJX179"/>
    <mergeCell ref="AJY179:AKF179"/>
    <mergeCell ref="AKG179:AKN179"/>
    <mergeCell ref="AKO179:AKV179"/>
    <mergeCell ref="AHE179:AHL179"/>
    <mergeCell ref="AHM179:AHT179"/>
    <mergeCell ref="AHU179:AIB179"/>
    <mergeCell ref="AIC179:AIJ179"/>
    <mergeCell ref="AIK179:AIR179"/>
    <mergeCell ref="AIS179:AIZ179"/>
    <mergeCell ref="AFI179:AFP179"/>
    <mergeCell ref="AFQ179:AFX179"/>
    <mergeCell ref="AFY179:AGF179"/>
    <mergeCell ref="AGG179:AGN179"/>
    <mergeCell ref="AGO179:AGV179"/>
    <mergeCell ref="AGW179:AHD179"/>
    <mergeCell ref="ADM179:ADT179"/>
    <mergeCell ref="ADU179:AEB179"/>
    <mergeCell ref="AEC179:AEJ179"/>
    <mergeCell ref="AEK179:AER179"/>
    <mergeCell ref="AES179:AEZ179"/>
    <mergeCell ref="AFA179:AFH179"/>
    <mergeCell ref="ABQ179:ABX179"/>
    <mergeCell ref="ABY179:ACF179"/>
    <mergeCell ref="ACG179:ACN179"/>
    <mergeCell ref="ACO179:ACV179"/>
    <mergeCell ref="ACW179:ADD179"/>
    <mergeCell ref="ADE179:ADL179"/>
    <mergeCell ref="ZU179:AAB179"/>
    <mergeCell ref="AAC179:AAJ179"/>
    <mergeCell ref="AAK179:AAR179"/>
    <mergeCell ref="AAS179:AAZ179"/>
    <mergeCell ref="ABA179:ABH179"/>
    <mergeCell ref="ABI179:ABP179"/>
    <mergeCell ref="XY179:YF179"/>
    <mergeCell ref="YG179:YN179"/>
    <mergeCell ref="YO179:YV179"/>
    <mergeCell ref="YW179:ZD179"/>
    <mergeCell ref="ZE179:ZL179"/>
    <mergeCell ref="ZM179:ZT179"/>
    <mergeCell ref="WC179:WJ179"/>
    <mergeCell ref="WK179:WR179"/>
    <mergeCell ref="WS179:WZ179"/>
    <mergeCell ref="XA179:XH179"/>
    <mergeCell ref="XI179:XP179"/>
    <mergeCell ref="XQ179:XX179"/>
    <mergeCell ref="UG179:UN179"/>
    <mergeCell ref="UO179:UV179"/>
    <mergeCell ref="UW179:VD179"/>
    <mergeCell ref="VE179:VL179"/>
    <mergeCell ref="VM179:VT179"/>
    <mergeCell ref="VU179:WB179"/>
    <mergeCell ref="SK179:SR179"/>
    <mergeCell ref="SS179:SZ179"/>
    <mergeCell ref="TA179:TH179"/>
    <mergeCell ref="TI179:TP179"/>
    <mergeCell ref="TQ179:TX179"/>
    <mergeCell ref="TY179:UF179"/>
    <mergeCell ref="QO179:QV179"/>
    <mergeCell ref="QW179:RD179"/>
    <mergeCell ref="RE179:RL179"/>
    <mergeCell ref="RM179:RT179"/>
    <mergeCell ref="RU179:SB179"/>
    <mergeCell ref="SC179:SJ179"/>
    <mergeCell ref="OS179:OZ179"/>
    <mergeCell ref="PA179:PH179"/>
    <mergeCell ref="PI179:PP179"/>
    <mergeCell ref="PQ179:PX179"/>
    <mergeCell ref="PY179:QF179"/>
    <mergeCell ref="QG179:QN179"/>
    <mergeCell ref="MW179:ND179"/>
    <mergeCell ref="NE179:NL179"/>
    <mergeCell ref="NM179:NT179"/>
    <mergeCell ref="NU179:OB179"/>
    <mergeCell ref="OC179:OJ179"/>
    <mergeCell ref="OK179:OR179"/>
    <mergeCell ref="LA179:LH179"/>
    <mergeCell ref="LI179:LP179"/>
    <mergeCell ref="LQ179:LX179"/>
    <mergeCell ref="LY179:MF179"/>
    <mergeCell ref="MG179:MN179"/>
    <mergeCell ref="MO179:MV179"/>
    <mergeCell ref="JE179:JL179"/>
    <mergeCell ref="JM179:JT179"/>
    <mergeCell ref="JU179:KB179"/>
    <mergeCell ref="KC179:KJ179"/>
    <mergeCell ref="KK179:KR179"/>
    <mergeCell ref="KS179:KZ179"/>
    <mergeCell ref="HI179:HP179"/>
    <mergeCell ref="HQ179:HX179"/>
    <mergeCell ref="HY179:IF179"/>
    <mergeCell ref="IG179:IN179"/>
    <mergeCell ref="IO179:IV179"/>
    <mergeCell ref="IW179:JD179"/>
    <mergeCell ref="FM179:FT179"/>
    <mergeCell ref="FU179:GB179"/>
    <mergeCell ref="GC179:GJ179"/>
    <mergeCell ref="GK179:GR179"/>
    <mergeCell ref="GS179:GZ179"/>
    <mergeCell ref="HA179:HH179"/>
    <mergeCell ref="DQ179:DX179"/>
    <mergeCell ref="DY179:EF179"/>
    <mergeCell ref="EG179:EN179"/>
    <mergeCell ref="EO179:EV179"/>
    <mergeCell ref="EW179:FD179"/>
    <mergeCell ref="FE179:FL179"/>
    <mergeCell ref="BU179:CB179"/>
    <mergeCell ref="CC179:CJ179"/>
    <mergeCell ref="CK179:CR179"/>
    <mergeCell ref="CS179:CZ179"/>
    <mergeCell ref="DA179:DH179"/>
    <mergeCell ref="DI179:DP179"/>
    <mergeCell ref="Y179:AF179"/>
    <mergeCell ref="AG179:AN179"/>
    <mergeCell ref="AO179:AV179"/>
    <mergeCell ref="AW179:BD179"/>
    <mergeCell ref="BE179:BL179"/>
    <mergeCell ref="BM179:BT179"/>
    <mergeCell ref="A177:B177"/>
    <mergeCell ref="D177:E177"/>
    <mergeCell ref="A178:H178"/>
    <mergeCell ref="A179:H179"/>
    <mergeCell ref="I179:P179"/>
    <mergeCell ref="Q179:X179"/>
    <mergeCell ref="A174:B174"/>
    <mergeCell ref="D174:E174"/>
    <mergeCell ref="A175:B175"/>
    <mergeCell ref="D175:E175"/>
    <mergeCell ref="A176:B176"/>
    <mergeCell ref="D176:E176"/>
    <mergeCell ref="A168:H168"/>
    <mergeCell ref="A170:E170"/>
    <mergeCell ref="A171:E171"/>
    <mergeCell ref="A172:B172"/>
    <mergeCell ref="D172:E172"/>
    <mergeCell ref="A173:B173"/>
    <mergeCell ref="D173:E173"/>
    <mergeCell ref="A161:C161"/>
    <mergeCell ref="A162:C162"/>
    <mergeCell ref="A163:C163"/>
    <mergeCell ref="A164:C164"/>
    <mergeCell ref="A165:C165"/>
    <mergeCell ref="A167:H167"/>
    <mergeCell ref="A153:B153"/>
    <mergeCell ref="D153:H153"/>
    <mergeCell ref="C158:D158"/>
    <mergeCell ref="A159:C159"/>
    <mergeCell ref="G159:H159"/>
    <mergeCell ref="A160:C160"/>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1"/>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361">
        <f>F48*1.2</f>
        <v>5328</v>
      </c>
      <c r="E48" s="361">
        <f>F48*1.1</f>
        <v>4884</v>
      </c>
      <c r="F48" s="361">
        <v>4440</v>
      </c>
      <c r="G48" s="361">
        <f>F48*0.75</f>
        <v>3330</v>
      </c>
      <c r="H48" s="361">
        <f>F48*0.5</f>
        <v>2220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362"/>
      <c r="E49" s="362"/>
      <c r="F49" s="362"/>
      <c r="G49" s="362"/>
      <c r="H49" s="362"/>
    </row>
    <row r="50" spans="1:8" s="16" customFormat="1" ht="99.95" customHeight="1" thickBot="1" x14ac:dyDescent="0.25">
      <c r="A50" s="71"/>
      <c r="B50" s="568" t="s">
        <v>12</v>
      </c>
      <c r="C50" s="56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362"/>
      <c r="E50" s="362"/>
      <c r="F50" s="362"/>
      <c r="G50" s="362"/>
      <c r="H50" s="362"/>
    </row>
    <row r="51" spans="1:8" ht="21" x14ac:dyDescent="0.2">
      <c r="A51" s="112"/>
      <c r="B51" s="112"/>
      <c r="C51" s="112"/>
      <c r="D51" s="112"/>
      <c r="E51" s="112"/>
      <c r="F51" s="112"/>
      <c r="G51" s="112"/>
      <c r="H51" s="570"/>
    </row>
    <row r="52" spans="1:8" ht="21.75" thickBot="1" x14ac:dyDescent="0.25">
      <c r="A52" s="470"/>
      <c r="B52" s="470"/>
      <c r="C52" s="470"/>
      <c r="D52" s="470"/>
      <c r="E52" s="470"/>
      <c r="F52" s="470"/>
      <c r="G52" s="470"/>
      <c r="H52" s="571"/>
    </row>
    <row r="53" spans="1:8" ht="42" x14ac:dyDescent="0.2">
      <c r="A53" s="71" t="s">
        <v>194</v>
      </c>
      <c r="B53" s="572" t="s">
        <v>195</v>
      </c>
      <c r="C53" s="321"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1350 до 27000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7" s="127">
        <v>1350</v>
      </c>
      <c r="E57" s="128"/>
      <c r="F57" s="128"/>
      <c r="G57" s="128"/>
      <c r="H57" s="129"/>
    </row>
    <row r="58" spans="1:8" ht="37.5" customHeight="1" x14ac:dyDescent="0.2">
      <c r="A58" s="130" t="s">
        <v>33</v>
      </c>
      <c r="B58" s="131"/>
      <c r="C58" s="126"/>
      <c r="D58" s="36">
        <v>2700</v>
      </c>
      <c r="E58" s="37"/>
      <c r="F58" s="37"/>
      <c r="G58" s="37"/>
      <c r="H58" s="38"/>
    </row>
    <row r="59" spans="1:8" ht="37.5" customHeight="1" x14ac:dyDescent="0.2">
      <c r="A59" s="130" t="s">
        <v>34</v>
      </c>
      <c r="B59" s="131"/>
      <c r="C59" s="126"/>
      <c r="D59" s="36">
        <v>4050</v>
      </c>
      <c r="E59" s="37"/>
      <c r="F59" s="37"/>
      <c r="G59" s="37"/>
      <c r="H59" s="38"/>
    </row>
    <row r="60" spans="1:8" ht="37.5" customHeight="1" x14ac:dyDescent="0.2">
      <c r="A60" s="130" t="s">
        <v>35</v>
      </c>
      <c r="B60" s="131"/>
      <c r="C60" s="126"/>
      <c r="D60" s="36">
        <v>5400</v>
      </c>
      <c r="E60" s="37"/>
      <c r="F60" s="37"/>
      <c r="G60" s="37"/>
      <c r="H60" s="38"/>
    </row>
    <row r="61" spans="1:8" ht="37.5" customHeight="1" x14ac:dyDescent="0.2">
      <c r="A61" s="130" t="s">
        <v>36</v>
      </c>
      <c r="B61" s="131"/>
      <c r="C61" s="126"/>
      <c r="D61" s="36">
        <v>6750</v>
      </c>
      <c r="E61" s="37"/>
      <c r="F61" s="37"/>
      <c r="G61" s="37"/>
      <c r="H61" s="38"/>
    </row>
    <row r="62" spans="1:8" ht="37.5" customHeight="1" x14ac:dyDescent="0.2">
      <c r="A62" s="130" t="s">
        <v>37</v>
      </c>
      <c r="B62" s="131"/>
      <c r="C62" s="126"/>
      <c r="D62" s="36">
        <v>8100</v>
      </c>
      <c r="E62" s="37"/>
      <c r="F62" s="37"/>
      <c r="G62" s="37"/>
      <c r="H62" s="38"/>
    </row>
    <row r="63" spans="1:8" ht="37.5" customHeight="1" x14ac:dyDescent="0.2">
      <c r="A63" s="130" t="s">
        <v>38</v>
      </c>
      <c r="B63" s="131"/>
      <c r="C63" s="126"/>
      <c r="D63" s="36">
        <v>9450</v>
      </c>
      <c r="E63" s="37"/>
      <c r="F63" s="37"/>
      <c r="G63" s="37"/>
      <c r="H63" s="38"/>
    </row>
    <row r="64" spans="1:8" ht="37.5" customHeight="1" x14ac:dyDescent="0.2">
      <c r="A64" s="130" t="s">
        <v>39</v>
      </c>
      <c r="B64" s="131"/>
      <c r="C64" s="126"/>
      <c r="D64" s="36">
        <v>10800</v>
      </c>
      <c r="E64" s="37"/>
      <c r="F64" s="37"/>
      <c r="G64" s="37"/>
      <c r="H64" s="38"/>
    </row>
    <row r="65" spans="1:8" ht="37.5" customHeight="1" x14ac:dyDescent="0.2">
      <c r="A65" s="130" t="s">
        <v>40</v>
      </c>
      <c r="B65" s="131"/>
      <c r="C65" s="126"/>
      <c r="D65" s="36">
        <v>12150</v>
      </c>
      <c r="E65" s="37"/>
      <c r="F65" s="37"/>
      <c r="G65" s="37"/>
      <c r="H65" s="38"/>
    </row>
    <row r="66" spans="1:8" ht="37.5" customHeight="1" x14ac:dyDescent="0.2">
      <c r="A66" s="130" t="s">
        <v>41</v>
      </c>
      <c r="B66" s="131"/>
      <c r="C66" s="126"/>
      <c r="D66" s="36">
        <v>13500</v>
      </c>
      <c r="E66" s="37"/>
      <c r="F66" s="37"/>
      <c r="G66" s="37"/>
      <c r="H66" s="38"/>
    </row>
    <row r="67" spans="1:8" ht="37.5" customHeight="1" x14ac:dyDescent="0.2">
      <c r="A67" s="130" t="s">
        <v>42</v>
      </c>
      <c r="B67" s="131"/>
      <c r="C67" s="126"/>
      <c r="D67" s="36">
        <v>14850</v>
      </c>
      <c r="E67" s="37"/>
      <c r="F67" s="37"/>
      <c r="G67" s="37"/>
      <c r="H67" s="38"/>
    </row>
    <row r="68" spans="1:8" ht="37.5" customHeight="1" x14ac:dyDescent="0.2">
      <c r="A68" s="130" t="s">
        <v>43</v>
      </c>
      <c r="B68" s="131"/>
      <c r="C68" s="126"/>
      <c r="D68" s="36">
        <v>16200</v>
      </c>
      <c r="E68" s="37"/>
      <c r="F68" s="37"/>
      <c r="G68" s="37"/>
      <c r="H68" s="38"/>
    </row>
    <row r="69" spans="1:8" ht="37.5" customHeight="1" x14ac:dyDescent="0.2">
      <c r="A69" s="130" t="s">
        <v>44</v>
      </c>
      <c r="B69" s="131"/>
      <c r="C69" s="126"/>
      <c r="D69" s="36">
        <v>17550</v>
      </c>
      <c r="E69" s="37"/>
      <c r="F69" s="37"/>
      <c r="G69" s="37"/>
      <c r="H69" s="38"/>
    </row>
    <row r="70" spans="1:8" ht="37.5" customHeight="1" x14ac:dyDescent="0.2">
      <c r="A70" s="130" t="s">
        <v>45</v>
      </c>
      <c r="B70" s="131"/>
      <c r="C70" s="126"/>
      <c r="D70" s="36">
        <v>18900</v>
      </c>
      <c r="E70" s="37"/>
      <c r="F70" s="37"/>
      <c r="G70" s="37"/>
      <c r="H70" s="38"/>
    </row>
    <row r="71" spans="1:8" ht="37.5" customHeight="1" x14ac:dyDescent="0.2">
      <c r="A71" s="130" t="s">
        <v>46</v>
      </c>
      <c r="B71" s="131"/>
      <c r="C71" s="126"/>
      <c r="D71" s="36">
        <v>20250</v>
      </c>
      <c r="E71" s="37"/>
      <c r="F71" s="37"/>
      <c r="G71" s="37"/>
      <c r="H71" s="38"/>
    </row>
    <row r="72" spans="1:8" ht="37.5" customHeight="1" x14ac:dyDescent="0.2">
      <c r="A72" s="130" t="s">
        <v>47</v>
      </c>
      <c r="B72" s="131"/>
      <c r="C72" s="126"/>
      <c r="D72" s="36">
        <v>21600</v>
      </c>
      <c r="E72" s="37"/>
      <c r="F72" s="37"/>
      <c r="G72" s="37"/>
      <c r="H72" s="38"/>
    </row>
    <row r="73" spans="1:8" ht="37.5" customHeight="1" x14ac:dyDescent="0.2">
      <c r="A73" s="130" t="s">
        <v>48</v>
      </c>
      <c r="B73" s="131"/>
      <c r="C73" s="126"/>
      <c r="D73" s="36">
        <v>22950</v>
      </c>
      <c r="E73" s="37"/>
      <c r="F73" s="37"/>
      <c r="G73" s="37"/>
      <c r="H73" s="38"/>
    </row>
    <row r="74" spans="1:8" ht="37.5" customHeight="1" x14ac:dyDescent="0.2">
      <c r="A74" s="130" t="s">
        <v>49</v>
      </c>
      <c r="B74" s="131"/>
      <c r="C74" s="126"/>
      <c r="D74" s="36">
        <v>24300</v>
      </c>
      <c r="E74" s="37"/>
      <c r="F74" s="37"/>
      <c r="G74" s="37"/>
      <c r="H74" s="38"/>
    </row>
    <row r="75" spans="1:8" ht="37.5" customHeight="1" x14ac:dyDescent="0.2">
      <c r="A75" s="130" t="s">
        <v>50</v>
      </c>
      <c r="B75" s="131"/>
      <c r="C75" s="126"/>
      <c r="D75" s="36">
        <v>25650</v>
      </c>
      <c r="E75" s="37"/>
      <c r="F75" s="37"/>
      <c r="G75" s="37"/>
      <c r="H75" s="38"/>
    </row>
    <row r="76" spans="1:8" ht="37.5" customHeight="1" thickBot="1" x14ac:dyDescent="0.25">
      <c r="A76" s="130" t="s">
        <v>51</v>
      </c>
      <c r="B76" s="131"/>
      <c r="C76" s="126"/>
      <c r="D76" s="36">
        <v>27000</v>
      </c>
      <c r="E76" s="37"/>
      <c r="F76" s="37"/>
      <c r="G76" s="37"/>
      <c r="H76" s="38"/>
    </row>
    <row r="77" spans="1:8" ht="50.1" customHeight="1" thickBot="1" x14ac:dyDescent="0.25">
      <c r="A77" s="119" t="s">
        <v>52</v>
      </c>
      <c r="B77" s="120"/>
      <c r="C77" s="120"/>
      <c r="D77" s="121" t="str">
        <f>"от "&amp;MIN(D78:D87)&amp;" до "&amp;MAX(D78:D87)</f>
        <v>от 510 до 2550</v>
      </c>
      <c r="E77" s="122"/>
      <c r="F77" s="122"/>
      <c r="G77" s="122"/>
      <c r="H77" s="123"/>
    </row>
    <row r="78" spans="1:8" ht="151.5" x14ac:dyDescent="0.2">
      <c r="A78" s="132" t="s">
        <v>53</v>
      </c>
      <c r="B78" s="133" t="s">
        <v>13</v>
      </c>
      <c r="C78" s="321"/>
      <c r="D78" s="135">
        <v>1320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9" s="140">
        <v>630</v>
      </c>
      <c r="E79" s="140"/>
      <c r="F79" s="140"/>
      <c r="G79" s="140"/>
      <c r="H79" s="141"/>
    </row>
    <row r="80" spans="1:8" ht="37.5" customHeight="1" x14ac:dyDescent="0.2">
      <c r="A80" s="137" t="s">
        <v>55</v>
      </c>
      <c r="B80" s="138"/>
      <c r="C80" s="142"/>
      <c r="D80" s="140">
        <v>1306.8000000000002</v>
      </c>
      <c r="E80" s="140"/>
      <c r="F80" s="140"/>
      <c r="G80" s="140"/>
      <c r="H80" s="141"/>
    </row>
    <row r="81" spans="1:8" ht="37.5" customHeight="1" x14ac:dyDescent="0.2">
      <c r="A81" s="137" t="s">
        <v>56</v>
      </c>
      <c r="B81" s="138"/>
      <c r="C81" s="142"/>
      <c r="D81" s="140">
        <v>858.00000000000011</v>
      </c>
      <c r="E81" s="140"/>
      <c r="F81" s="140"/>
      <c r="G81" s="140"/>
      <c r="H81" s="141"/>
    </row>
    <row r="82" spans="1:8" ht="37.5" customHeight="1" x14ac:dyDescent="0.2">
      <c r="A82" s="143" t="s">
        <v>57</v>
      </c>
      <c r="B82" s="144"/>
      <c r="C82" s="142"/>
      <c r="D82" s="140">
        <v>858.00000000000011</v>
      </c>
      <c r="E82" s="140"/>
      <c r="F82" s="140"/>
      <c r="G82" s="140"/>
      <c r="H82" s="141"/>
    </row>
    <row r="83" spans="1:8" ht="37.5" customHeight="1" x14ac:dyDescent="0.2">
      <c r="A83" s="137" t="s">
        <v>58</v>
      </c>
      <c r="B83" s="138"/>
      <c r="C83" s="142"/>
      <c r="D83" s="140">
        <v>510</v>
      </c>
      <c r="E83" s="140"/>
      <c r="F83" s="140"/>
      <c r="G83" s="140"/>
      <c r="H83" s="141"/>
    </row>
    <row r="84" spans="1:8" ht="37.5" customHeight="1" x14ac:dyDescent="0.2">
      <c r="A84" s="137" t="s">
        <v>59</v>
      </c>
      <c r="B84" s="138"/>
      <c r="C84" s="142"/>
      <c r="D84" s="140">
        <v>510</v>
      </c>
      <c r="E84" s="140"/>
      <c r="F84" s="140"/>
      <c r="G84" s="140"/>
      <c r="H84" s="141"/>
    </row>
    <row r="85" spans="1:8" ht="37.5" customHeight="1" x14ac:dyDescent="0.2">
      <c r="A85" s="137" t="s">
        <v>60</v>
      </c>
      <c r="B85" s="138"/>
      <c r="C85" s="142"/>
      <c r="D85" s="140">
        <v>858.00000000000011</v>
      </c>
      <c r="E85" s="140"/>
      <c r="F85" s="140"/>
      <c r="G85" s="140"/>
      <c r="H85" s="141"/>
    </row>
    <row r="86" spans="1:8" ht="37.5" customHeight="1" x14ac:dyDescent="0.2">
      <c r="A86" s="137" t="s">
        <v>61</v>
      </c>
      <c r="B86" s="138"/>
      <c r="C86" s="142"/>
      <c r="D86" s="140">
        <v>1230</v>
      </c>
      <c r="E86" s="140"/>
      <c r="F86" s="140"/>
      <c r="G86" s="140"/>
      <c r="H86" s="141"/>
    </row>
    <row r="87" spans="1:8" ht="37.5" customHeight="1" thickBot="1" x14ac:dyDescent="0.25">
      <c r="A87" s="145" t="s">
        <v>62</v>
      </c>
      <c r="B87" s="146"/>
      <c r="C87" s="147"/>
      <c r="D87" s="148">
        <v>2550</v>
      </c>
      <c r="E87" s="148"/>
      <c r="F87" s="148"/>
      <c r="G87" s="148"/>
      <c r="H87" s="14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88" s="45">
        <v>72</v>
      </c>
      <c r="E88" s="45"/>
      <c r="F88" s="45"/>
      <c r="G88" s="45"/>
      <c r="H88" s="46"/>
    </row>
    <row r="89" spans="1:8" ht="50.1" customHeight="1" thickBot="1" x14ac:dyDescent="0.25">
      <c r="A89" s="24" t="s">
        <v>65</v>
      </c>
      <c r="B89" s="25"/>
      <c r="C89" s="26"/>
      <c r="D89" s="156" t="str">
        <f>"от "&amp;MIN(D91,D111:H112,F150,D113:H127)&amp;" до "&amp;MAX(D91,D111:H112,F150,D113:H127)</f>
        <v>от 1320 до 11022</v>
      </c>
      <c r="E89" s="156"/>
      <c r="F89" s="156"/>
      <c r="G89" s="156"/>
      <c r="H89" s="157"/>
    </row>
    <row r="90" spans="1:8" ht="21.75" thickBot="1" x14ac:dyDescent="0.25">
      <c r="A90" s="301"/>
      <c r="B90" s="302"/>
      <c r="C90" s="118"/>
      <c r="D90" s="325"/>
      <c r="E90" s="325"/>
      <c r="F90" s="325"/>
      <c r="G90" s="325"/>
      <c r="H90" s="326"/>
    </row>
    <row r="91" spans="1:8" ht="62.2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91" s="165">
        <v>3600</v>
      </c>
      <c r="E91" s="165"/>
      <c r="F91" s="165"/>
      <c r="G91" s="165"/>
      <c r="H91" s="166"/>
    </row>
    <row r="92" spans="1:8" ht="62.25" customHeight="1" thickBot="1" x14ac:dyDescent="0.25">
      <c r="A92" s="167" t="s">
        <v>67</v>
      </c>
      <c r="B92" s="168"/>
      <c r="C92" s="169"/>
      <c r="D92" s="170" t="s">
        <v>68</v>
      </c>
      <c r="E92" s="171"/>
      <c r="F92" s="171"/>
      <c r="G92" s="171"/>
      <c r="H92" s="172"/>
    </row>
    <row r="93" spans="1:8" ht="62.25" customHeight="1" x14ac:dyDescent="0.2">
      <c r="A93" s="173" t="s">
        <v>69</v>
      </c>
      <c r="B93" s="174"/>
      <c r="C93" s="169"/>
      <c r="D93" s="140">
        <f>D91/4</f>
        <v>900</v>
      </c>
      <c r="E93" s="140"/>
      <c r="F93" s="140"/>
      <c r="G93" s="140"/>
      <c r="H93" s="141"/>
    </row>
    <row r="94" spans="1:8" ht="62.25" customHeight="1" x14ac:dyDescent="0.2">
      <c r="A94" s="173" t="s">
        <v>70</v>
      </c>
      <c r="B94" s="174"/>
      <c r="C94" s="169"/>
      <c r="D94" s="140">
        <f>D91/5</f>
        <v>720</v>
      </c>
      <c r="E94" s="140"/>
      <c r="F94" s="140"/>
      <c r="G94" s="140"/>
      <c r="H94" s="141"/>
    </row>
    <row r="95" spans="1:8" ht="62.25" customHeight="1" x14ac:dyDescent="0.2">
      <c r="A95" s="173" t="s">
        <v>71</v>
      </c>
      <c r="B95" s="174"/>
      <c r="C95" s="169"/>
      <c r="D95" s="140">
        <f>D91/6</f>
        <v>600</v>
      </c>
      <c r="E95" s="140"/>
      <c r="F95" s="140"/>
      <c r="G95" s="140"/>
      <c r="H95" s="141"/>
    </row>
    <row r="96" spans="1:8" ht="62.25" customHeight="1" x14ac:dyDescent="0.2">
      <c r="A96" s="173" t="s">
        <v>72</v>
      </c>
      <c r="B96" s="174"/>
      <c r="C96" s="169"/>
      <c r="D96" s="140">
        <f>D91/7</f>
        <v>514.28571428571433</v>
      </c>
      <c r="E96" s="140"/>
      <c r="F96" s="140"/>
      <c r="G96" s="140"/>
      <c r="H96" s="141"/>
    </row>
    <row r="97" spans="1:8" ht="62.25" customHeight="1" x14ac:dyDescent="0.2">
      <c r="A97" s="173" t="s">
        <v>73</v>
      </c>
      <c r="B97" s="174"/>
      <c r="C97" s="169"/>
      <c r="D97" s="140">
        <f>D91/8</f>
        <v>450</v>
      </c>
      <c r="E97" s="140"/>
      <c r="F97" s="140"/>
      <c r="G97" s="140"/>
      <c r="H97" s="141"/>
    </row>
    <row r="98" spans="1:8" ht="62.25" customHeight="1" x14ac:dyDescent="0.2">
      <c r="A98" s="173" t="s">
        <v>74</v>
      </c>
      <c r="B98" s="174"/>
      <c r="C98" s="169"/>
      <c r="D98" s="140">
        <f>D91/9</f>
        <v>400</v>
      </c>
      <c r="E98" s="140"/>
      <c r="F98" s="140"/>
      <c r="G98" s="140"/>
      <c r="H98" s="141"/>
    </row>
    <row r="99" spans="1:8" ht="62.25" customHeight="1" x14ac:dyDescent="0.2">
      <c r="A99" s="173" t="s">
        <v>75</v>
      </c>
      <c r="B99" s="174"/>
      <c r="C99" s="169"/>
      <c r="D99" s="140">
        <f>D91/10</f>
        <v>360</v>
      </c>
      <c r="E99" s="140"/>
      <c r="F99" s="140"/>
      <c r="G99" s="140"/>
      <c r="H99" s="141"/>
    </row>
    <row r="100" spans="1:8" ht="62.25" customHeight="1" thickBot="1" x14ac:dyDescent="0.25">
      <c r="A100" s="162" t="s">
        <v>76</v>
      </c>
      <c r="B100" s="163"/>
      <c r="C100" s="169"/>
      <c r="D100" s="165">
        <v>5400</v>
      </c>
      <c r="E100" s="165"/>
      <c r="F100" s="165"/>
      <c r="G100" s="165"/>
      <c r="H100" s="166"/>
    </row>
    <row r="101" spans="1:8" ht="62.25" customHeight="1" thickBot="1" x14ac:dyDescent="0.25">
      <c r="A101" s="167" t="s">
        <v>67</v>
      </c>
      <c r="B101" s="168"/>
      <c r="C101" s="169"/>
      <c r="D101" s="170" t="s">
        <v>68</v>
      </c>
      <c r="E101" s="171"/>
      <c r="F101" s="171"/>
      <c r="G101" s="171"/>
      <c r="H101" s="172"/>
    </row>
    <row r="102" spans="1:8" ht="62.25" customHeight="1" x14ac:dyDescent="0.2">
      <c r="A102" s="173" t="s">
        <v>69</v>
      </c>
      <c r="B102" s="174"/>
      <c r="C102" s="169"/>
      <c r="D102" s="140">
        <v>1350</v>
      </c>
      <c r="E102" s="140"/>
      <c r="F102" s="140"/>
      <c r="G102" s="140"/>
      <c r="H102" s="141"/>
    </row>
    <row r="103" spans="1:8" ht="62.25" customHeight="1" x14ac:dyDescent="0.2">
      <c r="A103" s="173" t="s">
        <v>70</v>
      </c>
      <c r="B103" s="174"/>
      <c r="C103" s="169"/>
      <c r="D103" s="140">
        <v>1080</v>
      </c>
      <c r="E103" s="140"/>
      <c r="F103" s="140"/>
      <c r="G103" s="140"/>
      <c r="H103" s="141"/>
    </row>
    <row r="104" spans="1:8" ht="62.25" customHeight="1" x14ac:dyDescent="0.2">
      <c r="A104" s="173" t="s">
        <v>71</v>
      </c>
      <c r="B104" s="174"/>
      <c r="C104" s="169"/>
      <c r="D104" s="140">
        <v>900</v>
      </c>
      <c r="E104" s="140"/>
      <c r="F104" s="140"/>
      <c r="G104" s="140"/>
      <c r="H104" s="141"/>
    </row>
    <row r="105" spans="1:8" ht="62.25" customHeight="1" x14ac:dyDescent="0.2">
      <c r="A105" s="173" t="s">
        <v>72</v>
      </c>
      <c r="B105" s="174"/>
      <c r="C105" s="169"/>
      <c r="D105" s="140">
        <v>771.42857142857144</v>
      </c>
      <c r="E105" s="140"/>
      <c r="F105" s="140"/>
      <c r="G105" s="140"/>
      <c r="H105" s="141"/>
    </row>
    <row r="106" spans="1:8" ht="62.25" customHeight="1" x14ac:dyDescent="0.2">
      <c r="A106" s="173" t="s">
        <v>73</v>
      </c>
      <c r="B106" s="174"/>
      <c r="C106" s="169"/>
      <c r="D106" s="140">
        <v>675</v>
      </c>
      <c r="E106" s="140"/>
      <c r="F106" s="140"/>
      <c r="G106" s="140"/>
      <c r="H106" s="141"/>
    </row>
    <row r="107" spans="1:8" ht="62.25" customHeight="1" x14ac:dyDescent="0.2">
      <c r="A107" s="173" t="s">
        <v>74</v>
      </c>
      <c r="B107" s="174"/>
      <c r="C107" s="169"/>
      <c r="D107" s="140">
        <v>600</v>
      </c>
      <c r="E107" s="140"/>
      <c r="F107" s="140"/>
      <c r="G107" s="140"/>
      <c r="H107" s="141"/>
    </row>
    <row r="108" spans="1:8" ht="62.25" customHeight="1" thickBot="1" x14ac:dyDescent="0.25">
      <c r="A108" s="173" t="s">
        <v>75</v>
      </c>
      <c r="B108" s="174"/>
      <c r="C108" s="177"/>
      <c r="D108" s="140">
        <v>540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9" s="44">
        <v>11022</v>
      </c>
      <c r="E109" s="45"/>
      <c r="F109" s="45"/>
      <c r="G109" s="45"/>
      <c r="H109" s="46"/>
    </row>
    <row r="110" spans="1:8" ht="21.75" thickBot="1" x14ac:dyDescent="0.25">
      <c r="A110" s="301"/>
      <c r="B110" s="302"/>
      <c r="C110" s="182"/>
      <c r="D110" s="325"/>
      <c r="E110" s="325"/>
      <c r="F110" s="325"/>
      <c r="G110" s="325"/>
      <c r="H110" s="326"/>
    </row>
    <row r="111" spans="1:8" ht="50.1" customHeight="1" x14ac:dyDescent="0.2">
      <c r="A111" s="143" t="s">
        <v>78</v>
      </c>
      <c r="B111" s="144"/>
      <c r="C111" s="185" t="str">
        <f>"Интернет-площадка 2gis.ru на основе Cправочника организаций "&amp;$C$2&amp;""</f>
        <v>Интернет-площадка 2gis.ru на основе Cправочника организаций "2ГИС.МАГНИТОГОРСК"</v>
      </c>
      <c r="D111" s="31">
        <v>9510</v>
      </c>
      <c r="E111" s="32"/>
      <c r="F111" s="32"/>
      <c r="G111" s="32"/>
      <c r="H111" s="33"/>
    </row>
    <row r="112" spans="1:8" ht="50.1" customHeight="1" x14ac:dyDescent="0.2">
      <c r="A112" s="143" t="s">
        <v>79</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2" s="187">
        <v>2520</v>
      </c>
      <c r="E112" s="188"/>
      <c r="F112" s="188"/>
      <c r="G112" s="188"/>
      <c r="H112" s="189"/>
    </row>
    <row r="113" spans="1:8" ht="50.1" customHeight="1" x14ac:dyDescent="0.2">
      <c r="A113" s="143" t="s">
        <v>80</v>
      </c>
      <c r="B113" s="144"/>
      <c r="C113"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3" s="36">
        <v>5820</v>
      </c>
      <c r="E113" s="37"/>
      <c r="F113" s="37"/>
      <c r="G113" s="37"/>
      <c r="H113" s="38"/>
    </row>
    <row r="114" spans="1:8" ht="50.1" customHeight="1" x14ac:dyDescent="0.2">
      <c r="A114" s="143" t="s">
        <v>81</v>
      </c>
      <c r="B114" s="144"/>
      <c r="C114" s="186" t="str">
        <f>"Интернет-площадка 2gis.ru на основе Cправочника организаций "&amp;$C$2&amp;""</f>
        <v>Интернет-площадка 2gis.ru на основе Cправочника организаций "2ГИС.МАГНИТОГОРСК"</v>
      </c>
      <c r="D114" s="36">
        <v>5820</v>
      </c>
      <c r="E114" s="37"/>
      <c r="F114" s="37"/>
      <c r="G114" s="37"/>
      <c r="H114" s="38"/>
    </row>
    <row r="115" spans="1:8" ht="50.1" customHeight="1" x14ac:dyDescent="0.2">
      <c r="A115" s="143" t="s">
        <v>82</v>
      </c>
      <c r="B115" s="144"/>
      <c r="C115" s="186" t="str">
        <f>"Интернет-площадка 2gis.ru на основе Cправочника организаций "&amp;$C$2&amp;""</f>
        <v>Интернет-площадка 2gis.ru на основе Cправочника организаций "2ГИС.МАГНИТОГОРСК"</v>
      </c>
      <c r="D115" s="36">
        <v>6984</v>
      </c>
      <c r="E115" s="37"/>
      <c r="F115" s="37"/>
      <c r="G115" s="37"/>
      <c r="H115" s="38"/>
    </row>
    <row r="116" spans="1:8" ht="50.1" customHeight="1" x14ac:dyDescent="0.2">
      <c r="A116" s="143" t="s">
        <v>83</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6" s="36">
        <v>4800</v>
      </c>
      <c r="E116" s="37"/>
      <c r="F116" s="37"/>
      <c r="G116" s="37"/>
      <c r="H116" s="38"/>
    </row>
    <row r="117" spans="1:8" ht="50.1" customHeight="1" x14ac:dyDescent="0.2">
      <c r="A117" s="143" t="s">
        <v>84</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7" s="36">
        <v>1830</v>
      </c>
      <c r="E117" s="37"/>
      <c r="F117" s="37"/>
      <c r="G117" s="37"/>
      <c r="H117" s="38"/>
    </row>
    <row r="118" spans="1:8" ht="50.1" customHeight="1" x14ac:dyDescent="0.2">
      <c r="A118" s="143" t="s">
        <v>85</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8" s="36">
        <v>5010</v>
      </c>
      <c r="E118" s="37"/>
      <c r="F118" s="37"/>
      <c r="G118" s="37"/>
      <c r="H118" s="38"/>
    </row>
    <row r="119" spans="1:8" ht="50.1" customHeight="1" x14ac:dyDescent="0.2">
      <c r="A119" s="143" t="s">
        <v>86</v>
      </c>
      <c r="B119" s="144"/>
      <c r="C119" s="190" t="str">
        <f>C112</f>
        <v>Электронный справочник на основе Справочника организаций "2ГИС.МАГНИТОГОРСК" (версия для ПК)</v>
      </c>
      <c r="D119" s="36">
        <v>8400</v>
      </c>
      <c r="E119" s="37"/>
      <c r="F119" s="37"/>
      <c r="G119" s="37"/>
      <c r="H119" s="38"/>
    </row>
    <row r="120" spans="1:8" ht="50.1" customHeight="1" x14ac:dyDescent="0.2">
      <c r="A120" s="143" t="s">
        <v>87</v>
      </c>
      <c r="B120" s="144"/>
      <c r="C120" s="186" t="s">
        <v>88</v>
      </c>
      <c r="D120" s="36">
        <v>1320</v>
      </c>
      <c r="E120" s="37"/>
      <c r="F120" s="37"/>
      <c r="G120" s="37"/>
      <c r="H120" s="38"/>
    </row>
    <row r="121" spans="1:8" ht="64.5" customHeight="1" x14ac:dyDescent="0.2">
      <c r="A121" s="143" t="s">
        <v>89</v>
      </c>
      <c r="B121" s="144"/>
      <c r="C12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1" s="36">
        <v>5544</v>
      </c>
      <c r="E121" s="37"/>
      <c r="F121" s="37"/>
      <c r="G121" s="37"/>
      <c r="H121" s="38"/>
    </row>
    <row r="122" spans="1:8" ht="64.5" customHeight="1" x14ac:dyDescent="0.2">
      <c r="A122" s="143" t="s">
        <v>90</v>
      </c>
      <c r="B122" s="144"/>
      <c r="C122" s="186"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2" s="36">
        <v>4435.2000000000007</v>
      </c>
      <c r="E122" s="37"/>
      <c r="F122" s="37"/>
      <c r="G122" s="37"/>
      <c r="H122" s="38"/>
    </row>
    <row r="123" spans="1:8" ht="64.5" customHeight="1" x14ac:dyDescent="0.2">
      <c r="A123" s="143" t="s">
        <v>91</v>
      </c>
      <c r="B123" s="144"/>
      <c r="C123"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3" s="36">
        <v>4290</v>
      </c>
      <c r="E123" s="37"/>
      <c r="F123" s="37"/>
      <c r="G123" s="37"/>
      <c r="H123" s="38"/>
    </row>
    <row r="124" spans="1:8" ht="64.5" customHeight="1" x14ac:dyDescent="0.2">
      <c r="A124" s="143" t="s">
        <v>92</v>
      </c>
      <c r="B124" s="144"/>
      <c r="C124" s="186"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4" s="36">
        <v>2217.6000000000004</v>
      </c>
      <c r="E124" s="37"/>
      <c r="F124" s="37"/>
      <c r="G124" s="37"/>
      <c r="H124" s="38"/>
    </row>
    <row r="125" spans="1:8" ht="64.5" customHeight="1" x14ac:dyDescent="0.2">
      <c r="A125" s="143" t="s">
        <v>93</v>
      </c>
      <c r="B125" s="144" t="s">
        <v>93</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5" s="36">
        <v>11022</v>
      </c>
      <c r="E125" s="37"/>
      <c r="F125" s="37"/>
      <c r="G125" s="37"/>
      <c r="H125" s="38"/>
    </row>
    <row r="126" spans="1:8" ht="64.5" customHeight="1" x14ac:dyDescent="0.2">
      <c r="A126" s="143" t="s">
        <v>94</v>
      </c>
      <c r="B126" s="144" t="s">
        <v>94</v>
      </c>
      <c r="C12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26" s="36">
        <v>5504.4000000000005</v>
      </c>
      <c r="E126" s="37"/>
      <c r="F126" s="37"/>
      <c r="G126" s="37"/>
      <c r="H126" s="38"/>
    </row>
    <row r="127" spans="1:8" ht="50.1" customHeight="1" thickBot="1" x14ac:dyDescent="0.25">
      <c r="A127" s="143" t="s">
        <v>95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7" s="36">
        <v>3870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8" s="36">
        <v>462.00000000000006</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9" s="36">
        <v>7620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30" s="36">
        <v>6072.0000000000009</v>
      </c>
      <c r="E130" s="37"/>
      <c r="F130" s="37"/>
      <c r="G130" s="37"/>
      <c r="H130" s="38"/>
    </row>
    <row r="131" spans="1:8" s="16" customFormat="1" ht="96" customHeight="1" x14ac:dyDescent="0.2">
      <c r="A131" s="137" t="s">
        <v>98</v>
      </c>
      <c r="B131" s="191"/>
      <c r="C13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31" s="36">
        <v>5520</v>
      </c>
      <c r="E131" s="37"/>
      <c r="F131" s="37"/>
      <c r="G131" s="37"/>
      <c r="H131" s="38"/>
    </row>
    <row r="132" spans="1:8" ht="50.1" customHeight="1" x14ac:dyDescent="0.2">
      <c r="A132" s="143" t="s">
        <v>99</v>
      </c>
      <c r="B132" s="144"/>
      <c r="C132" s="186" t="str">
        <f>"Интернет-площадка 2gis.ru на основе Cправочника организаций "&amp;$C$2&amp;""</f>
        <v>Интернет-площадка 2gis.ru на основе Cправочника организаций "2ГИС.МАГНИТОГОРСК"</v>
      </c>
      <c r="D132" s="36">
        <v>13320</v>
      </c>
      <c r="E132" s="37"/>
      <c r="F132" s="37"/>
      <c r="G132" s="37"/>
      <c r="H132" s="38"/>
    </row>
    <row r="133" spans="1:8" ht="50.1" customHeight="1" x14ac:dyDescent="0.2">
      <c r="A133" s="143" t="s">
        <v>100</v>
      </c>
      <c r="B133" s="144"/>
      <c r="C133" s="186"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3600</v>
      </c>
      <c r="E133" s="37"/>
      <c r="F133" s="37"/>
      <c r="G133" s="37"/>
      <c r="H133" s="38"/>
    </row>
    <row r="134" spans="1:8" ht="50.1" customHeight="1" x14ac:dyDescent="0.2">
      <c r="A134" s="143" t="s">
        <v>101</v>
      </c>
      <c r="B134" s="144"/>
      <c r="C134" s="186" t="str">
        <f t="shared" si="1"/>
        <v>Электронный справочник на основе Справочника организаций "2ГИС.МАГНИТОГОРСК" (версия для ПК)</v>
      </c>
      <c r="D134" s="36">
        <v>8160</v>
      </c>
      <c r="E134" s="37"/>
      <c r="F134" s="37"/>
      <c r="G134" s="37"/>
      <c r="H134" s="38"/>
    </row>
    <row r="135" spans="1:8" ht="50.1" customHeight="1" x14ac:dyDescent="0.2">
      <c r="A135" s="143" t="s">
        <v>102</v>
      </c>
      <c r="B135" s="144"/>
      <c r="C135" s="186" t="str">
        <f>"Интернет-площадка 2gis.ru на основе Cправочника организаций "&amp;$C$2&amp;""</f>
        <v>Интернет-площадка 2gis.ru на основе Cправочника организаций "2ГИС.МАГНИТОГОРСК"</v>
      </c>
      <c r="D135" s="36">
        <v>8160</v>
      </c>
      <c r="E135" s="37"/>
      <c r="F135" s="37"/>
      <c r="G135" s="37"/>
      <c r="H135" s="38"/>
    </row>
    <row r="136" spans="1:8" ht="50.1" customHeight="1" x14ac:dyDescent="0.2">
      <c r="A136" s="143" t="s">
        <v>103</v>
      </c>
      <c r="B136" s="144"/>
      <c r="C136" s="186" t="str">
        <f>"Интернет-площадка 2gis.ru на основе Cправочника организаций "&amp;$C$2&amp;""</f>
        <v>Интернет-площадка 2gis.ru на основе Cправочника организаций "2ГИС.МАГНИТОГОРСК"</v>
      </c>
      <c r="D136" s="36">
        <v>9792</v>
      </c>
      <c r="E136" s="37"/>
      <c r="F136" s="37"/>
      <c r="G136" s="37"/>
      <c r="H136" s="38"/>
    </row>
    <row r="137" spans="1:8" ht="50.1" customHeight="1" x14ac:dyDescent="0.2">
      <c r="A137" s="143" t="s">
        <v>104</v>
      </c>
      <c r="B137" s="144"/>
      <c r="C137" s="186" t="str">
        <f t="shared" si="1"/>
        <v>Электронный справочник на основе Справочника организаций "2ГИС.МАГНИТОГОРСК" (версия для ПК)</v>
      </c>
      <c r="D137" s="36">
        <v>6720</v>
      </c>
      <c r="E137" s="37"/>
      <c r="F137" s="37"/>
      <c r="G137" s="37"/>
      <c r="H137" s="38"/>
    </row>
    <row r="138" spans="1:8" ht="50.1" customHeight="1" x14ac:dyDescent="0.2">
      <c r="A138" s="143" t="s">
        <v>105</v>
      </c>
      <c r="B138" s="144"/>
      <c r="C138" s="186" t="str">
        <f t="shared" si="1"/>
        <v>Электронный справочник на основе Справочника организаций "2ГИС.МАГНИТОГОРСК" (версия для ПК)</v>
      </c>
      <c r="D138" s="36">
        <v>2640</v>
      </c>
      <c r="E138" s="37"/>
      <c r="F138" s="37"/>
      <c r="G138" s="37"/>
      <c r="H138" s="38"/>
    </row>
    <row r="139" spans="1:8" ht="50.1" customHeight="1" x14ac:dyDescent="0.2">
      <c r="A139" s="143" t="s">
        <v>106</v>
      </c>
      <c r="B139" s="144"/>
      <c r="C139" s="186" t="str">
        <f t="shared" si="1"/>
        <v>Электронный справочник на основе Справочника организаций "2ГИС.МАГНИТОГОРСК" (версия для ПК)</v>
      </c>
      <c r="D139" s="36">
        <v>7080</v>
      </c>
      <c r="E139" s="37"/>
      <c r="F139" s="37"/>
      <c r="G139" s="37"/>
      <c r="H139" s="38"/>
    </row>
    <row r="140" spans="1:8" ht="50.1" customHeight="1" x14ac:dyDescent="0.2">
      <c r="A140" s="143" t="s">
        <v>107</v>
      </c>
      <c r="B140" s="144"/>
      <c r="C140" s="186" t="s">
        <v>88</v>
      </c>
      <c r="D140" s="36">
        <v>1920</v>
      </c>
      <c r="E140" s="37"/>
      <c r="F140" s="37"/>
      <c r="G140" s="37"/>
      <c r="H140" s="38"/>
    </row>
    <row r="141" spans="1:8" ht="66.75" customHeight="1" x14ac:dyDescent="0.2">
      <c r="A141" s="143" t="s">
        <v>108</v>
      </c>
      <c r="B141" s="144"/>
      <c r="C14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6">
        <v>15480</v>
      </c>
      <c r="E141" s="37"/>
      <c r="F141" s="37"/>
      <c r="G141" s="37"/>
      <c r="H141" s="38"/>
    </row>
    <row r="142" spans="1:8" ht="50.1" customHeight="1" thickBot="1" x14ac:dyDescent="0.25">
      <c r="A142" s="143" t="s">
        <v>109</v>
      </c>
      <c r="B142" s="144"/>
      <c r="C142" s="186" t="str">
        <f t="shared" si="1"/>
        <v>Электронный справочник на основе Справочника организаций "2ГИС.МАГНИТОГОРСК" (версия для ПК)</v>
      </c>
      <c r="D142" s="44">
        <v>5520</v>
      </c>
      <c r="E142" s="45"/>
      <c r="F142" s="45"/>
      <c r="G142" s="45"/>
      <c r="H142" s="46"/>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44" s="31">
        <v>11100</v>
      </c>
      <c r="E144" s="32"/>
      <c r="F144" s="32"/>
      <c r="G144" s="32"/>
      <c r="H144" s="33"/>
    </row>
    <row r="145" spans="1:8" s="16" customFormat="1" ht="50.1" customHeight="1" x14ac:dyDescent="0.2">
      <c r="A145" s="143" t="s">
        <v>112</v>
      </c>
      <c r="B145" s="144"/>
      <c r="C145" s="196"/>
      <c r="D145" s="36">
        <v>11100</v>
      </c>
      <c r="E145" s="37"/>
      <c r="F145" s="37"/>
      <c r="G145" s="37"/>
      <c r="H145" s="38"/>
    </row>
    <row r="146" spans="1:8" s="16" customFormat="1" ht="50.1" customHeight="1" x14ac:dyDescent="0.2">
      <c r="A146" s="194" t="s">
        <v>113</v>
      </c>
      <c r="B146" s="195"/>
      <c r="C146" s="196"/>
      <c r="D146" s="329">
        <v>1980.0000000000002</v>
      </c>
      <c r="E146" s="140"/>
      <c r="F146" s="140"/>
      <c r="G146" s="140"/>
      <c r="H146" s="141"/>
    </row>
    <row r="147" spans="1:8" s="16" customFormat="1" ht="50.1" customHeight="1" x14ac:dyDescent="0.2">
      <c r="A147" s="194" t="s">
        <v>114</v>
      </c>
      <c r="B147" s="195"/>
      <c r="C147" s="196"/>
      <c r="D147" s="329">
        <v>198.00000000000003</v>
      </c>
      <c r="E147" s="140"/>
      <c r="F147" s="140"/>
      <c r="G147" s="140"/>
      <c r="H147" s="141"/>
    </row>
    <row r="148" spans="1:8" s="16" customFormat="1" ht="50.1" customHeight="1" thickBot="1" x14ac:dyDescent="0.25">
      <c r="A148" s="194" t="s">
        <v>115</v>
      </c>
      <c r="B148" s="195"/>
      <c r="C148" s="198"/>
      <c r="D148" s="78">
        <v>831.6</v>
      </c>
      <c r="E148" s="79"/>
      <c r="F148" s="79"/>
      <c r="G148" s="79"/>
      <c r="H148" s="80"/>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0" s="200">
        <f>F150*1.2</f>
        <v>6494.4</v>
      </c>
      <c r="E150" s="201">
        <f>F150*1.1</f>
        <v>5953.2000000000007</v>
      </c>
      <c r="F150" s="201">
        <v>5412</v>
      </c>
      <c r="G150" s="201">
        <f>F150*0.75</f>
        <v>4059</v>
      </c>
      <c r="H150" s="202">
        <f>F150*0.5</f>
        <v>2706</v>
      </c>
    </row>
    <row r="151" spans="1:8" ht="50.1" customHeight="1" x14ac:dyDescent="0.2">
      <c r="A151" s="143" t="s">
        <v>118</v>
      </c>
      <c r="B151" s="144"/>
      <c r="C151" s="186" t="str">
        <f>"Интернет-площадка 2gis.ru на основе Cправочника организаций "&amp;$C$2&amp;""</f>
        <v>Интернет-площадка 2gis.ru на основе Cправочника организаций "2ГИС.МАГНИТОГОРСК"</v>
      </c>
      <c r="D151" s="36">
        <v>4620</v>
      </c>
      <c r="E151" s="37"/>
      <c r="F151" s="37"/>
      <c r="G151" s="37"/>
      <c r="H151" s="38"/>
    </row>
    <row r="152" spans="1:8" ht="50.1" customHeight="1" x14ac:dyDescent="0.2">
      <c r="A152" s="143" t="s">
        <v>119</v>
      </c>
      <c r="B152" s="144"/>
      <c r="C152"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2" s="36">
        <v>5010</v>
      </c>
      <c r="E152" s="37"/>
      <c r="F152" s="37"/>
      <c r="G152" s="37"/>
      <c r="H152" s="38"/>
    </row>
    <row r="153" spans="1:8" ht="50.1" customHeight="1" x14ac:dyDescent="0.2">
      <c r="A153" s="143" t="s">
        <v>120</v>
      </c>
      <c r="B153" s="144"/>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53" s="200">
        <f>F153*1.2</f>
        <v>9216</v>
      </c>
      <c r="E153" s="201">
        <f>F153*1.1</f>
        <v>8448</v>
      </c>
      <c r="F153" s="201">
        <v>7680</v>
      </c>
      <c r="G153" s="201">
        <f>F153*0.75</f>
        <v>5760</v>
      </c>
      <c r="H153" s="202">
        <f>F153*0.5</f>
        <v>3840</v>
      </c>
    </row>
    <row r="154" spans="1:8" ht="50.1" customHeight="1" x14ac:dyDescent="0.2">
      <c r="A154" s="143" t="s">
        <v>165</v>
      </c>
      <c r="B154" s="144"/>
      <c r="C154" s="186" t="str">
        <f>"Интернет-площадка 2gis.ru на основе Cправочника организаций "&amp;$C$2&amp;""</f>
        <v>Интернет-площадка 2gis.ru на основе Cправочника организаций "2ГИС.МАГНИТОГОРСК"</v>
      </c>
      <c r="D154" s="36">
        <v>6480</v>
      </c>
      <c r="E154" s="37"/>
      <c r="F154" s="37"/>
      <c r="G154" s="37"/>
      <c r="H154" s="38"/>
    </row>
    <row r="155" spans="1:8" ht="50.1" customHeight="1" x14ac:dyDescent="0.2">
      <c r="A155" s="143" t="s">
        <v>122</v>
      </c>
      <c r="B155" s="144"/>
      <c r="C155" s="18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5" s="36">
        <v>7080</v>
      </c>
      <c r="E155" s="37"/>
      <c r="F155" s="37"/>
      <c r="G155" s="37"/>
      <c r="H155" s="38"/>
    </row>
    <row r="156" spans="1:8" s="16" customFormat="1" ht="126" customHeight="1" thickBot="1" x14ac:dyDescent="0.25">
      <c r="A156" s="143" t="s">
        <v>123</v>
      </c>
      <c r="B156" s="144"/>
      <c r="C156" s="300" t="str">
        <f>C151</f>
        <v>Интернет-площадка 2gis.ru на основе Cправочника организаций "2ГИС.МАГНИТОГОРСК"</v>
      </c>
      <c r="D156" s="36">
        <v>4620</v>
      </c>
      <c r="E156" s="37"/>
      <c r="F156" s="37"/>
      <c r="G156" s="37"/>
      <c r="H156" s="38"/>
    </row>
    <row r="157" spans="1:8" ht="49.5" customHeight="1" thickBot="1" x14ac:dyDescent="0.25">
      <c r="A157" s="24" t="s">
        <v>184</v>
      </c>
      <c r="B157" s="25"/>
      <c r="C157" s="26"/>
      <c r="D157" s="156"/>
      <c r="E157" s="156"/>
      <c r="F157" s="156"/>
      <c r="G157" s="156"/>
      <c r="H157" s="157"/>
    </row>
    <row r="158" spans="1:8" s="23" customFormat="1" ht="30" customHeight="1" thickBot="1" x14ac:dyDescent="0.25">
      <c r="A158" s="535"/>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9" s="31">
        <v>19860</v>
      </c>
      <c r="E159" s="32"/>
      <c r="F159" s="32"/>
      <c r="G159" s="32"/>
      <c r="H159" s="33"/>
    </row>
    <row r="160" spans="1:8" s="16" customFormat="1" ht="83.25" customHeight="1" thickBot="1" x14ac:dyDescent="0.25">
      <c r="A160" s="143" t="s">
        <v>186</v>
      </c>
      <c r="B160" s="144"/>
      <c r="C160" s="196"/>
      <c r="D160" s="36">
        <v>19860</v>
      </c>
      <c r="E160" s="37"/>
      <c r="F160" s="37"/>
      <c r="G160" s="37"/>
      <c r="H160" s="38"/>
    </row>
    <row r="161" spans="1:8" ht="21.75" thickBot="1" x14ac:dyDescent="0.25">
      <c r="A161" s="301"/>
      <c r="B161" s="302"/>
      <c r="C161" s="118"/>
      <c r="D161" s="325"/>
      <c r="E161" s="325"/>
      <c r="F161" s="325"/>
      <c r="G161" s="325"/>
      <c r="H161" s="326"/>
    </row>
    <row r="163" spans="1:8" ht="21" x14ac:dyDescent="0.2">
      <c r="A163" s="208"/>
      <c r="B163" s="209" t="s">
        <v>125</v>
      </c>
      <c r="C163" s="210" t="s">
        <v>536</v>
      </c>
      <c r="D163" s="210"/>
      <c r="E163" s="211"/>
      <c r="F163" s="211"/>
      <c r="G163" s="211"/>
      <c r="H163" s="211"/>
    </row>
    <row r="164" spans="1:8" ht="21" x14ac:dyDescent="0.2">
      <c r="A164" s="208"/>
      <c r="B164" s="211"/>
      <c r="C164" s="212" t="s">
        <v>537</v>
      </c>
      <c r="D164" s="212"/>
      <c r="E164" s="211"/>
      <c r="F164" s="211"/>
      <c r="G164" s="211"/>
      <c r="H164" s="211"/>
    </row>
    <row r="165" spans="1:8" ht="21" x14ac:dyDescent="0.2">
      <c r="A165" s="208"/>
      <c r="B165" s="211"/>
      <c r="C165" s="212" t="s">
        <v>538</v>
      </c>
      <c r="D165" s="212"/>
      <c r="E165" s="211"/>
      <c r="F165" s="211"/>
      <c r="G165" s="211"/>
      <c r="H165" s="211"/>
    </row>
    <row r="166" spans="1:8" ht="21" x14ac:dyDescent="0.2">
      <c r="C166" s="212"/>
      <c r="D166" s="212"/>
      <c r="E166" s="211"/>
      <c r="F166" s="211"/>
      <c r="G166" s="211"/>
      <c r="H166" s="205"/>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16384" ht="26.25" x14ac:dyDescent="0.2">
      <c r="A177" s="221"/>
      <c r="B177" s="221"/>
      <c r="C177" s="222"/>
      <c r="D177" s="223"/>
      <c r="E177" s="223"/>
      <c r="F177" s="224"/>
      <c r="G177" s="225"/>
      <c r="H177" s="225"/>
    </row>
    <row r="178" spans="1:16384" ht="50.1" customHeight="1" thickBot="1" x14ac:dyDescent="0.25">
      <c r="A178" s="228" t="s">
        <v>138</v>
      </c>
      <c r="B178" s="228"/>
      <c r="C178" s="228"/>
      <c r="D178" s="228"/>
      <c r="E178" s="228"/>
      <c r="F178" s="229"/>
      <c r="G178" s="219"/>
      <c r="H178" s="230"/>
    </row>
    <row r="179" spans="1:16384" ht="50.1" customHeight="1" thickBot="1" x14ac:dyDescent="0.25">
      <c r="A179" s="231" t="s">
        <v>139</v>
      </c>
      <c r="B179" s="232"/>
      <c r="C179" s="232"/>
      <c r="D179" s="232"/>
      <c r="E179" s="233"/>
      <c r="F179" s="234"/>
      <c r="H179" s="235"/>
    </row>
    <row r="180" spans="1:16384" ht="84" customHeight="1" thickBot="1" x14ac:dyDescent="0.25">
      <c r="A180" s="305" t="s">
        <v>140</v>
      </c>
      <c r="B180" s="306"/>
      <c r="C180" s="238" t="s">
        <v>141</v>
      </c>
      <c r="D180" s="330" t="s">
        <v>142</v>
      </c>
      <c r="E180" s="331"/>
      <c r="F180" s="240"/>
      <c r="G180" s="240"/>
      <c r="H180" s="240"/>
    </row>
    <row r="181" spans="1:16384" ht="93.75" customHeight="1" x14ac:dyDescent="0.2">
      <c r="A181" s="241" t="s">
        <v>143</v>
      </c>
      <c r="B181" s="242"/>
      <c r="C181" s="243" t="s">
        <v>144</v>
      </c>
      <c r="D181" s="244" t="s">
        <v>145</v>
      </c>
      <c r="E181" s="245"/>
      <c r="F181" s="240"/>
      <c r="G181" s="240"/>
      <c r="H181" s="240"/>
    </row>
    <row r="182" spans="1:16384" ht="94.5" customHeight="1" x14ac:dyDescent="0.2">
      <c r="A182" s="246" t="s">
        <v>146</v>
      </c>
      <c r="B182" s="247"/>
      <c r="C182" s="248" t="s">
        <v>147</v>
      </c>
      <c r="D182" s="249" t="s">
        <v>148</v>
      </c>
      <c r="E182" s="250"/>
      <c r="F182" s="240"/>
      <c r="G182" s="240"/>
      <c r="H182" s="240"/>
    </row>
    <row r="183" spans="1:16384" ht="178.5" customHeight="1" thickBot="1" x14ac:dyDescent="0.25">
      <c r="A183" s="332" t="s">
        <v>149</v>
      </c>
      <c r="B183" s="333"/>
      <c r="C183" s="334" t="s">
        <v>150</v>
      </c>
      <c r="D183" s="335" t="s">
        <v>148</v>
      </c>
      <c r="E183" s="336"/>
      <c r="F183" s="240"/>
      <c r="G183" s="240"/>
      <c r="H183" s="240"/>
    </row>
    <row r="184" spans="1:16384" s="205" customFormat="1" ht="125.25" customHeight="1" x14ac:dyDescent="0.2">
      <c r="A184" s="246" t="s">
        <v>152</v>
      </c>
      <c r="B184" s="247"/>
      <c r="C184" s="337" t="s">
        <v>153</v>
      </c>
      <c r="D184" s="247" t="s">
        <v>148</v>
      </c>
      <c r="E184" s="338"/>
      <c r="F184" s="234"/>
      <c r="G184" s="234"/>
      <c r="H184" s="234"/>
    </row>
    <row r="185" spans="1:16384" s="226" customFormat="1" ht="222.75" customHeight="1" thickBot="1" x14ac:dyDescent="0.25">
      <c r="A185" s="339" t="s">
        <v>154</v>
      </c>
      <c r="B185" s="340"/>
      <c r="C185" s="334" t="s">
        <v>155</v>
      </c>
      <c r="D185" s="341" t="s">
        <v>148</v>
      </c>
      <c r="E185" s="342"/>
      <c r="F185" s="224"/>
      <c r="G185" s="225"/>
      <c r="H185" s="225"/>
    </row>
    <row r="186" spans="1:16384" ht="23.25" x14ac:dyDescent="0.2">
      <c r="A186" s="252" t="s">
        <v>156</v>
      </c>
      <c r="B186" s="252"/>
      <c r="C186" s="252"/>
      <c r="D186" s="252"/>
      <c r="E186" s="252"/>
      <c r="F186" s="252"/>
      <c r="G186" s="252"/>
      <c r="H186" s="252"/>
    </row>
    <row r="187" spans="1:16384" ht="23.25" x14ac:dyDescent="0.2">
      <c r="A187" s="252" t="s">
        <v>157</v>
      </c>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c r="BK187" s="252"/>
      <c r="BL187" s="252"/>
      <c r="BM187" s="252"/>
      <c r="BN187" s="252"/>
      <c r="BO187" s="252"/>
      <c r="BP187" s="252"/>
      <c r="BQ187" s="252"/>
      <c r="BR187" s="252"/>
      <c r="BS187" s="252"/>
      <c r="BT187" s="252"/>
      <c r="BU187" s="252"/>
      <c r="BV187" s="252"/>
      <c r="BW187" s="252"/>
      <c r="BX187" s="252"/>
      <c r="BY187" s="252"/>
      <c r="BZ187" s="252"/>
      <c r="CA187" s="252"/>
      <c r="CB187" s="252"/>
      <c r="CC187" s="252"/>
      <c r="CD187" s="252"/>
      <c r="CE187" s="252"/>
      <c r="CF187" s="252"/>
      <c r="CG187" s="252"/>
      <c r="CH187" s="252"/>
      <c r="CI187" s="252"/>
      <c r="CJ187" s="252"/>
      <c r="CK187" s="252"/>
      <c r="CL187" s="252"/>
      <c r="CM187" s="252"/>
      <c r="CN187" s="252"/>
      <c r="CO187" s="252"/>
      <c r="CP187" s="252"/>
      <c r="CQ187" s="252"/>
      <c r="CR187" s="252"/>
      <c r="CS187" s="252"/>
      <c r="CT187" s="252"/>
      <c r="CU187" s="252"/>
      <c r="CV187" s="252"/>
      <c r="CW187" s="252"/>
      <c r="CX187" s="252"/>
      <c r="CY187" s="252"/>
      <c r="CZ187" s="252"/>
      <c r="DA187" s="252"/>
      <c r="DB187" s="252"/>
      <c r="DC187" s="252"/>
      <c r="DD187" s="252"/>
      <c r="DE187" s="252"/>
      <c r="DF187" s="252"/>
      <c r="DG187" s="252"/>
      <c r="DH187" s="252"/>
      <c r="DI187" s="252"/>
      <c r="DJ187" s="252"/>
      <c r="DK187" s="252"/>
      <c r="DL187" s="252"/>
      <c r="DM187" s="252"/>
      <c r="DN187" s="252"/>
      <c r="DO187" s="252"/>
      <c r="DP187" s="252"/>
      <c r="DQ187" s="252"/>
      <c r="DR187" s="252"/>
      <c r="DS187" s="252"/>
      <c r="DT187" s="252"/>
      <c r="DU187" s="252"/>
      <c r="DV187" s="252"/>
      <c r="DW187" s="252"/>
      <c r="DX187" s="252"/>
      <c r="DY187" s="252"/>
      <c r="DZ187" s="252"/>
      <c r="EA187" s="252"/>
      <c r="EB187" s="252"/>
      <c r="EC187" s="252"/>
      <c r="ED187" s="252"/>
      <c r="EE187" s="252"/>
      <c r="EF187" s="252"/>
      <c r="EG187" s="252"/>
      <c r="EH187" s="252"/>
      <c r="EI187" s="252"/>
      <c r="EJ187" s="252"/>
      <c r="EK187" s="252"/>
      <c r="EL187" s="252"/>
      <c r="EM187" s="252"/>
      <c r="EN187" s="252"/>
      <c r="EO187" s="252"/>
      <c r="EP187" s="252"/>
      <c r="EQ187" s="252"/>
      <c r="ER187" s="252"/>
      <c r="ES187" s="252"/>
      <c r="ET187" s="252"/>
      <c r="EU187" s="252"/>
      <c r="EV187" s="252"/>
      <c r="EW187" s="252"/>
      <c r="EX187" s="252"/>
      <c r="EY187" s="252"/>
      <c r="EZ187" s="252"/>
      <c r="FA187" s="252"/>
      <c r="FB187" s="252"/>
      <c r="FC187" s="252"/>
      <c r="FD187" s="252"/>
      <c r="FE187" s="252"/>
      <c r="FF187" s="252"/>
      <c r="FG187" s="252"/>
      <c r="FH187" s="252"/>
      <c r="FI187" s="252"/>
      <c r="FJ187" s="252"/>
      <c r="FK187" s="252"/>
      <c r="FL187" s="252"/>
      <c r="FM187" s="252"/>
      <c r="FN187" s="252"/>
      <c r="FO187" s="252"/>
      <c r="FP187" s="252"/>
      <c r="FQ187" s="252"/>
      <c r="FR187" s="252"/>
      <c r="FS187" s="252"/>
      <c r="FT187" s="252"/>
      <c r="FU187" s="252"/>
      <c r="FV187" s="252"/>
      <c r="FW187" s="252"/>
      <c r="FX187" s="252"/>
      <c r="FY187" s="252"/>
      <c r="FZ187" s="252"/>
      <c r="GA187" s="252"/>
      <c r="GB187" s="252"/>
      <c r="GC187" s="252"/>
      <c r="GD187" s="252"/>
      <c r="GE187" s="252"/>
      <c r="GF187" s="252"/>
      <c r="GG187" s="252"/>
      <c r="GH187" s="252"/>
      <c r="GI187" s="252"/>
      <c r="GJ187" s="252"/>
      <c r="GK187" s="252"/>
      <c r="GL187" s="252"/>
      <c r="GM187" s="252"/>
      <c r="GN187" s="252"/>
      <c r="GO187" s="252"/>
      <c r="GP187" s="252"/>
      <c r="GQ187" s="252"/>
      <c r="GR187" s="252"/>
      <c r="GS187" s="252"/>
      <c r="GT187" s="252"/>
      <c r="GU187" s="252"/>
      <c r="GV187" s="252"/>
      <c r="GW187" s="252"/>
      <c r="GX187" s="252"/>
      <c r="GY187" s="252"/>
      <c r="GZ187" s="252"/>
      <c r="HA187" s="252"/>
      <c r="HB187" s="252"/>
      <c r="HC187" s="252"/>
      <c r="HD187" s="252"/>
      <c r="HE187" s="252"/>
      <c r="HF187" s="252"/>
      <c r="HG187" s="252"/>
      <c r="HH187" s="252"/>
      <c r="HI187" s="252"/>
      <c r="HJ187" s="252"/>
      <c r="HK187" s="252"/>
      <c r="HL187" s="252"/>
      <c r="HM187" s="252"/>
      <c r="HN187" s="252"/>
      <c r="HO187" s="252"/>
      <c r="HP187" s="252"/>
      <c r="HQ187" s="252"/>
      <c r="HR187" s="252"/>
      <c r="HS187" s="252"/>
      <c r="HT187" s="252"/>
      <c r="HU187" s="252"/>
      <c r="HV187" s="252"/>
      <c r="HW187" s="252"/>
      <c r="HX187" s="252"/>
      <c r="HY187" s="252"/>
      <c r="HZ187" s="252"/>
      <c r="IA187" s="252"/>
      <c r="IB187" s="252"/>
      <c r="IC187" s="252"/>
      <c r="ID187" s="252"/>
      <c r="IE187" s="252"/>
      <c r="IF187" s="252"/>
      <c r="IG187" s="252"/>
      <c r="IH187" s="252"/>
      <c r="II187" s="252"/>
      <c r="IJ187" s="252"/>
      <c r="IK187" s="252"/>
      <c r="IL187" s="252"/>
      <c r="IM187" s="252"/>
      <c r="IN187" s="252"/>
      <c r="IO187" s="252"/>
      <c r="IP187" s="252"/>
      <c r="IQ187" s="252"/>
      <c r="IR187" s="252"/>
      <c r="IS187" s="252"/>
      <c r="IT187" s="252"/>
      <c r="IU187" s="252"/>
      <c r="IV187" s="252"/>
      <c r="IW187" s="252"/>
      <c r="IX187" s="252"/>
      <c r="IY187" s="252"/>
      <c r="IZ187" s="252"/>
      <c r="JA187" s="252"/>
      <c r="JB187" s="252"/>
      <c r="JC187" s="252"/>
      <c r="JD187" s="252"/>
      <c r="JE187" s="252"/>
      <c r="JF187" s="252"/>
      <c r="JG187" s="252"/>
      <c r="JH187" s="252"/>
      <c r="JI187" s="252"/>
      <c r="JJ187" s="252"/>
      <c r="JK187" s="252"/>
      <c r="JL187" s="252"/>
      <c r="JM187" s="252"/>
      <c r="JN187" s="252"/>
      <c r="JO187" s="252"/>
      <c r="JP187" s="252"/>
      <c r="JQ187" s="252"/>
      <c r="JR187" s="252"/>
      <c r="JS187" s="252"/>
      <c r="JT187" s="252"/>
      <c r="JU187" s="252"/>
      <c r="JV187" s="252"/>
      <c r="JW187" s="252"/>
      <c r="JX187" s="252"/>
      <c r="JY187" s="252"/>
      <c r="JZ187" s="252"/>
      <c r="KA187" s="252"/>
      <c r="KB187" s="252"/>
      <c r="KC187" s="252"/>
      <c r="KD187" s="252"/>
      <c r="KE187" s="252"/>
      <c r="KF187" s="252"/>
      <c r="KG187" s="252"/>
      <c r="KH187" s="252"/>
      <c r="KI187" s="252"/>
      <c r="KJ187" s="252"/>
      <c r="KK187" s="252"/>
      <c r="KL187" s="252"/>
      <c r="KM187" s="252"/>
      <c r="KN187" s="252"/>
      <c r="KO187" s="252"/>
      <c r="KP187" s="252"/>
      <c r="KQ187" s="252"/>
      <c r="KR187" s="252"/>
      <c r="KS187" s="252"/>
      <c r="KT187" s="252"/>
      <c r="KU187" s="252"/>
      <c r="KV187" s="252"/>
      <c r="KW187" s="252"/>
      <c r="KX187" s="252"/>
      <c r="KY187" s="252"/>
      <c r="KZ187" s="252"/>
      <c r="LA187" s="252"/>
      <c r="LB187" s="252"/>
      <c r="LC187" s="252"/>
      <c r="LD187" s="252"/>
      <c r="LE187" s="252"/>
      <c r="LF187" s="252"/>
      <c r="LG187" s="252"/>
      <c r="LH187" s="252"/>
      <c r="LI187" s="252"/>
      <c r="LJ187" s="252"/>
      <c r="LK187" s="252"/>
      <c r="LL187" s="252"/>
      <c r="LM187" s="252"/>
      <c r="LN187" s="252"/>
      <c r="LO187" s="252"/>
      <c r="LP187" s="252"/>
      <c r="LQ187" s="252"/>
      <c r="LR187" s="252"/>
      <c r="LS187" s="252"/>
      <c r="LT187" s="252"/>
      <c r="LU187" s="252"/>
      <c r="LV187" s="252"/>
      <c r="LW187" s="252"/>
      <c r="LX187" s="252"/>
      <c r="LY187" s="252"/>
      <c r="LZ187" s="252"/>
      <c r="MA187" s="252"/>
      <c r="MB187" s="252"/>
      <c r="MC187" s="252"/>
      <c r="MD187" s="252"/>
      <c r="ME187" s="252"/>
      <c r="MF187" s="252"/>
      <c r="MG187" s="252"/>
      <c r="MH187" s="252"/>
      <c r="MI187" s="252"/>
      <c r="MJ187" s="252"/>
      <c r="MK187" s="252"/>
      <c r="ML187" s="252"/>
      <c r="MM187" s="252"/>
      <c r="MN187" s="252"/>
      <c r="MO187" s="252"/>
      <c r="MP187" s="252"/>
      <c r="MQ187" s="252"/>
      <c r="MR187" s="252"/>
      <c r="MS187" s="252"/>
      <c r="MT187" s="252"/>
      <c r="MU187" s="252"/>
      <c r="MV187" s="252"/>
      <c r="MW187" s="252"/>
      <c r="MX187" s="252"/>
      <c r="MY187" s="252"/>
      <c r="MZ187" s="252"/>
      <c r="NA187" s="252"/>
      <c r="NB187" s="252"/>
      <c r="NC187" s="252"/>
      <c r="ND187" s="252"/>
      <c r="NE187" s="252"/>
      <c r="NF187" s="252"/>
      <c r="NG187" s="252"/>
      <c r="NH187" s="252"/>
      <c r="NI187" s="252"/>
      <c r="NJ187" s="252"/>
      <c r="NK187" s="252"/>
      <c r="NL187" s="252"/>
      <c r="NM187" s="252"/>
      <c r="NN187" s="252"/>
      <c r="NO187" s="252"/>
      <c r="NP187" s="252"/>
      <c r="NQ187" s="252"/>
      <c r="NR187" s="252"/>
      <c r="NS187" s="252"/>
      <c r="NT187" s="252"/>
      <c r="NU187" s="252"/>
      <c r="NV187" s="252"/>
      <c r="NW187" s="252"/>
      <c r="NX187" s="252"/>
      <c r="NY187" s="252"/>
      <c r="NZ187" s="252"/>
      <c r="OA187" s="252"/>
      <c r="OB187" s="252"/>
      <c r="OC187" s="252"/>
      <c r="OD187" s="252"/>
      <c r="OE187" s="252"/>
      <c r="OF187" s="252"/>
      <c r="OG187" s="252"/>
      <c r="OH187" s="252"/>
      <c r="OI187" s="252"/>
      <c r="OJ187" s="252"/>
      <c r="OK187" s="252"/>
      <c r="OL187" s="252"/>
      <c r="OM187" s="252"/>
      <c r="ON187" s="252"/>
      <c r="OO187" s="252"/>
      <c r="OP187" s="252"/>
      <c r="OQ187" s="252"/>
      <c r="OR187" s="252"/>
      <c r="OS187" s="252"/>
      <c r="OT187" s="252"/>
      <c r="OU187" s="252"/>
      <c r="OV187" s="252"/>
      <c r="OW187" s="252"/>
      <c r="OX187" s="252"/>
      <c r="OY187" s="252"/>
      <c r="OZ187" s="252"/>
      <c r="PA187" s="252"/>
      <c r="PB187" s="252"/>
      <c r="PC187" s="252"/>
      <c r="PD187" s="252"/>
      <c r="PE187" s="252"/>
      <c r="PF187" s="252"/>
      <c r="PG187" s="252"/>
      <c r="PH187" s="252"/>
      <c r="PI187" s="252"/>
      <c r="PJ187" s="252"/>
      <c r="PK187" s="252"/>
      <c r="PL187" s="252"/>
      <c r="PM187" s="252"/>
      <c r="PN187" s="252"/>
      <c r="PO187" s="252"/>
      <c r="PP187" s="252"/>
      <c r="PQ187" s="252"/>
      <c r="PR187" s="252"/>
      <c r="PS187" s="252"/>
      <c r="PT187" s="252"/>
      <c r="PU187" s="252"/>
      <c r="PV187" s="252"/>
      <c r="PW187" s="252"/>
      <c r="PX187" s="252"/>
      <c r="PY187" s="252"/>
      <c r="PZ187" s="252"/>
      <c r="QA187" s="252"/>
      <c r="QB187" s="252"/>
      <c r="QC187" s="252"/>
      <c r="QD187" s="252"/>
      <c r="QE187" s="252"/>
      <c r="QF187" s="252"/>
      <c r="QG187" s="252"/>
      <c r="QH187" s="252"/>
      <c r="QI187" s="252"/>
      <c r="QJ187" s="252"/>
      <c r="QK187" s="252"/>
      <c r="QL187" s="252"/>
      <c r="QM187" s="252"/>
      <c r="QN187" s="252"/>
      <c r="QO187" s="252"/>
      <c r="QP187" s="252"/>
      <c r="QQ187" s="252"/>
      <c r="QR187" s="252"/>
      <c r="QS187" s="252"/>
      <c r="QT187" s="252"/>
      <c r="QU187" s="252"/>
      <c r="QV187" s="252"/>
      <c r="QW187" s="252"/>
      <c r="QX187" s="252"/>
      <c r="QY187" s="252"/>
      <c r="QZ187" s="252"/>
      <c r="RA187" s="252"/>
      <c r="RB187" s="252"/>
      <c r="RC187" s="252"/>
      <c r="RD187" s="252"/>
      <c r="RE187" s="252"/>
      <c r="RF187" s="252"/>
      <c r="RG187" s="252"/>
      <c r="RH187" s="252"/>
      <c r="RI187" s="252"/>
      <c r="RJ187" s="252"/>
      <c r="RK187" s="252"/>
      <c r="RL187" s="252"/>
      <c r="RM187" s="252"/>
      <c r="RN187" s="252"/>
      <c r="RO187" s="252"/>
      <c r="RP187" s="252"/>
      <c r="RQ187" s="252"/>
      <c r="RR187" s="252"/>
      <c r="RS187" s="252"/>
      <c r="RT187" s="252"/>
      <c r="RU187" s="252"/>
      <c r="RV187" s="252"/>
      <c r="RW187" s="252"/>
      <c r="RX187" s="252"/>
      <c r="RY187" s="252"/>
      <c r="RZ187" s="252"/>
      <c r="SA187" s="252"/>
      <c r="SB187" s="252"/>
      <c r="SC187" s="252"/>
      <c r="SD187" s="252"/>
      <c r="SE187" s="252"/>
      <c r="SF187" s="252"/>
      <c r="SG187" s="252"/>
      <c r="SH187" s="252"/>
      <c r="SI187" s="252"/>
      <c r="SJ187" s="252"/>
      <c r="SK187" s="252"/>
      <c r="SL187" s="252"/>
      <c r="SM187" s="252"/>
      <c r="SN187" s="252"/>
      <c r="SO187" s="252"/>
      <c r="SP187" s="252"/>
      <c r="SQ187" s="252"/>
      <c r="SR187" s="252"/>
      <c r="SS187" s="252"/>
      <c r="ST187" s="252"/>
      <c r="SU187" s="252"/>
      <c r="SV187" s="252"/>
      <c r="SW187" s="252"/>
      <c r="SX187" s="252"/>
      <c r="SY187" s="252"/>
      <c r="SZ187" s="252"/>
      <c r="TA187" s="252"/>
      <c r="TB187" s="252"/>
      <c r="TC187" s="252"/>
      <c r="TD187" s="252"/>
      <c r="TE187" s="252"/>
      <c r="TF187" s="252"/>
      <c r="TG187" s="252"/>
      <c r="TH187" s="252"/>
      <c r="TI187" s="252"/>
      <c r="TJ187" s="252"/>
      <c r="TK187" s="252"/>
      <c r="TL187" s="252"/>
      <c r="TM187" s="252"/>
      <c r="TN187" s="252"/>
      <c r="TO187" s="252"/>
      <c r="TP187" s="252"/>
      <c r="TQ187" s="252"/>
      <c r="TR187" s="252"/>
      <c r="TS187" s="252"/>
      <c r="TT187" s="252"/>
      <c r="TU187" s="252"/>
      <c r="TV187" s="252"/>
      <c r="TW187" s="252"/>
      <c r="TX187" s="252"/>
      <c r="TY187" s="252"/>
      <c r="TZ187" s="252"/>
      <c r="UA187" s="252"/>
      <c r="UB187" s="252"/>
      <c r="UC187" s="252"/>
      <c r="UD187" s="252"/>
      <c r="UE187" s="252"/>
      <c r="UF187" s="252"/>
      <c r="UG187" s="252"/>
      <c r="UH187" s="252"/>
      <c r="UI187" s="252"/>
      <c r="UJ187" s="252"/>
      <c r="UK187" s="252"/>
      <c r="UL187" s="252"/>
      <c r="UM187" s="252"/>
      <c r="UN187" s="252"/>
      <c r="UO187" s="252"/>
      <c r="UP187" s="252"/>
      <c r="UQ187" s="252"/>
      <c r="UR187" s="252"/>
      <c r="US187" s="252"/>
      <c r="UT187" s="252"/>
      <c r="UU187" s="252"/>
      <c r="UV187" s="252"/>
      <c r="UW187" s="252"/>
      <c r="UX187" s="252"/>
      <c r="UY187" s="252"/>
      <c r="UZ187" s="252"/>
      <c r="VA187" s="252"/>
      <c r="VB187" s="252"/>
      <c r="VC187" s="252"/>
      <c r="VD187" s="252"/>
      <c r="VE187" s="252"/>
      <c r="VF187" s="252"/>
      <c r="VG187" s="252"/>
      <c r="VH187" s="252"/>
      <c r="VI187" s="252"/>
      <c r="VJ187" s="252"/>
      <c r="VK187" s="252"/>
      <c r="VL187" s="252"/>
      <c r="VM187" s="252"/>
      <c r="VN187" s="252"/>
      <c r="VO187" s="252"/>
      <c r="VP187" s="252"/>
      <c r="VQ187" s="252"/>
      <c r="VR187" s="252"/>
      <c r="VS187" s="252"/>
      <c r="VT187" s="252"/>
      <c r="VU187" s="252"/>
      <c r="VV187" s="252"/>
      <c r="VW187" s="252"/>
      <c r="VX187" s="252"/>
      <c r="VY187" s="252"/>
      <c r="VZ187" s="252"/>
      <c r="WA187" s="252"/>
      <c r="WB187" s="252"/>
      <c r="WC187" s="252"/>
      <c r="WD187" s="252"/>
      <c r="WE187" s="252"/>
      <c r="WF187" s="252"/>
      <c r="WG187" s="252"/>
      <c r="WH187" s="252"/>
      <c r="WI187" s="252"/>
      <c r="WJ187" s="252"/>
      <c r="WK187" s="252"/>
      <c r="WL187" s="252"/>
      <c r="WM187" s="252"/>
      <c r="WN187" s="252"/>
      <c r="WO187" s="252"/>
      <c r="WP187" s="252"/>
      <c r="WQ187" s="252"/>
      <c r="WR187" s="252"/>
      <c r="WS187" s="252"/>
      <c r="WT187" s="252"/>
      <c r="WU187" s="252"/>
      <c r="WV187" s="252"/>
      <c r="WW187" s="252"/>
      <c r="WX187" s="252"/>
      <c r="WY187" s="252"/>
      <c r="WZ187" s="252"/>
      <c r="XA187" s="252"/>
      <c r="XB187" s="252"/>
      <c r="XC187" s="252"/>
      <c r="XD187" s="252"/>
      <c r="XE187" s="252"/>
      <c r="XF187" s="252"/>
      <c r="XG187" s="252"/>
      <c r="XH187" s="252"/>
      <c r="XI187" s="252"/>
      <c r="XJ187" s="252"/>
      <c r="XK187" s="252"/>
      <c r="XL187" s="252"/>
      <c r="XM187" s="252"/>
      <c r="XN187" s="252"/>
      <c r="XO187" s="252"/>
      <c r="XP187" s="252"/>
      <c r="XQ187" s="252"/>
      <c r="XR187" s="252"/>
      <c r="XS187" s="252"/>
      <c r="XT187" s="252"/>
      <c r="XU187" s="252"/>
      <c r="XV187" s="252"/>
      <c r="XW187" s="252"/>
      <c r="XX187" s="252"/>
      <c r="XY187" s="252"/>
      <c r="XZ187" s="252"/>
      <c r="YA187" s="252"/>
      <c r="YB187" s="252"/>
      <c r="YC187" s="252"/>
      <c r="YD187" s="252"/>
      <c r="YE187" s="252"/>
      <c r="YF187" s="252"/>
      <c r="YG187" s="252"/>
      <c r="YH187" s="252"/>
      <c r="YI187" s="252"/>
      <c r="YJ187" s="252"/>
      <c r="YK187" s="252"/>
      <c r="YL187" s="252"/>
      <c r="YM187" s="252"/>
      <c r="YN187" s="252"/>
      <c r="YO187" s="252"/>
      <c r="YP187" s="252"/>
      <c r="YQ187" s="252"/>
      <c r="YR187" s="252"/>
      <c r="YS187" s="252"/>
      <c r="YT187" s="252"/>
      <c r="YU187" s="252"/>
      <c r="YV187" s="252"/>
      <c r="YW187" s="252"/>
      <c r="YX187" s="252"/>
      <c r="YY187" s="252"/>
      <c r="YZ187" s="252"/>
      <c r="ZA187" s="252"/>
      <c r="ZB187" s="252"/>
      <c r="ZC187" s="252"/>
      <c r="ZD187" s="252"/>
      <c r="ZE187" s="252"/>
      <c r="ZF187" s="252"/>
      <c r="ZG187" s="252"/>
      <c r="ZH187" s="252"/>
      <c r="ZI187" s="252"/>
      <c r="ZJ187" s="252"/>
      <c r="ZK187" s="252"/>
      <c r="ZL187" s="252"/>
      <c r="ZM187" s="252"/>
      <c r="ZN187" s="252"/>
      <c r="ZO187" s="252"/>
      <c r="ZP187" s="252"/>
      <c r="ZQ187" s="252"/>
      <c r="ZR187" s="252"/>
      <c r="ZS187" s="252"/>
      <c r="ZT187" s="252"/>
      <c r="ZU187" s="252"/>
      <c r="ZV187" s="252"/>
      <c r="ZW187" s="252"/>
      <c r="ZX187" s="252"/>
      <c r="ZY187" s="252"/>
      <c r="ZZ187" s="252"/>
      <c r="AAA187" s="252"/>
      <c r="AAB187" s="252"/>
      <c r="AAC187" s="252"/>
      <c r="AAD187" s="252"/>
      <c r="AAE187" s="252"/>
      <c r="AAF187" s="252"/>
      <c r="AAG187" s="252"/>
      <c r="AAH187" s="252"/>
      <c r="AAI187" s="252"/>
      <c r="AAJ187" s="252"/>
      <c r="AAK187" s="252"/>
      <c r="AAL187" s="252"/>
      <c r="AAM187" s="252"/>
      <c r="AAN187" s="252"/>
      <c r="AAO187" s="252"/>
      <c r="AAP187" s="252"/>
      <c r="AAQ187" s="252"/>
      <c r="AAR187" s="252"/>
      <c r="AAS187" s="252"/>
      <c r="AAT187" s="252"/>
      <c r="AAU187" s="252"/>
      <c r="AAV187" s="252"/>
      <c r="AAW187" s="252"/>
      <c r="AAX187" s="252"/>
      <c r="AAY187" s="252"/>
      <c r="AAZ187" s="252"/>
      <c r="ABA187" s="252"/>
      <c r="ABB187" s="252"/>
      <c r="ABC187" s="252"/>
      <c r="ABD187" s="252"/>
      <c r="ABE187" s="252"/>
      <c r="ABF187" s="252"/>
      <c r="ABG187" s="252"/>
      <c r="ABH187" s="252"/>
      <c r="ABI187" s="252"/>
      <c r="ABJ187" s="252"/>
      <c r="ABK187" s="252"/>
      <c r="ABL187" s="252"/>
      <c r="ABM187" s="252"/>
      <c r="ABN187" s="252"/>
      <c r="ABO187" s="252"/>
      <c r="ABP187" s="252"/>
      <c r="ABQ187" s="252"/>
      <c r="ABR187" s="252"/>
      <c r="ABS187" s="252"/>
      <c r="ABT187" s="252"/>
      <c r="ABU187" s="252"/>
      <c r="ABV187" s="252"/>
      <c r="ABW187" s="252"/>
      <c r="ABX187" s="252"/>
      <c r="ABY187" s="252"/>
      <c r="ABZ187" s="252"/>
      <c r="ACA187" s="252"/>
      <c r="ACB187" s="252"/>
      <c r="ACC187" s="252"/>
      <c r="ACD187" s="252"/>
      <c r="ACE187" s="252"/>
      <c r="ACF187" s="252"/>
      <c r="ACG187" s="252"/>
      <c r="ACH187" s="252"/>
      <c r="ACI187" s="252"/>
      <c r="ACJ187" s="252"/>
      <c r="ACK187" s="252"/>
      <c r="ACL187" s="252"/>
      <c r="ACM187" s="252"/>
      <c r="ACN187" s="252"/>
      <c r="ACO187" s="252"/>
      <c r="ACP187" s="252"/>
      <c r="ACQ187" s="252"/>
      <c r="ACR187" s="252"/>
      <c r="ACS187" s="252"/>
      <c r="ACT187" s="252"/>
      <c r="ACU187" s="252"/>
      <c r="ACV187" s="252"/>
      <c r="ACW187" s="252"/>
      <c r="ACX187" s="252"/>
      <c r="ACY187" s="252"/>
      <c r="ACZ187" s="252"/>
      <c r="ADA187" s="252"/>
      <c r="ADB187" s="252"/>
      <c r="ADC187" s="252"/>
      <c r="ADD187" s="252"/>
      <c r="ADE187" s="252"/>
      <c r="ADF187" s="252"/>
      <c r="ADG187" s="252"/>
      <c r="ADH187" s="252"/>
      <c r="ADI187" s="252"/>
      <c r="ADJ187" s="252"/>
      <c r="ADK187" s="252"/>
      <c r="ADL187" s="252"/>
      <c r="ADM187" s="252"/>
      <c r="ADN187" s="252"/>
      <c r="ADO187" s="252"/>
      <c r="ADP187" s="252"/>
      <c r="ADQ187" s="252"/>
      <c r="ADR187" s="252"/>
      <c r="ADS187" s="252"/>
      <c r="ADT187" s="252"/>
      <c r="ADU187" s="252"/>
      <c r="ADV187" s="252"/>
      <c r="ADW187" s="252"/>
      <c r="ADX187" s="252"/>
      <c r="ADY187" s="252"/>
      <c r="ADZ187" s="252"/>
      <c r="AEA187" s="252"/>
      <c r="AEB187" s="252"/>
      <c r="AEC187" s="252"/>
      <c r="AED187" s="252"/>
      <c r="AEE187" s="252"/>
      <c r="AEF187" s="252"/>
      <c r="AEG187" s="252"/>
      <c r="AEH187" s="252"/>
      <c r="AEI187" s="252"/>
      <c r="AEJ187" s="252"/>
      <c r="AEK187" s="252"/>
      <c r="AEL187" s="252"/>
      <c r="AEM187" s="252"/>
      <c r="AEN187" s="252"/>
      <c r="AEO187" s="252"/>
      <c r="AEP187" s="252"/>
      <c r="AEQ187" s="252"/>
      <c r="AER187" s="252"/>
      <c r="AES187" s="252"/>
      <c r="AET187" s="252"/>
      <c r="AEU187" s="252"/>
      <c r="AEV187" s="252"/>
      <c r="AEW187" s="252"/>
      <c r="AEX187" s="252"/>
      <c r="AEY187" s="252"/>
      <c r="AEZ187" s="252"/>
      <c r="AFA187" s="252"/>
      <c r="AFB187" s="252"/>
      <c r="AFC187" s="252"/>
      <c r="AFD187" s="252"/>
      <c r="AFE187" s="252"/>
      <c r="AFF187" s="252"/>
      <c r="AFG187" s="252"/>
      <c r="AFH187" s="252"/>
      <c r="AFI187" s="252"/>
      <c r="AFJ187" s="252"/>
      <c r="AFK187" s="252"/>
      <c r="AFL187" s="252"/>
      <c r="AFM187" s="252"/>
      <c r="AFN187" s="252"/>
      <c r="AFO187" s="252"/>
      <c r="AFP187" s="252"/>
      <c r="AFQ187" s="252"/>
      <c r="AFR187" s="252"/>
      <c r="AFS187" s="252"/>
      <c r="AFT187" s="252"/>
      <c r="AFU187" s="252"/>
      <c r="AFV187" s="252"/>
      <c r="AFW187" s="252"/>
      <c r="AFX187" s="252"/>
      <c r="AFY187" s="252"/>
      <c r="AFZ187" s="252"/>
      <c r="AGA187" s="252"/>
      <c r="AGB187" s="252"/>
      <c r="AGC187" s="252"/>
      <c r="AGD187" s="252"/>
      <c r="AGE187" s="252"/>
      <c r="AGF187" s="252"/>
      <c r="AGG187" s="252"/>
      <c r="AGH187" s="252"/>
      <c r="AGI187" s="252"/>
      <c r="AGJ187" s="252"/>
      <c r="AGK187" s="252"/>
      <c r="AGL187" s="252"/>
      <c r="AGM187" s="252"/>
      <c r="AGN187" s="252"/>
      <c r="AGO187" s="252"/>
      <c r="AGP187" s="252"/>
      <c r="AGQ187" s="252"/>
      <c r="AGR187" s="252"/>
      <c r="AGS187" s="252"/>
      <c r="AGT187" s="252"/>
      <c r="AGU187" s="252"/>
      <c r="AGV187" s="252"/>
      <c r="AGW187" s="252"/>
      <c r="AGX187" s="252"/>
      <c r="AGY187" s="252"/>
      <c r="AGZ187" s="252"/>
      <c r="AHA187" s="252"/>
      <c r="AHB187" s="252"/>
      <c r="AHC187" s="252"/>
      <c r="AHD187" s="252"/>
      <c r="AHE187" s="252"/>
      <c r="AHF187" s="252"/>
      <c r="AHG187" s="252"/>
      <c r="AHH187" s="252"/>
      <c r="AHI187" s="252"/>
      <c r="AHJ187" s="252"/>
      <c r="AHK187" s="252"/>
      <c r="AHL187" s="252"/>
      <c r="AHM187" s="252"/>
      <c r="AHN187" s="252"/>
      <c r="AHO187" s="252"/>
      <c r="AHP187" s="252"/>
      <c r="AHQ187" s="252"/>
      <c r="AHR187" s="252"/>
      <c r="AHS187" s="252"/>
      <c r="AHT187" s="252"/>
      <c r="AHU187" s="252"/>
      <c r="AHV187" s="252"/>
      <c r="AHW187" s="252"/>
      <c r="AHX187" s="252"/>
      <c r="AHY187" s="252"/>
      <c r="AHZ187" s="252"/>
      <c r="AIA187" s="252"/>
      <c r="AIB187" s="252"/>
      <c r="AIC187" s="252"/>
      <c r="AID187" s="252"/>
      <c r="AIE187" s="252"/>
      <c r="AIF187" s="252"/>
      <c r="AIG187" s="252"/>
      <c r="AIH187" s="252"/>
      <c r="AII187" s="252"/>
      <c r="AIJ187" s="252"/>
      <c r="AIK187" s="252"/>
      <c r="AIL187" s="252"/>
      <c r="AIM187" s="252"/>
      <c r="AIN187" s="252"/>
      <c r="AIO187" s="252"/>
      <c r="AIP187" s="252"/>
      <c r="AIQ187" s="252"/>
      <c r="AIR187" s="252"/>
      <c r="AIS187" s="252"/>
      <c r="AIT187" s="252"/>
      <c r="AIU187" s="252"/>
      <c r="AIV187" s="252"/>
      <c r="AIW187" s="252"/>
      <c r="AIX187" s="252"/>
      <c r="AIY187" s="252"/>
      <c r="AIZ187" s="252"/>
      <c r="AJA187" s="252"/>
      <c r="AJB187" s="252"/>
      <c r="AJC187" s="252"/>
      <c r="AJD187" s="252"/>
      <c r="AJE187" s="252"/>
      <c r="AJF187" s="252"/>
      <c r="AJG187" s="252"/>
      <c r="AJH187" s="252"/>
      <c r="AJI187" s="252"/>
      <c r="AJJ187" s="252"/>
      <c r="AJK187" s="252"/>
      <c r="AJL187" s="252"/>
      <c r="AJM187" s="252"/>
      <c r="AJN187" s="252"/>
      <c r="AJO187" s="252"/>
      <c r="AJP187" s="252"/>
      <c r="AJQ187" s="252"/>
      <c r="AJR187" s="252"/>
      <c r="AJS187" s="252"/>
      <c r="AJT187" s="252"/>
      <c r="AJU187" s="252"/>
      <c r="AJV187" s="252"/>
      <c r="AJW187" s="252"/>
      <c r="AJX187" s="252"/>
      <c r="AJY187" s="252"/>
      <c r="AJZ187" s="252"/>
      <c r="AKA187" s="252"/>
      <c r="AKB187" s="252"/>
      <c r="AKC187" s="252"/>
      <c r="AKD187" s="252"/>
      <c r="AKE187" s="252"/>
      <c r="AKF187" s="252"/>
      <c r="AKG187" s="252"/>
      <c r="AKH187" s="252"/>
      <c r="AKI187" s="252"/>
      <c r="AKJ187" s="252"/>
      <c r="AKK187" s="252"/>
      <c r="AKL187" s="252"/>
      <c r="AKM187" s="252"/>
      <c r="AKN187" s="252"/>
      <c r="AKO187" s="252"/>
      <c r="AKP187" s="252"/>
      <c r="AKQ187" s="252"/>
      <c r="AKR187" s="252"/>
      <c r="AKS187" s="252"/>
      <c r="AKT187" s="252"/>
      <c r="AKU187" s="252"/>
      <c r="AKV187" s="252"/>
      <c r="AKW187" s="252"/>
      <c r="AKX187" s="252"/>
      <c r="AKY187" s="252"/>
      <c r="AKZ187" s="252"/>
      <c r="ALA187" s="252"/>
      <c r="ALB187" s="252"/>
      <c r="ALC187" s="252"/>
      <c r="ALD187" s="252"/>
      <c r="ALE187" s="252"/>
      <c r="ALF187" s="252"/>
      <c r="ALG187" s="252"/>
      <c r="ALH187" s="252"/>
      <c r="ALI187" s="252"/>
      <c r="ALJ187" s="252"/>
      <c r="ALK187" s="252"/>
      <c r="ALL187" s="252"/>
      <c r="ALM187" s="252"/>
      <c r="ALN187" s="252"/>
      <c r="ALO187" s="252"/>
      <c r="ALP187" s="252"/>
      <c r="ALQ187" s="252"/>
      <c r="ALR187" s="252"/>
      <c r="ALS187" s="252"/>
      <c r="ALT187" s="252"/>
      <c r="ALU187" s="252"/>
      <c r="ALV187" s="252"/>
      <c r="ALW187" s="252"/>
      <c r="ALX187" s="252"/>
      <c r="ALY187" s="252"/>
      <c r="ALZ187" s="252"/>
      <c r="AMA187" s="252"/>
      <c r="AMB187" s="252"/>
      <c r="AMC187" s="252"/>
      <c r="AMD187" s="252"/>
      <c r="AME187" s="252"/>
      <c r="AMF187" s="252"/>
      <c r="AMG187" s="252"/>
      <c r="AMH187" s="252"/>
      <c r="AMI187" s="252"/>
      <c r="AMJ187" s="252"/>
      <c r="AMK187" s="252"/>
      <c r="AML187" s="252"/>
      <c r="AMM187" s="252"/>
      <c r="AMN187" s="252"/>
      <c r="AMO187" s="252"/>
      <c r="AMP187" s="252"/>
      <c r="AMQ187" s="252"/>
      <c r="AMR187" s="252"/>
      <c r="AMS187" s="252"/>
      <c r="AMT187" s="252"/>
      <c r="AMU187" s="252"/>
      <c r="AMV187" s="252"/>
      <c r="AMW187" s="252"/>
      <c r="AMX187" s="252"/>
      <c r="AMY187" s="252"/>
      <c r="AMZ187" s="252"/>
      <c r="ANA187" s="252"/>
      <c r="ANB187" s="252"/>
      <c r="ANC187" s="252"/>
      <c r="AND187" s="252"/>
      <c r="ANE187" s="252"/>
      <c r="ANF187" s="252"/>
      <c r="ANG187" s="252"/>
      <c r="ANH187" s="252"/>
      <c r="ANI187" s="252"/>
      <c r="ANJ187" s="252"/>
      <c r="ANK187" s="252"/>
      <c r="ANL187" s="252"/>
      <c r="ANM187" s="252"/>
      <c r="ANN187" s="252"/>
      <c r="ANO187" s="252"/>
      <c r="ANP187" s="252"/>
      <c r="ANQ187" s="252"/>
      <c r="ANR187" s="252"/>
      <c r="ANS187" s="252"/>
      <c r="ANT187" s="252"/>
      <c r="ANU187" s="252"/>
      <c r="ANV187" s="252"/>
      <c r="ANW187" s="252"/>
      <c r="ANX187" s="252"/>
      <c r="ANY187" s="252"/>
      <c r="ANZ187" s="252"/>
      <c r="AOA187" s="252"/>
      <c r="AOB187" s="252"/>
      <c r="AOC187" s="252"/>
      <c r="AOD187" s="252"/>
      <c r="AOE187" s="252"/>
      <c r="AOF187" s="252"/>
      <c r="AOG187" s="252"/>
      <c r="AOH187" s="252"/>
      <c r="AOI187" s="252"/>
      <c r="AOJ187" s="252"/>
      <c r="AOK187" s="252"/>
      <c r="AOL187" s="252"/>
      <c r="AOM187" s="252"/>
      <c r="AON187" s="252"/>
      <c r="AOO187" s="252"/>
      <c r="AOP187" s="252"/>
      <c r="AOQ187" s="252"/>
      <c r="AOR187" s="252"/>
      <c r="AOS187" s="252"/>
      <c r="AOT187" s="252"/>
      <c r="AOU187" s="252"/>
      <c r="AOV187" s="252"/>
      <c r="AOW187" s="252"/>
      <c r="AOX187" s="252"/>
      <c r="AOY187" s="252"/>
      <c r="AOZ187" s="252"/>
      <c r="APA187" s="252"/>
      <c r="APB187" s="252"/>
      <c r="APC187" s="252"/>
      <c r="APD187" s="252"/>
      <c r="APE187" s="252"/>
      <c r="APF187" s="252"/>
      <c r="APG187" s="252"/>
      <c r="APH187" s="252"/>
      <c r="API187" s="252"/>
      <c r="APJ187" s="252"/>
      <c r="APK187" s="252"/>
      <c r="APL187" s="252"/>
      <c r="APM187" s="252"/>
      <c r="APN187" s="252"/>
      <c r="APO187" s="252"/>
      <c r="APP187" s="252"/>
      <c r="APQ187" s="252"/>
      <c r="APR187" s="252"/>
      <c r="APS187" s="252"/>
      <c r="APT187" s="252"/>
      <c r="APU187" s="252"/>
      <c r="APV187" s="252"/>
      <c r="APW187" s="252"/>
      <c r="APX187" s="252"/>
      <c r="APY187" s="252"/>
      <c r="APZ187" s="252"/>
      <c r="AQA187" s="252"/>
      <c r="AQB187" s="252"/>
      <c r="AQC187" s="252"/>
      <c r="AQD187" s="252"/>
      <c r="AQE187" s="252"/>
      <c r="AQF187" s="252"/>
      <c r="AQG187" s="252"/>
      <c r="AQH187" s="252"/>
      <c r="AQI187" s="252"/>
      <c r="AQJ187" s="252"/>
      <c r="AQK187" s="252"/>
      <c r="AQL187" s="252"/>
      <c r="AQM187" s="252"/>
      <c r="AQN187" s="252"/>
      <c r="AQO187" s="252"/>
      <c r="AQP187" s="252"/>
      <c r="AQQ187" s="252"/>
      <c r="AQR187" s="252"/>
      <c r="AQS187" s="252"/>
      <c r="AQT187" s="252"/>
      <c r="AQU187" s="252"/>
      <c r="AQV187" s="252"/>
      <c r="AQW187" s="252"/>
      <c r="AQX187" s="252"/>
      <c r="AQY187" s="252"/>
      <c r="AQZ187" s="252"/>
      <c r="ARA187" s="252"/>
      <c r="ARB187" s="252"/>
      <c r="ARC187" s="252"/>
      <c r="ARD187" s="252"/>
      <c r="ARE187" s="252"/>
      <c r="ARF187" s="252"/>
      <c r="ARG187" s="252"/>
      <c r="ARH187" s="252"/>
      <c r="ARI187" s="252"/>
      <c r="ARJ187" s="252"/>
      <c r="ARK187" s="252"/>
      <c r="ARL187" s="252"/>
      <c r="ARM187" s="252"/>
      <c r="ARN187" s="252"/>
      <c r="ARO187" s="252"/>
      <c r="ARP187" s="252"/>
      <c r="ARQ187" s="252"/>
      <c r="ARR187" s="252"/>
      <c r="ARS187" s="252"/>
      <c r="ART187" s="252"/>
      <c r="ARU187" s="252"/>
      <c r="ARV187" s="252"/>
      <c r="ARW187" s="252"/>
      <c r="ARX187" s="252"/>
      <c r="ARY187" s="252"/>
      <c r="ARZ187" s="252"/>
      <c r="ASA187" s="252"/>
      <c r="ASB187" s="252"/>
      <c r="ASC187" s="252"/>
      <c r="ASD187" s="252"/>
      <c r="ASE187" s="252"/>
      <c r="ASF187" s="252"/>
      <c r="ASG187" s="252"/>
      <c r="ASH187" s="252"/>
      <c r="ASI187" s="252"/>
      <c r="ASJ187" s="252"/>
      <c r="ASK187" s="252"/>
      <c r="ASL187" s="252"/>
      <c r="ASM187" s="252"/>
      <c r="ASN187" s="252"/>
      <c r="ASO187" s="252"/>
      <c r="ASP187" s="252"/>
      <c r="ASQ187" s="252"/>
      <c r="ASR187" s="252"/>
      <c r="ASS187" s="252"/>
      <c r="AST187" s="252"/>
      <c r="ASU187" s="252"/>
      <c r="ASV187" s="252"/>
      <c r="ASW187" s="252"/>
      <c r="ASX187" s="252"/>
      <c r="ASY187" s="252"/>
      <c r="ASZ187" s="252"/>
      <c r="ATA187" s="252"/>
      <c r="ATB187" s="252"/>
      <c r="ATC187" s="252"/>
      <c r="ATD187" s="252"/>
      <c r="ATE187" s="252"/>
      <c r="ATF187" s="252"/>
      <c r="ATG187" s="252"/>
      <c r="ATH187" s="252"/>
      <c r="ATI187" s="252"/>
      <c r="ATJ187" s="252"/>
      <c r="ATK187" s="252"/>
      <c r="ATL187" s="252"/>
      <c r="ATM187" s="252"/>
      <c r="ATN187" s="252"/>
      <c r="ATO187" s="252"/>
      <c r="ATP187" s="252"/>
      <c r="ATQ187" s="252"/>
      <c r="ATR187" s="252"/>
      <c r="ATS187" s="252"/>
      <c r="ATT187" s="252"/>
      <c r="ATU187" s="252"/>
      <c r="ATV187" s="252"/>
      <c r="ATW187" s="252"/>
      <c r="ATX187" s="252"/>
      <c r="ATY187" s="252"/>
      <c r="ATZ187" s="252"/>
      <c r="AUA187" s="252"/>
      <c r="AUB187" s="252"/>
      <c r="AUC187" s="252"/>
      <c r="AUD187" s="252"/>
      <c r="AUE187" s="252"/>
      <c r="AUF187" s="252"/>
      <c r="AUG187" s="252"/>
      <c r="AUH187" s="252"/>
      <c r="AUI187" s="252"/>
      <c r="AUJ187" s="252"/>
      <c r="AUK187" s="252"/>
      <c r="AUL187" s="252"/>
      <c r="AUM187" s="252"/>
      <c r="AUN187" s="252"/>
      <c r="AUO187" s="252"/>
      <c r="AUP187" s="252"/>
      <c r="AUQ187" s="252"/>
      <c r="AUR187" s="252"/>
      <c r="AUS187" s="252"/>
      <c r="AUT187" s="252"/>
      <c r="AUU187" s="252"/>
      <c r="AUV187" s="252"/>
      <c r="AUW187" s="252"/>
      <c r="AUX187" s="252"/>
      <c r="AUY187" s="252"/>
      <c r="AUZ187" s="252"/>
      <c r="AVA187" s="252"/>
      <c r="AVB187" s="252"/>
      <c r="AVC187" s="252"/>
      <c r="AVD187" s="252"/>
      <c r="AVE187" s="252"/>
      <c r="AVF187" s="252"/>
      <c r="AVG187" s="252"/>
      <c r="AVH187" s="252"/>
      <c r="AVI187" s="252"/>
      <c r="AVJ187" s="252"/>
      <c r="AVK187" s="252"/>
      <c r="AVL187" s="252"/>
      <c r="AVM187" s="252"/>
      <c r="AVN187" s="252"/>
      <c r="AVO187" s="252"/>
      <c r="AVP187" s="252"/>
      <c r="AVQ187" s="252"/>
      <c r="AVR187" s="252"/>
      <c r="AVS187" s="252"/>
      <c r="AVT187" s="252"/>
      <c r="AVU187" s="252"/>
      <c r="AVV187" s="252"/>
      <c r="AVW187" s="252"/>
      <c r="AVX187" s="252"/>
      <c r="AVY187" s="252"/>
      <c r="AVZ187" s="252"/>
      <c r="AWA187" s="252"/>
      <c r="AWB187" s="252"/>
      <c r="AWC187" s="252"/>
      <c r="AWD187" s="252"/>
      <c r="AWE187" s="252"/>
      <c r="AWF187" s="252"/>
      <c r="AWG187" s="252"/>
      <c r="AWH187" s="252"/>
      <c r="AWI187" s="252"/>
      <c r="AWJ187" s="252"/>
      <c r="AWK187" s="252"/>
      <c r="AWL187" s="252"/>
      <c r="AWM187" s="252"/>
      <c r="AWN187" s="252"/>
      <c r="AWO187" s="252"/>
      <c r="AWP187" s="252"/>
      <c r="AWQ187" s="252"/>
      <c r="AWR187" s="252"/>
      <c r="AWS187" s="252"/>
      <c r="AWT187" s="252"/>
      <c r="AWU187" s="252"/>
      <c r="AWV187" s="252"/>
      <c r="AWW187" s="252"/>
      <c r="AWX187" s="252"/>
      <c r="AWY187" s="252"/>
      <c r="AWZ187" s="252"/>
      <c r="AXA187" s="252"/>
      <c r="AXB187" s="252"/>
      <c r="AXC187" s="252"/>
      <c r="AXD187" s="252"/>
      <c r="AXE187" s="252"/>
      <c r="AXF187" s="252"/>
      <c r="AXG187" s="252"/>
      <c r="AXH187" s="252"/>
      <c r="AXI187" s="252"/>
      <c r="AXJ187" s="252"/>
      <c r="AXK187" s="252"/>
      <c r="AXL187" s="252"/>
      <c r="AXM187" s="252"/>
      <c r="AXN187" s="252"/>
      <c r="AXO187" s="252"/>
      <c r="AXP187" s="252"/>
      <c r="AXQ187" s="252"/>
      <c r="AXR187" s="252"/>
      <c r="AXS187" s="252"/>
      <c r="AXT187" s="252"/>
      <c r="AXU187" s="252"/>
      <c r="AXV187" s="252"/>
      <c r="AXW187" s="252"/>
      <c r="AXX187" s="252"/>
      <c r="AXY187" s="252"/>
      <c r="AXZ187" s="252"/>
      <c r="AYA187" s="252"/>
      <c r="AYB187" s="252"/>
      <c r="AYC187" s="252"/>
      <c r="AYD187" s="252"/>
      <c r="AYE187" s="252"/>
      <c r="AYF187" s="252"/>
      <c r="AYG187" s="252"/>
      <c r="AYH187" s="252"/>
      <c r="AYI187" s="252"/>
      <c r="AYJ187" s="252"/>
      <c r="AYK187" s="252"/>
      <c r="AYL187" s="252"/>
      <c r="AYM187" s="252"/>
      <c r="AYN187" s="252"/>
      <c r="AYO187" s="252"/>
      <c r="AYP187" s="252"/>
      <c r="AYQ187" s="252"/>
      <c r="AYR187" s="252"/>
      <c r="AYS187" s="252"/>
      <c r="AYT187" s="252"/>
      <c r="AYU187" s="252"/>
      <c r="AYV187" s="252"/>
      <c r="AYW187" s="252"/>
      <c r="AYX187" s="252"/>
      <c r="AYY187" s="252"/>
      <c r="AYZ187" s="252"/>
      <c r="AZA187" s="252"/>
      <c r="AZB187" s="252"/>
      <c r="AZC187" s="252"/>
      <c r="AZD187" s="252"/>
      <c r="AZE187" s="252"/>
      <c r="AZF187" s="252"/>
      <c r="AZG187" s="252"/>
      <c r="AZH187" s="252"/>
      <c r="AZI187" s="252"/>
      <c r="AZJ187" s="252"/>
      <c r="AZK187" s="252"/>
      <c r="AZL187" s="252"/>
      <c r="AZM187" s="252"/>
      <c r="AZN187" s="252"/>
      <c r="AZO187" s="252"/>
      <c r="AZP187" s="252"/>
      <c r="AZQ187" s="252"/>
      <c r="AZR187" s="252"/>
      <c r="AZS187" s="252"/>
      <c r="AZT187" s="252"/>
      <c r="AZU187" s="252"/>
      <c r="AZV187" s="252"/>
      <c r="AZW187" s="252"/>
      <c r="AZX187" s="252"/>
      <c r="AZY187" s="252"/>
      <c r="AZZ187" s="252"/>
      <c r="BAA187" s="252"/>
      <c r="BAB187" s="252"/>
      <c r="BAC187" s="252"/>
      <c r="BAD187" s="252"/>
      <c r="BAE187" s="252"/>
      <c r="BAF187" s="252"/>
      <c r="BAG187" s="252"/>
      <c r="BAH187" s="252"/>
      <c r="BAI187" s="252"/>
      <c r="BAJ187" s="252"/>
      <c r="BAK187" s="252"/>
      <c r="BAL187" s="252"/>
      <c r="BAM187" s="252"/>
      <c r="BAN187" s="252"/>
      <c r="BAO187" s="252"/>
      <c r="BAP187" s="252"/>
      <c r="BAQ187" s="252"/>
      <c r="BAR187" s="252"/>
      <c r="BAS187" s="252"/>
      <c r="BAT187" s="252"/>
      <c r="BAU187" s="252"/>
      <c r="BAV187" s="252"/>
      <c r="BAW187" s="252"/>
      <c r="BAX187" s="252"/>
      <c r="BAY187" s="252"/>
      <c r="BAZ187" s="252"/>
      <c r="BBA187" s="252"/>
      <c r="BBB187" s="252"/>
      <c r="BBC187" s="252"/>
      <c r="BBD187" s="252"/>
      <c r="BBE187" s="252"/>
      <c r="BBF187" s="252"/>
      <c r="BBG187" s="252"/>
      <c r="BBH187" s="252"/>
      <c r="BBI187" s="252"/>
      <c r="BBJ187" s="252"/>
      <c r="BBK187" s="252"/>
      <c r="BBL187" s="252"/>
      <c r="BBM187" s="252"/>
      <c r="BBN187" s="252"/>
      <c r="BBO187" s="252"/>
      <c r="BBP187" s="252"/>
      <c r="BBQ187" s="252"/>
      <c r="BBR187" s="252"/>
      <c r="BBS187" s="252"/>
      <c r="BBT187" s="252"/>
      <c r="BBU187" s="252"/>
      <c r="BBV187" s="252"/>
      <c r="BBW187" s="252"/>
      <c r="BBX187" s="252"/>
      <c r="BBY187" s="252"/>
      <c r="BBZ187" s="252"/>
      <c r="BCA187" s="252"/>
      <c r="BCB187" s="252"/>
      <c r="BCC187" s="252"/>
      <c r="BCD187" s="252"/>
      <c r="BCE187" s="252"/>
      <c r="BCF187" s="252"/>
      <c r="BCG187" s="252"/>
      <c r="BCH187" s="252"/>
      <c r="BCI187" s="252"/>
      <c r="BCJ187" s="252"/>
      <c r="BCK187" s="252"/>
      <c r="BCL187" s="252"/>
      <c r="BCM187" s="252"/>
      <c r="BCN187" s="252"/>
      <c r="BCO187" s="252"/>
      <c r="BCP187" s="252"/>
      <c r="BCQ187" s="252"/>
      <c r="BCR187" s="252"/>
      <c r="BCS187" s="252"/>
      <c r="BCT187" s="252"/>
      <c r="BCU187" s="252"/>
      <c r="BCV187" s="252"/>
      <c r="BCW187" s="252"/>
      <c r="BCX187" s="252"/>
      <c r="BCY187" s="252"/>
      <c r="BCZ187" s="252"/>
      <c r="BDA187" s="252"/>
      <c r="BDB187" s="252"/>
      <c r="BDC187" s="252"/>
      <c r="BDD187" s="252"/>
      <c r="BDE187" s="252"/>
      <c r="BDF187" s="252"/>
      <c r="BDG187" s="252"/>
      <c r="BDH187" s="252"/>
      <c r="BDI187" s="252"/>
      <c r="BDJ187" s="252"/>
      <c r="BDK187" s="252"/>
      <c r="BDL187" s="252"/>
      <c r="BDM187" s="252"/>
      <c r="BDN187" s="252"/>
      <c r="BDO187" s="252"/>
      <c r="BDP187" s="252"/>
      <c r="BDQ187" s="252"/>
      <c r="BDR187" s="252"/>
      <c r="BDS187" s="252"/>
      <c r="BDT187" s="252"/>
      <c r="BDU187" s="252"/>
      <c r="BDV187" s="252"/>
      <c r="BDW187" s="252"/>
      <c r="BDX187" s="252"/>
      <c r="BDY187" s="252"/>
      <c r="BDZ187" s="252"/>
      <c r="BEA187" s="252"/>
      <c r="BEB187" s="252"/>
      <c r="BEC187" s="252"/>
      <c r="BED187" s="252"/>
      <c r="BEE187" s="252"/>
      <c r="BEF187" s="252"/>
      <c r="BEG187" s="252"/>
      <c r="BEH187" s="252"/>
      <c r="BEI187" s="252"/>
      <c r="BEJ187" s="252"/>
      <c r="BEK187" s="252"/>
      <c r="BEL187" s="252"/>
      <c r="BEM187" s="252"/>
      <c r="BEN187" s="252"/>
      <c r="BEO187" s="252"/>
      <c r="BEP187" s="252"/>
      <c r="BEQ187" s="252"/>
      <c r="BER187" s="252"/>
      <c r="BES187" s="252"/>
      <c r="BET187" s="252"/>
      <c r="BEU187" s="252"/>
      <c r="BEV187" s="252"/>
      <c r="BEW187" s="252"/>
      <c r="BEX187" s="252"/>
      <c r="BEY187" s="252"/>
      <c r="BEZ187" s="252"/>
      <c r="BFA187" s="252"/>
      <c r="BFB187" s="252"/>
      <c r="BFC187" s="252"/>
      <c r="BFD187" s="252"/>
      <c r="BFE187" s="252"/>
      <c r="BFF187" s="252"/>
      <c r="BFG187" s="252"/>
      <c r="BFH187" s="252"/>
      <c r="BFI187" s="252"/>
      <c r="BFJ187" s="252"/>
      <c r="BFK187" s="252"/>
      <c r="BFL187" s="252"/>
      <c r="BFM187" s="252"/>
      <c r="BFN187" s="252"/>
      <c r="BFO187" s="252"/>
      <c r="BFP187" s="252"/>
      <c r="BFQ187" s="252"/>
      <c r="BFR187" s="252"/>
      <c r="BFS187" s="252"/>
      <c r="BFT187" s="252"/>
      <c r="BFU187" s="252"/>
      <c r="BFV187" s="252"/>
      <c r="BFW187" s="252"/>
      <c r="BFX187" s="252"/>
      <c r="BFY187" s="252"/>
      <c r="BFZ187" s="252"/>
      <c r="BGA187" s="252"/>
      <c r="BGB187" s="252"/>
      <c r="BGC187" s="252"/>
      <c r="BGD187" s="252"/>
      <c r="BGE187" s="252"/>
      <c r="BGF187" s="252"/>
      <c r="BGG187" s="252"/>
      <c r="BGH187" s="252"/>
      <c r="BGI187" s="252"/>
      <c r="BGJ187" s="252"/>
      <c r="BGK187" s="252"/>
      <c r="BGL187" s="252"/>
      <c r="BGM187" s="252"/>
      <c r="BGN187" s="252"/>
      <c r="BGO187" s="252"/>
      <c r="BGP187" s="252"/>
      <c r="BGQ187" s="252"/>
      <c r="BGR187" s="252"/>
      <c r="BGS187" s="252"/>
      <c r="BGT187" s="252"/>
      <c r="BGU187" s="252"/>
      <c r="BGV187" s="252"/>
      <c r="BGW187" s="252"/>
      <c r="BGX187" s="252"/>
      <c r="BGY187" s="252"/>
      <c r="BGZ187" s="252"/>
      <c r="BHA187" s="252"/>
      <c r="BHB187" s="252"/>
      <c r="BHC187" s="252"/>
      <c r="BHD187" s="252"/>
      <c r="BHE187" s="252"/>
      <c r="BHF187" s="252"/>
      <c r="BHG187" s="252"/>
      <c r="BHH187" s="252"/>
      <c r="BHI187" s="252"/>
      <c r="BHJ187" s="252"/>
      <c r="BHK187" s="252"/>
      <c r="BHL187" s="252"/>
      <c r="BHM187" s="252"/>
      <c r="BHN187" s="252"/>
      <c r="BHO187" s="252"/>
      <c r="BHP187" s="252"/>
      <c r="BHQ187" s="252"/>
      <c r="BHR187" s="252"/>
      <c r="BHS187" s="252"/>
      <c r="BHT187" s="252"/>
      <c r="BHU187" s="252"/>
      <c r="BHV187" s="252"/>
      <c r="BHW187" s="252"/>
      <c r="BHX187" s="252"/>
      <c r="BHY187" s="252"/>
      <c r="BHZ187" s="252"/>
      <c r="BIA187" s="252"/>
      <c r="BIB187" s="252"/>
      <c r="BIC187" s="252"/>
      <c r="BID187" s="252"/>
      <c r="BIE187" s="252"/>
      <c r="BIF187" s="252"/>
      <c r="BIG187" s="252"/>
      <c r="BIH187" s="252"/>
      <c r="BII187" s="252"/>
      <c r="BIJ187" s="252"/>
      <c r="BIK187" s="252"/>
      <c r="BIL187" s="252"/>
      <c r="BIM187" s="252"/>
      <c r="BIN187" s="252"/>
      <c r="BIO187" s="252"/>
      <c r="BIP187" s="252"/>
      <c r="BIQ187" s="252"/>
      <c r="BIR187" s="252"/>
      <c r="BIS187" s="252"/>
      <c r="BIT187" s="252"/>
      <c r="BIU187" s="252"/>
      <c r="BIV187" s="252"/>
      <c r="BIW187" s="252"/>
      <c r="BIX187" s="252"/>
      <c r="BIY187" s="252"/>
      <c r="BIZ187" s="252"/>
      <c r="BJA187" s="252"/>
      <c r="BJB187" s="252"/>
      <c r="BJC187" s="252"/>
      <c r="BJD187" s="252"/>
      <c r="BJE187" s="252"/>
      <c r="BJF187" s="252"/>
      <c r="BJG187" s="252"/>
      <c r="BJH187" s="252"/>
      <c r="BJI187" s="252"/>
      <c r="BJJ187" s="252"/>
      <c r="BJK187" s="252"/>
      <c r="BJL187" s="252"/>
      <c r="BJM187" s="252"/>
      <c r="BJN187" s="252"/>
      <c r="BJO187" s="252"/>
      <c r="BJP187" s="252"/>
      <c r="BJQ187" s="252"/>
      <c r="BJR187" s="252"/>
      <c r="BJS187" s="252"/>
      <c r="BJT187" s="252"/>
      <c r="BJU187" s="252"/>
      <c r="BJV187" s="252"/>
      <c r="BJW187" s="252"/>
      <c r="BJX187" s="252"/>
      <c r="BJY187" s="252"/>
      <c r="BJZ187" s="252"/>
      <c r="BKA187" s="252"/>
      <c r="BKB187" s="252"/>
      <c r="BKC187" s="252"/>
      <c r="BKD187" s="252"/>
      <c r="BKE187" s="252"/>
      <c r="BKF187" s="252"/>
      <c r="BKG187" s="252"/>
      <c r="BKH187" s="252"/>
      <c r="BKI187" s="252"/>
      <c r="BKJ187" s="252"/>
      <c r="BKK187" s="252"/>
      <c r="BKL187" s="252"/>
      <c r="BKM187" s="252"/>
      <c r="BKN187" s="252"/>
      <c r="BKO187" s="252"/>
      <c r="BKP187" s="252"/>
      <c r="BKQ187" s="252"/>
      <c r="BKR187" s="252"/>
      <c r="BKS187" s="252"/>
      <c r="BKT187" s="252"/>
      <c r="BKU187" s="252"/>
      <c r="BKV187" s="252"/>
      <c r="BKW187" s="252"/>
      <c r="BKX187" s="252"/>
      <c r="BKY187" s="252"/>
      <c r="BKZ187" s="252"/>
      <c r="BLA187" s="252"/>
      <c r="BLB187" s="252"/>
      <c r="BLC187" s="252"/>
      <c r="BLD187" s="252"/>
      <c r="BLE187" s="252"/>
      <c r="BLF187" s="252"/>
      <c r="BLG187" s="252"/>
      <c r="BLH187" s="252"/>
      <c r="BLI187" s="252"/>
      <c r="BLJ187" s="252"/>
      <c r="BLK187" s="252"/>
      <c r="BLL187" s="252"/>
      <c r="BLM187" s="252"/>
      <c r="BLN187" s="252"/>
      <c r="BLO187" s="252"/>
      <c r="BLP187" s="252"/>
      <c r="BLQ187" s="252"/>
      <c r="BLR187" s="252"/>
      <c r="BLS187" s="252"/>
      <c r="BLT187" s="252"/>
      <c r="BLU187" s="252"/>
      <c r="BLV187" s="252"/>
      <c r="BLW187" s="252"/>
      <c r="BLX187" s="252"/>
      <c r="BLY187" s="252"/>
      <c r="BLZ187" s="252"/>
      <c r="BMA187" s="252"/>
      <c r="BMB187" s="252"/>
      <c r="BMC187" s="252"/>
      <c r="BMD187" s="252"/>
      <c r="BME187" s="252"/>
      <c r="BMF187" s="252"/>
      <c r="BMG187" s="252"/>
      <c r="BMH187" s="252"/>
      <c r="BMI187" s="252"/>
      <c r="BMJ187" s="252"/>
      <c r="BMK187" s="252"/>
      <c r="BML187" s="252"/>
      <c r="BMM187" s="252"/>
      <c r="BMN187" s="252"/>
      <c r="BMO187" s="252"/>
      <c r="BMP187" s="252"/>
      <c r="BMQ187" s="252"/>
      <c r="BMR187" s="252"/>
      <c r="BMS187" s="252"/>
      <c r="BMT187" s="252"/>
      <c r="BMU187" s="252"/>
      <c r="BMV187" s="252"/>
      <c r="BMW187" s="252"/>
      <c r="BMX187" s="252"/>
      <c r="BMY187" s="252"/>
      <c r="BMZ187" s="252"/>
      <c r="BNA187" s="252"/>
      <c r="BNB187" s="252"/>
      <c r="BNC187" s="252"/>
      <c r="BND187" s="252"/>
      <c r="BNE187" s="252"/>
      <c r="BNF187" s="252"/>
      <c r="BNG187" s="252"/>
      <c r="BNH187" s="252"/>
      <c r="BNI187" s="252"/>
      <c r="BNJ187" s="252"/>
      <c r="BNK187" s="252"/>
      <c r="BNL187" s="252"/>
      <c r="BNM187" s="252"/>
      <c r="BNN187" s="252"/>
      <c r="BNO187" s="252"/>
      <c r="BNP187" s="252"/>
      <c r="BNQ187" s="252"/>
      <c r="BNR187" s="252"/>
      <c r="BNS187" s="252"/>
      <c r="BNT187" s="252"/>
      <c r="BNU187" s="252"/>
      <c r="BNV187" s="252"/>
      <c r="BNW187" s="252"/>
      <c r="BNX187" s="252"/>
      <c r="BNY187" s="252"/>
      <c r="BNZ187" s="252"/>
      <c r="BOA187" s="252"/>
      <c r="BOB187" s="252"/>
      <c r="BOC187" s="252"/>
      <c r="BOD187" s="252"/>
      <c r="BOE187" s="252"/>
      <c r="BOF187" s="252"/>
      <c r="BOG187" s="252"/>
      <c r="BOH187" s="252"/>
      <c r="BOI187" s="252"/>
      <c r="BOJ187" s="252"/>
      <c r="BOK187" s="252"/>
      <c r="BOL187" s="252"/>
      <c r="BOM187" s="252"/>
      <c r="BON187" s="252"/>
      <c r="BOO187" s="252"/>
      <c r="BOP187" s="252"/>
      <c r="BOQ187" s="252"/>
      <c r="BOR187" s="252"/>
      <c r="BOS187" s="252"/>
      <c r="BOT187" s="252"/>
      <c r="BOU187" s="252"/>
      <c r="BOV187" s="252"/>
      <c r="BOW187" s="252"/>
      <c r="BOX187" s="252"/>
      <c r="BOY187" s="252"/>
      <c r="BOZ187" s="252"/>
      <c r="BPA187" s="252"/>
      <c r="BPB187" s="252"/>
      <c r="BPC187" s="252"/>
      <c r="BPD187" s="252"/>
      <c r="BPE187" s="252"/>
      <c r="BPF187" s="252"/>
      <c r="BPG187" s="252"/>
      <c r="BPH187" s="252"/>
      <c r="BPI187" s="252"/>
      <c r="BPJ187" s="252"/>
      <c r="BPK187" s="252"/>
      <c r="BPL187" s="252"/>
      <c r="BPM187" s="252"/>
      <c r="BPN187" s="252"/>
      <c r="BPO187" s="252"/>
      <c r="BPP187" s="252"/>
      <c r="BPQ187" s="252"/>
      <c r="BPR187" s="252"/>
      <c r="BPS187" s="252"/>
      <c r="BPT187" s="252"/>
      <c r="BPU187" s="252"/>
      <c r="BPV187" s="252"/>
      <c r="BPW187" s="252"/>
      <c r="BPX187" s="252"/>
      <c r="BPY187" s="252"/>
      <c r="BPZ187" s="252"/>
      <c r="BQA187" s="252"/>
      <c r="BQB187" s="252"/>
      <c r="BQC187" s="252"/>
      <c r="BQD187" s="252"/>
      <c r="BQE187" s="252"/>
      <c r="BQF187" s="252"/>
      <c r="BQG187" s="252"/>
      <c r="BQH187" s="252"/>
      <c r="BQI187" s="252"/>
      <c r="BQJ187" s="252"/>
      <c r="BQK187" s="252"/>
      <c r="BQL187" s="252"/>
      <c r="BQM187" s="252"/>
      <c r="BQN187" s="252"/>
      <c r="BQO187" s="252"/>
      <c r="BQP187" s="252"/>
      <c r="BQQ187" s="252"/>
      <c r="BQR187" s="252"/>
      <c r="BQS187" s="252"/>
      <c r="BQT187" s="252"/>
      <c r="BQU187" s="252"/>
      <c r="BQV187" s="252"/>
      <c r="BQW187" s="252"/>
      <c r="BQX187" s="252"/>
      <c r="BQY187" s="252"/>
      <c r="BQZ187" s="252"/>
      <c r="BRA187" s="252"/>
      <c r="BRB187" s="252"/>
      <c r="BRC187" s="252"/>
      <c r="BRD187" s="252"/>
      <c r="BRE187" s="252"/>
      <c r="BRF187" s="252"/>
      <c r="BRG187" s="252"/>
      <c r="BRH187" s="252"/>
      <c r="BRI187" s="252"/>
      <c r="BRJ187" s="252"/>
      <c r="BRK187" s="252"/>
      <c r="BRL187" s="252"/>
      <c r="BRM187" s="252"/>
      <c r="BRN187" s="252"/>
      <c r="BRO187" s="252"/>
      <c r="BRP187" s="252"/>
      <c r="BRQ187" s="252"/>
      <c r="BRR187" s="252"/>
      <c r="BRS187" s="252"/>
      <c r="BRT187" s="252"/>
      <c r="BRU187" s="252"/>
      <c r="BRV187" s="252"/>
      <c r="BRW187" s="252"/>
      <c r="BRX187" s="252"/>
      <c r="BRY187" s="252"/>
      <c r="BRZ187" s="252"/>
      <c r="BSA187" s="252"/>
      <c r="BSB187" s="252"/>
      <c r="BSC187" s="252"/>
      <c r="BSD187" s="252"/>
      <c r="BSE187" s="252"/>
      <c r="BSF187" s="252"/>
      <c r="BSG187" s="252"/>
      <c r="BSH187" s="252"/>
      <c r="BSI187" s="252"/>
      <c r="BSJ187" s="252"/>
      <c r="BSK187" s="252"/>
      <c r="BSL187" s="252"/>
      <c r="BSM187" s="252"/>
      <c r="BSN187" s="252"/>
      <c r="BSO187" s="252"/>
      <c r="BSP187" s="252"/>
      <c r="BSQ187" s="252"/>
      <c r="BSR187" s="252"/>
      <c r="BSS187" s="252"/>
      <c r="BST187" s="252"/>
      <c r="BSU187" s="252"/>
      <c r="BSV187" s="252"/>
      <c r="BSW187" s="252"/>
      <c r="BSX187" s="252"/>
      <c r="BSY187" s="252"/>
      <c r="BSZ187" s="252"/>
      <c r="BTA187" s="252"/>
      <c r="BTB187" s="252"/>
      <c r="BTC187" s="252"/>
      <c r="BTD187" s="252"/>
      <c r="BTE187" s="252"/>
      <c r="BTF187" s="252"/>
      <c r="BTG187" s="252"/>
      <c r="BTH187" s="252"/>
      <c r="BTI187" s="252"/>
      <c r="BTJ187" s="252"/>
      <c r="BTK187" s="252"/>
      <c r="BTL187" s="252"/>
      <c r="BTM187" s="252"/>
      <c r="BTN187" s="252"/>
      <c r="BTO187" s="252"/>
      <c r="BTP187" s="252"/>
      <c r="BTQ187" s="252"/>
      <c r="BTR187" s="252"/>
      <c r="BTS187" s="252"/>
      <c r="BTT187" s="252"/>
      <c r="BTU187" s="252"/>
      <c r="BTV187" s="252"/>
      <c r="BTW187" s="252"/>
      <c r="BTX187" s="252"/>
      <c r="BTY187" s="252"/>
      <c r="BTZ187" s="252"/>
      <c r="BUA187" s="252"/>
      <c r="BUB187" s="252"/>
      <c r="BUC187" s="252"/>
      <c r="BUD187" s="252"/>
      <c r="BUE187" s="252"/>
      <c r="BUF187" s="252"/>
      <c r="BUG187" s="252"/>
      <c r="BUH187" s="252"/>
      <c r="BUI187" s="252"/>
      <c r="BUJ187" s="252"/>
      <c r="BUK187" s="252"/>
      <c r="BUL187" s="252"/>
      <c r="BUM187" s="252"/>
      <c r="BUN187" s="252"/>
      <c r="BUO187" s="252"/>
      <c r="BUP187" s="252"/>
      <c r="BUQ187" s="252"/>
      <c r="BUR187" s="252"/>
      <c r="BUS187" s="252"/>
      <c r="BUT187" s="252"/>
      <c r="BUU187" s="252"/>
      <c r="BUV187" s="252"/>
      <c r="BUW187" s="252"/>
      <c r="BUX187" s="252"/>
      <c r="BUY187" s="252"/>
      <c r="BUZ187" s="252"/>
      <c r="BVA187" s="252"/>
      <c r="BVB187" s="252"/>
      <c r="BVC187" s="252"/>
      <c r="BVD187" s="252"/>
      <c r="BVE187" s="252"/>
      <c r="BVF187" s="252"/>
      <c r="BVG187" s="252"/>
      <c r="BVH187" s="252"/>
      <c r="BVI187" s="252"/>
      <c r="BVJ187" s="252"/>
      <c r="BVK187" s="252"/>
      <c r="BVL187" s="252"/>
      <c r="BVM187" s="252"/>
      <c r="BVN187" s="252"/>
      <c r="BVO187" s="252"/>
      <c r="BVP187" s="252"/>
      <c r="BVQ187" s="252"/>
      <c r="BVR187" s="252"/>
      <c r="BVS187" s="252"/>
      <c r="BVT187" s="252"/>
      <c r="BVU187" s="252"/>
      <c r="BVV187" s="252"/>
      <c r="BVW187" s="252"/>
      <c r="BVX187" s="252"/>
      <c r="BVY187" s="252"/>
      <c r="BVZ187" s="252"/>
      <c r="BWA187" s="252"/>
      <c r="BWB187" s="252"/>
      <c r="BWC187" s="252"/>
      <c r="BWD187" s="252"/>
      <c r="BWE187" s="252"/>
      <c r="BWF187" s="252"/>
      <c r="BWG187" s="252"/>
      <c r="BWH187" s="252"/>
      <c r="BWI187" s="252"/>
      <c r="BWJ187" s="252"/>
      <c r="BWK187" s="252"/>
      <c r="BWL187" s="252"/>
      <c r="BWM187" s="252"/>
      <c r="BWN187" s="252"/>
      <c r="BWO187" s="252"/>
      <c r="BWP187" s="252"/>
      <c r="BWQ187" s="252"/>
      <c r="BWR187" s="252"/>
      <c r="BWS187" s="252"/>
      <c r="BWT187" s="252"/>
      <c r="BWU187" s="252"/>
      <c r="BWV187" s="252"/>
      <c r="BWW187" s="252"/>
      <c r="BWX187" s="252"/>
      <c r="BWY187" s="252"/>
      <c r="BWZ187" s="252"/>
      <c r="BXA187" s="252"/>
      <c r="BXB187" s="252"/>
      <c r="BXC187" s="252"/>
      <c r="BXD187" s="252"/>
      <c r="BXE187" s="252"/>
      <c r="BXF187" s="252"/>
      <c r="BXG187" s="252"/>
      <c r="BXH187" s="252"/>
      <c r="BXI187" s="252"/>
      <c r="BXJ187" s="252"/>
      <c r="BXK187" s="252"/>
      <c r="BXL187" s="252"/>
      <c r="BXM187" s="252"/>
      <c r="BXN187" s="252"/>
      <c r="BXO187" s="252"/>
      <c r="BXP187" s="252"/>
      <c r="BXQ187" s="252"/>
      <c r="BXR187" s="252"/>
      <c r="BXS187" s="252"/>
      <c r="BXT187" s="252"/>
      <c r="BXU187" s="252"/>
      <c r="BXV187" s="252"/>
      <c r="BXW187" s="252"/>
      <c r="BXX187" s="252"/>
      <c r="BXY187" s="252"/>
      <c r="BXZ187" s="252"/>
      <c r="BYA187" s="252"/>
      <c r="BYB187" s="252"/>
      <c r="BYC187" s="252"/>
      <c r="BYD187" s="252"/>
      <c r="BYE187" s="252"/>
      <c r="BYF187" s="252"/>
      <c r="BYG187" s="252"/>
      <c r="BYH187" s="252"/>
      <c r="BYI187" s="252"/>
      <c r="BYJ187" s="252"/>
      <c r="BYK187" s="252"/>
      <c r="BYL187" s="252"/>
      <c r="BYM187" s="252"/>
      <c r="BYN187" s="252"/>
      <c r="BYO187" s="252"/>
      <c r="BYP187" s="252"/>
      <c r="BYQ187" s="252"/>
      <c r="BYR187" s="252"/>
      <c r="BYS187" s="252"/>
      <c r="BYT187" s="252"/>
      <c r="BYU187" s="252"/>
      <c r="BYV187" s="252"/>
      <c r="BYW187" s="252"/>
      <c r="BYX187" s="252"/>
      <c r="BYY187" s="252"/>
      <c r="BYZ187" s="252"/>
      <c r="BZA187" s="252"/>
      <c r="BZB187" s="252"/>
      <c r="BZC187" s="252"/>
      <c r="BZD187" s="252"/>
      <c r="BZE187" s="252"/>
      <c r="BZF187" s="252"/>
      <c r="BZG187" s="252"/>
      <c r="BZH187" s="252"/>
      <c r="BZI187" s="252"/>
      <c r="BZJ187" s="252"/>
      <c r="BZK187" s="252"/>
      <c r="BZL187" s="252"/>
      <c r="BZM187" s="252"/>
      <c r="BZN187" s="252"/>
      <c r="BZO187" s="252"/>
      <c r="BZP187" s="252"/>
      <c r="BZQ187" s="252"/>
      <c r="BZR187" s="252"/>
      <c r="BZS187" s="252"/>
      <c r="BZT187" s="252"/>
      <c r="BZU187" s="252"/>
      <c r="BZV187" s="252"/>
      <c r="BZW187" s="252"/>
      <c r="BZX187" s="252"/>
      <c r="BZY187" s="252"/>
      <c r="BZZ187" s="252"/>
      <c r="CAA187" s="252"/>
      <c r="CAB187" s="252"/>
      <c r="CAC187" s="252"/>
      <c r="CAD187" s="252"/>
      <c r="CAE187" s="252"/>
      <c r="CAF187" s="252"/>
      <c r="CAG187" s="252"/>
      <c r="CAH187" s="252"/>
      <c r="CAI187" s="252"/>
      <c r="CAJ187" s="252"/>
      <c r="CAK187" s="252"/>
      <c r="CAL187" s="252"/>
      <c r="CAM187" s="252"/>
      <c r="CAN187" s="252"/>
      <c r="CAO187" s="252"/>
      <c r="CAP187" s="252"/>
      <c r="CAQ187" s="252"/>
      <c r="CAR187" s="252"/>
      <c r="CAS187" s="252"/>
      <c r="CAT187" s="252"/>
      <c r="CAU187" s="252"/>
      <c r="CAV187" s="252"/>
      <c r="CAW187" s="252"/>
      <c r="CAX187" s="252"/>
      <c r="CAY187" s="252"/>
      <c r="CAZ187" s="252"/>
      <c r="CBA187" s="252"/>
      <c r="CBB187" s="252"/>
      <c r="CBC187" s="252"/>
      <c r="CBD187" s="252"/>
      <c r="CBE187" s="252"/>
      <c r="CBF187" s="252"/>
      <c r="CBG187" s="252"/>
      <c r="CBH187" s="252"/>
      <c r="CBI187" s="252"/>
      <c r="CBJ187" s="252"/>
      <c r="CBK187" s="252"/>
      <c r="CBL187" s="252"/>
      <c r="CBM187" s="252"/>
      <c r="CBN187" s="252"/>
      <c r="CBO187" s="252"/>
      <c r="CBP187" s="252"/>
      <c r="CBQ187" s="252"/>
      <c r="CBR187" s="252"/>
      <c r="CBS187" s="252"/>
      <c r="CBT187" s="252"/>
      <c r="CBU187" s="252"/>
      <c r="CBV187" s="252"/>
      <c r="CBW187" s="252"/>
      <c r="CBX187" s="252"/>
      <c r="CBY187" s="252"/>
      <c r="CBZ187" s="252"/>
      <c r="CCA187" s="252"/>
      <c r="CCB187" s="252"/>
      <c r="CCC187" s="252"/>
      <c r="CCD187" s="252"/>
      <c r="CCE187" s="252"/>
      <c r="CCF187" s="252"/>
      <c r="CCG187" s="252"/>
      <c r="CCH187" s="252"/>
      <c r="CCI187" s="252"/>
      <c r="CCJ187" s="252"/>
      <c r="CCK187" s="252"/>
      <c r="CCL187" s="252"/>
      <c r="CCM187" s="252"/>
      <c r="CCN187" s="252"/>
      <c r="CCO187" s="252"/>
      <c r="CCP187" s="252"/>
      <c r="CCQ187" s="252"/>
      <c r="CCR187" s="252"/>
      <c r="CCS187" s="252"/>
      <c r="CCT187" s="252"/>
      <c r="CCU187" s="252"/>
      <c r="CCV187" s="252"/>
      <c r="CCW187" s="252"/>
      <c r="CCX187" s="252"/>
      <c r="CCY187" s="252"/>
      <c r="CCZ187" s="252"/>
      <c r="CDA187" s="252"/>
      <c r="CDB187" s="252"/>
      <c r="CDC187" s="252"/>
      <c r="CDD187" s="252"/>
      <c r="CDE187" s="252"/>
      <c r="CDF187" s="252"/>
      <c r="CDG187" s="252"/>
      <c r="CDH187" s="252"/>
      <c r="CDI187" s="252"/>
      <c r="CDJ187" s="252"/>
      <c r="CDK187" s="252"/>
      <c r="CDL187" s="252"/>
      <c r="CDM187" s="252"/>
      <c r="CDN187" s="252"/>
      <c r="CDO187" s="252"/>
      <c r="CDP187" s="252"/>
      <c r="CDQ187" s="252"/>
      <c r="CDR187" s="252"/>
      <c r="CDS187" s="252"/>
      <c r="CDT187" s="252"/>
      <c r="CDU187" s="252"/>
      <c r="CDV187" s="252"/>
      <c r="CDW187" s="252"/>
      <c r="CDX187" s="252"/>
      <c r="CDY187" s="252"/>
      <c r="CDZ187" s="252"/>
      <c r="CEA187" s="252"/>
      <c r="CEB187" s="252"/>
      <c r="CEC187" s="252"/>
      <c r="CED187" s="252"/>
      <c r="CEE187" s="252"/>
      <c r="CEF187" s="252"/>
      <c r="CEG187" s="252"/>
      <c r="CEH187" s="252"/>
      <c r="CEI187" s="252"/>
      <c r="CEJ187" s="252"/>
      <c r="CEK187" s="252"/>
      <c r="CEL187" s="252"/>
      <c r="CEM187" s="252"/>
      <c r="CEN187" s="252"/>
      <c r="CEO187" s="252"/>
      <c r="CEP187" s="252"/>
      <c r="CEQ187" s="252"/>
      <c r="CER187" s="252"/>
      <c r="CES187" s="252"/>
      <c r="CET187" s="252"/>
      <c r="CEU187" s="252"/>
      <c r="CEV187" s="252"/>
      <c r="CEW187" s="252"/>
      <c r="CEX187" s="252"/>
      <c r="CEY187" s="252"/>
      <c r="CEZ187" s="252"/>
      <c r="CFA187" s="252"/>
      <c r="CFB187" s="252"/>
      <c r="CFC187" s="252"/>
      <c r="CFD187" s="252"/>
      <c r="CFE187" s="252"/>
      <c r="CFF187" s="252"/>
      <c r="CFG187" s="252"/>
      <c r="CFH187" s="252"/>
      <c r="CFI187" s="252"/>
      <c r="CFJ187" s="252"/>
      <c r="CFK187" s="252"/>
      <c r="CFL187" s="252"/>
      <c r="CFM187" s="252"/>
      <c r="CFN187" s="252"/>
      <c r="CFO187" s="252"/>
      <c r="CFP187" s="252"/>
      <c r="CFQ187" s="252"/>
      <c r="CFR187" s="252"/>
      <c r="CFS187" s="252"/>
      <c r="CFT187" s="252"/>
      <c r="CFU187" s="252"/>
      <c r="CFV187" s="252"/>
      <c r="CFW187" s="252"/>
      <c r="CFX187" s="252"/>
      <c r="CFY187" s="252"/>
      <c r="CFZ187" s="252"/>
      <c r="CGA187" s="252"/>
      <c r="CGB187" s="252"/>
      <c r="CGC187" s="252"/>
      <c r="CGD187" s="252"/>
      <c r="CGE187" s="252"/>
      <c r="CGF187" s="252"/>
      <c r="CGG187" s="252"/>
      <c r="CGH187" s="252"/>
      <c r="CGI187" s="252"/>
      <c r="CGJ187" s="252"/>
      <c r="CGK187" s="252"/>
      <c r="CGL187" s="252"/>
      <c r="CGM187" s="252"/>
      <c r="CGN187" s="252"/>
      <c r="CGO187" s="252"/>
      <c r="CGP187" s="252"/>
      <c r="CGQ187" s="252"/>
      <c r="CGR187" s="252"/>
      <c r="CGS187" s="252"/>
      <c r="CGT187" s="252"/>
      <c r="CGU187" s="252"/>
      <c r="CGV187" s="252"/>
      <c r="CGW187" s="252"/>
      <c r="CGX187" s="252"/>
      <c r="CGY187" s="252"/>
      <c r="CGZ187" s="252"/>
      <c r="CHA187" s="252"/>
      <c r="CHB187" s="252"/>
      <c r="CHC187" s="252"/>
      <c r="CHD187" s="252"/>
      <c r="CHE187" s="252"/>
      <c r="CHF187" s="252"/>
      <c r="CHG187" s="252"/>
      <c r="CHH187" s="252"/>
      <c r="CHI187" s="252"/>
      <c r="CHJ187" s="252"/>
      <c r="CHK187" s="252"/>
      <c r="CHL187" s="252"/>
      <c r="CHM187" s="252"/>
      <c r="CHN187" s="252"/>
      <c r="CHO187" s="252"/>
      <c r="CHP187" s="252"/>
      <c r="CHQ187" s="252"/>
      <c r="CHR187" s="252"/>
      <c r="CHS187" s="252"/>
      <c r="CHT187" s="252"/>
      <c r="CHU187" s="252"/>
      <c r="CHV187" s="252"/>
      <c r="CHW187" s="252"/>
      <c r="CHX187" s="252"/>
      <c r="CHY187" s="252"/>
      <c r="CHZ187" s="252"/>
      <c r="CIA187" s="252"/>
      <c r="CIB187" s="252"/>
      <c r="CIC187" s="252"/>
      <c r="CID187" s="252"/>
      <c r="CIE187" s="252"/>
      <c r="CIF187" s="252"/>
      <c r="CIG187" s="252"/>
      <c r="CIH187" s="252"/>
      <c r="CII187" s="252"/>
      <c r="CIJ187" s="252"/>
      <c r="CIK187" s="252"/>
      <c r="CIL187" s="252"/>
      <c r="CIM187" s="252"/>
      <c r="CIN187" s="252"/>
      <c r="CIO187" s="252"/>
      <c r="CIP187" s="252"/>
      <c r="CIQ187" s="252"/>
      <c r="CIR187" s="252"/>
      <c r="CIS187" s="252"/>
      <c r="CIT187" s="252"/>
      <c r="CIU187" s="252"/>
      <c r="CIV187" s="252"/>
      <c r="CIW187" s="252"/>
      <c r="CIX187" s="252"/>
      <c r="CIY187" s="252"/>
      <c r="CIZ187" s="252"/>
      <c r="CJA187" s="252"/>
      <c r="CJB187" s="252"/>
      <c r="CJC187" s="252"/>
      <c r="CJD187" s="252"/>
      <c r="CJE187" s="252"/>
      <c r="CJF187" s="252"/>
      <c r="CJG187" s="252"/>
      <c r="CJH187" s="252"/>
      <c r="CJI187" s="252"/>
      <c r="CJJ187" s="252"/>
      <c r="CJK187" s="252"/>
      <c r="CJL187" s="252"/>
      <c r="CJM187" s="252"/>
      <c r="CJN187" s="252"/>
      <c r="CJO187" s="252"/>
      <c r="CJP187" s="252"/>
      <c r="CJQ187" s="252"/>
      <c r="CJR187" s="252"/>
      <c r="CJS187" s="252"/>
      <c r="CJT187" s="252"/>
      <c r="CJU187" s="252"/>
      <c r="CJV187" s="252"/>
      <c r="CJW187" s="252"/>
      <c r="CJX187" s="252"/>
      <c r="CJY187" s="252"/>
      <c r="CJZ187" s="252"/>
      <c r="CKA187" s="252"/>
      <c r="CKB187" s="252"/>
      <c r="CKC187" s="252"/>
      <c r="CKD187" s="252"/>
      <c r="CKE187" s="252"/>
      <c r="CKF187" s="252"/>
      <c r="CKG187" s="252"/>
      <c r="CKH187" s="252"/>
      <c r="CKI187" s="252"/>
      <c r="CKJ187" s="252"/>
      <c r="CKK187" s="252"/>
      <c r="CKL187" s="252"/>
      <c r="CKM187" s="252"/>
      <c r="CKN187" s="252"/>
      <c r="CKO187" s="252"/>
      <c r="CKP187" s="252"/>
      <c r="CKQ187" s="252"/>
      <c r="CKR187" s="252"/>
      <c r="CKS187" s="252"/>
      <c r="CKT187" s="252"/>
      <c r="CKU187" s="252"/>
      <c r="CKV187" s="252"/>
      <c r="CKW187" s="252"/>
      <c r="CKX187" s="252"/>
      <c r="CKY187" s="252"/>
      <c r="CKZ187" s="252"/>
      <c r="CLA187" s="252"/>
      <c r="CLB187" s="252"/>
      <c r="CLC187" s="252"/>
      <c r="CLD187" s="252"/>
      <c r="CLE187" s="252"/>
      <c r="CLF187" s="252"/>
      <c r="CLG187" s="252"/>
      <c r="CLH187" s="252"/>
      <c r="CLI187" s="252"/>
      <c r="CLJ187" s="252"/>
      <c r="CLK187" s="252"/>
      <c r="CLL187" s="252"/>
      <c r="CLM187" s="252"/>
      <c r="CLN187" s="252"/>
      <c r="CLO187" s="252"/>
      <c r="CLP187" s="252"/>
      <c r="CLQ187" s="252"/>
      <c r="CLR187" s="252"/>
      <c r="CLS187" s="252"/>
      <c r="CLT187" s="252"/>
      <c r="CLU187" s="252"/>
      <c r="CLV187" s="252"/>
      <c r="CLW187" s="252"/>
      <c r="CLX187" s="252"/>
      <c r="CLY187" s="252"/>
      <c r="CLZ187" s="252"/>
      <c r="CMA187" s="252"/>
      <c r="CMB187" s="252"/>
      <c r="CMC187" s="252"/>
      <c r="CMD187" s="252"/>
      <c r="CME187" s="252"/>
      <c r="CMF187" s="252"/>
      <c r="CMG187" s="252"/>
      <c r="CMH187" s="252"/>
      <c r="CMI187" s="252"/>
      <c r="CMJ187" s="252"/>
      <c r="CMK187" s="252"/>
      <c r="CML187" s="252"/>
      <c r="CMM187" s="252"/>
      <c r="CMN187" s="252"/>
      <c r="CMO187" s="252"/>
      <c r="CMP187" s="252"/>
      <c r="CMQ187" s="252"/>
      <c r="CMR187" s="252"/>
      <c r="CMS187" s="252"/>
      <c r="CMT187" s="252"/>
      <c r="CMU187" s="252"/>
      <c r="CMV187" s="252"/>
      <c r="CMW187" s="252"/>
      <c r="CMX187" s="252"/>
      <c r="CMY187" s="252"/>
      <c r="CMZ187" s="252"/>
      <c r="CNA187" s="252"/>
      <c r="CNB187" s="252"/>
      <c r="CNC187" s="252"/>
      <c r="CND187" s="252"/>
      <c r="CNE187" s="252"/>
      <c r="CNF187" s="252"/>
      <c r="CNG187" s="252"/>
      <c r="CNH187" s="252"/>
      <c r="CNI187" s="252"/>
      <c r="CNJ187" s="252"/>
      <c r="CNK187" s="252"/>
      <c r="CNL187" s="252"/>
      <c r="CNM187" s="252"/>
      <c r="CNN187" s="252"/>
      <c r="CNO187" s="252"/>
      <c r="CNP187" s="252"/>
      <c r="CNQ187" s="252"/>
      <c r="CNR187" s="252"/>
      <c r="CNS187" s="252"/>
      <c r="CNT187" s="252"/>
      <c r="CNU187" s="252"/>
      <c r="CNV187" s="252"/>
      <c r="CNW187" s="252"/>
      <c r="CNX187" s="252"/>
      <c r="CNY187" s="252"/>
      <c r="CNZ187" s="252"/>
      <c r="COA187" s="252"/>
      <c r="COB187" s="252"/>
      <c r="COC187" s="252"/>
      <c r="COD187" s="252"/>
      <c r="COE187" s="252"/>
      <c r="COF187" s="252"/>
      <c r="COG187" s="252"/>
      <c r="COH187" s="252"/>
      <c r="COI187" s="252"/>
      <c r="COJ187" s="252"/>
      <c r="COK187" s="252"/>
      <c r="COL187" s="252"/>
      <c r="COM187" s="252"/>
      <c r="CON187" s="252"/>
      <c r="COO187" s="252"/>
      <c r="COP187" s="252"/>
      <c r="COQ187" s="252"/>
      <c r="COR187" s="252"/>
      <c r="COS187" s="252"/>
      <c r="COT187" s="252"/>
      <c r="COU187" s="252"/>
      <c r="COV187" s="252"/>
      <c r="COW187" s="252"/>
      <c r="COX187" s="252"/>
      <c r="COY187" s="252"/>
      <c r="COZ187" s="252"/>
      <c r="CPA187" s="252"/>
      <c r="CPB187" s="252"/>
      <c r="CPC187" s="252"/>
      <c r="CPD187" s="252"/>
      <c r="CPE187" s="252"/>
      <c r="CPF187" s="252"/>
      <c r="CPG187" s="252"/>
      <c r="CPH187" s="252"/>
      <c r="CPI187" s="252"/>
      <c r="CPJ187" s="252"/>
      <c r="CPK187" s="252"/>
      <c r="CPL187" s="252"/>
      <c r="CPM187" s="252"/>
      <c r="CPN187" s="252"/>
      <c r="CPO187" s="252"/>
      <c r="CPP187" s="252"/>
      <c r="CPQ187" s="252"/>
      <c r="CPR187" s="252"/>
      <c r="CPS187" s="252"/>
      <c r="CPT187" s="252"/>
      <c r="CPU187" s="252"/>
      <c r="CPV187" s="252"/>
      <c r="CPW187" s="252"/>
      <c r="CPX187" s="252"/>
      <c r="CPY187" s="252"/>
      <c r="CPZ187" s="252"/>
      <c r="CQA187" s="252"/>
      <c r="CQB187" s="252"/>
      <c r="CQC187" s="252"/>
      <c r="CQD187" s="252"/>
      <c r="CQE187" s="252"/>
      <c r="CQF187" s="252"/>
      <c r="CQG187" s="252"/>
      <c r="CQH187" s="252"/>
      <c r="CQI187" s="252"/>
      <c r="CQJ187" s="252"/>
      <c r="CQK187" s="252"/>
      <c r="CQL187" s="252"/>
      <c r="CQM187" s="252"/>
      <c r="CQN187" s="252"/>
      <c r="CQO187" s="252"/>
      <c r="CQP187" s="252"/>
      <c r="CQQ187" s="252"/>
      <c r="CQR187" s="252"/>
      <c r="CQS187" s="252"/>
      <c r="CQT187" s="252"/>
      <c r="CQU187" s="252"/>
      <c r="CQV187" s="252"/>
      <c r="CQW187" s="252"/>
      <c r="CQX187" s="252"/>
      <c r="CQY187" s="252"/>
      <c r="CQZ187" s="252"/>
      <c r="CRA187" s="252"/>
      <c r="CRB187" s="252"/>
      <c r="CRC187" s="252"/>
      <c r="CRD187" s="252"/>
      <c r="CRE187" s="252"/>
      <c r="CRF187" s="252"/>
      <c r="CRG187" s="252"/>
      <c r="CRH187" s="252"/>
      <c r="CRI187" s="252"/>
      <c r="CRJ187" s="252"/>
      <c r="CRK187" s="252"/>
      <c r="CRL187" s="252"/>
      <c r="CRM187" s="252"/>
      <c r="CRN187" s="252"/>
      <c r="CRO187" s="252"/>
      <c r="CRP187" s="252"/>
      <c r="CRQ187" s="252"/>
      <c r="CRR187" s="252"/>
      <c r="CRS187" s="252"/>
      <c r="CRT187" s="252"/>
      <c r="CRU187" s="252"/>
      <c r="CRV187" s="252"/>
      <c r="CRW187" s="252"/>
      <c r="CRX187" s="252"/>
      <c r="CRY187" s="252"/>
      <c r="CRZ187" s="252"/>
      <c r="CSA187" s="252"/>
      <c r="CSB187" s="252"/>
      <c r="CSC187" s="252"/>
      <c r="CSD187" s="252"/>
      <c r="CSE187" s="252"/>
      <c r="CSF187" s="252"/>
      <c r="CSG187" s="252"/>
      <c r="CSH187" s="252"/>
      <c r="CSI187" s="252"/>
      <c r="CSJ187" s="252"/>
      <c r="CSK187" s="252"/>
      <c r="CSL187" s="252"/>
      <c r="CSM187" s="252"/>
      <c r="CSN187" s="252"/>
      <c r="CSO187" s="252"/>
      <c r="CSP187" s="252"/>
      <c r="CSQ187" s="252"/>
      <c r="CSR187" s="252"/>
      <c r="CSS187" s="252"/>
      <c r="CST187" s="252"/>
      <c r="CSU187" s="252"/>
      <c r="CSV187" s="252"/>
      <c r="CSW187" s="252"/>
      <c r="CSX187" s="252"/>
      <c r="CSY187" s="252"/>
      <c r="CSZ187" s="252"/>
      <c r="CTA187" s="252"/>
      <c r="CTB187" s="252"/>
      <c r="CTC187" s="252"/>
      <c r="CTD187" s="252"/>
      <c r="CTE187" s="252"/>
      <c r="CTF187" s="252"/>
      <c r="CTG187" s="252"/>
      <c r="CTH187" s="252"/>
      <c r="CTI187" s="252"/>
      <c r="CTJ187" s="252"/>
      <c r="CTK187" s="252"/>
      <c r="CTL187" s="252"/>
      <c r="CTM187" s="252"/>
      <c r="CTN187" s="252"/>
      <c r="CTO187" s="252"/>
      <c r="CTP187" s="252"/>
      <c r="CTQ187" s="252"/>
      <c r="CTR187" s="252"/>
      <c r="CTS187" s="252"/>
      <c r="CTT187" s="252"/>
      <c r="CTU187" s="252"/>
      <c r="CTV187" s="252"/>
      <c r="CTW187" s="252"/>
      <c r="CTX187" s="252"/>
      <c r="CTY187" s="252"/>
      <c r="CTZ187" s="252"/>
      <c r="CUA187" s="252"/>
      <c r="CUB187" s="252"/>
      <c r="CUC187" s="252"/>
      <c r="CUD187" s="252"/>
      <c r="CUE187" s="252"/>
      <c r="CUF187" s="252"/>
      <c r="CUG187" s="252"/>
      <c r="CUH187" s="252"/>
      <c r="CUI187" s="252"/>
      <c r="CUJ187" s="252"/>
      <c r="CUK187" s="252"/>
      <c r="CUL187" s="252"/>
      <c r="CUM187" s="252"/>
      <c r="CUN187" s="252"/>
      <c r="CUO187" s="252"/>
      <c r="CUP187" s="252"/>
      <c r="CUQ187" s="252"/>
      <c r="CUR187" s="252"/>
      <c r="CUS187" s="252"/>
      <c r="CUT187" s="252"/>
      <c r="CUU187" s="252"/>
      <c r="CUV187" s="252"/>
      <c r="CUW187" s="252"/>
      <c r="CUX187" s="252"/>
      <c r="CUY187" s="252"/>
      <c r="CUZ187" s="252"/>
      <c r="CVA187" s="252"/>
      <c r="CVB187" s="252"/>
      <c r="CVC187" s="252"/>
      <c r="CVD187" s="252"/>
      <c r="CVE187" s="252"/>
      <c r="CVF187" s="252"/>
      <c r="CVG187" s="252"/>
      <c r="CVH187" s="252"/>
      <c r="CVI187" s="252"/>
      <c r="CVJ187" s="252"/>
      <c r="CVK187" s="252"/>
      <c r="CVL187" s="252"/>
      <c r="CVM187" s="252"/>
      <c r="CVN187" s="252"/>
      <c r="CVO187" s="252"/>
      <c r="CVP187" s="252"/>
      <c r="CVQ187" s="252"/>
      <c r="CVR187" s="252"/>
      <c r="CVS187" s="252"/>
      <c r="CVT187" s="252"/>
      <c r="CVU187" s="252"/>
      <c r="CVV187" s="252"/>
      <c r="CVW187" s="252"/>
      <c r="CVX187" s="252"/>
      <c r="CVY187" s="252"/>
      <c r="CVZ187" s="252"/>
      <c r="CWA187" s="252"/>
      <c r="CWB187" s="252"/>
      <c r="CWC187" s="252"/>
      <c r="CWD187" s="252"/>
      <c r="CWE187" s="252"/>
      <c r="CWF187" s="252"/>
      <c r="CWG187" s="252"/>
      <c r="CWH187" s="252"/>
      <c r="CWI187" s="252"/>
      <c r="CWJ187" s="252"/>
      <c r="CWK187" s="252"/>
      <c r="CWL187" s="252"/>
      <c r="CWM187" s="252"/>
      <c r="CWN187" s="252"/>
      <c r="CWO187" s="252"/>
      <c r="CWP187" s="252"/>
      <c r="CWQ187" s="252"/>
      <c r="CWR187" s="252"/>
      <c r="CWS187" s="252"/>
      <c r="CWT187" s="252"/>
      <c r="CWU187" s="252"/>
      <c r="CWV187" s="252"/>
      <c r="CWW187" s="252"/>
      <c r="CWX187" s="252"/>
      <c r="CWY187" s="252"/>
      <c r="CWZ187" s="252"/>
      <c r="CXA187" s="252"/>
      <c r="CXB187" s="252"/>
      <c r="CXC187" s="252"/>
      <c r="CXD187" s="252"/>
      <c r="CXE187" s="252"/>
      <c r="CXF187" s="252"/>
      <c r="CXG187" s="252"/>
      <c r="CXH187" s="252"/>
      <c r="CXI187" s="252"/>
      <c r="CXJ187" s="252"/>
      <c r="CXK187" s="252"/>
      <c r="CXL187" s="252"/>
      <c r="CXM187" s="252"/>
      <c r="CXN187" s="252"/>
      <c r="CXO187" s="252"/>
      <c r="CXP187" s="252"/>
      <c r="CXQ187" s="252"/>
      <c r="CXR187" s="252"/>
      <c r="CXS187" s="252"/>
      <c r="CXT187" s="252"/>
      <c r="CXU187" s="252"/>
      <c r="CXV187" s="252"/>
      <c r="CXW187" s="252"/>
      <c r="CXX187" s="252"/>
      <c r="CXY187" s="252"/>
      <c r="CXZ187" s="252"/>
      <c r="CYA187" s="252"/>
      <c r="CYB187" s="252"/>
      <c r="CYC187" s="252"/>
      <c r="CYD187" s="252"/>
      <c r="CYE187" s="252"/>
      <c r="CYF187" s="252"/>
      <c r="CYG187" s="252"/>
      <c r="CYH187" s="252"/>
      <c r="CYI187" s="252"/>
      <c r="CYJ187" s="252"/>
      <c r="CYK187" s="252"/>
      <c r="CYL187" s="252"/>
      <c r="CYM187" s="252"/>
      <c r="CYN187" s="252"/>
      <c r="CYO187" s="252"/>
      <c r="CYP187" s="252"/>
      <c r="CYQ187" s="252"/>
      <c r="CYR187" s="252"/>
      <c r="CYS187" s="252"/>
      <c r="CYT187" s="252"/>
      <c r="CYU187" s="252"/>
      <c r="CYV187" s="252"/>
      <c r="CYW187" s="252"/>
      <c r="CYX187" s="252"/>
      <c r="CYY187" s="252"/>
      <c r="CYZ187" s="252"/>
      <c r="CZA187" s="252"/>
      <c r="CZB187" s="252"/>
      <c r="CZC187" s="252"/>
      <c r="CZD187" s="252"/>
      <c r="CZE187" s="252"/>
      <c r="CZF187" s="252"/>
      <c r="CZG187" s="252"/>
      <c r="CZH187" s="252"/>
      <c r="CZI187" s="252"/>
      <c r="CZJ187" s="252"/>
      <c r="CZK187" s="252"/>
      <c r="CZL187" s="252"/>
      <c r="CZM187" s="252"/>
      <c r="CZN187" s="252"/>
      <c r="CZO187" s="252"/>
      <c r="CZP187" s="252"/>
      <c r="CZQ187" s="252"/>
      <c r="CZR187" s="252"/>
      <c r="CZS187" s="252"/>
      <c r="CZT187" s="252"/>
      <c r="CZU187" s="252"/>
      <c r="CZV187" s="252"/>
      <c r="CZW187" s="252"/>
      <c r="CZX187" s="252"/>
      <c r="CZY187" s="252"/>
      <c r="CZZ187" s="252"/>
      <c r="DAA187" s="252"/>
      <c r="DAB187" s="252"/>
      <c r="DAC187" s="252"/>
      <c r="DAD187" s="252"/>
      <c r="DAE187" s="252"/>
      <c r="DAF187" s="252"/>
      <c r="DAG187" s="252"/>
      <c r="DAH187" s="252"/>
      <c r="DAI187" s="252"/>
      <c r="DAJ187" s="252"/>
      <c r="DAK187" s="252"/>
      <c r="DAL187" s="252"/>
      <c r="DAM187" s="252"/>
      <c r="DAN187" s="252"/>
      <c r="DAO187" s="252"/>
      <c r="DAP187" s="252"/>
      <c r="DAQ187" s="252"/>
      <c r="DAR187" s="252"/>
      <c r="DAS187" s="252"/>
      <c r="DAT187" s="252"/>
      <c r="DAU187" s="252"/>
      <c r="DAV187" s="252"/>
      <c r="DAW187" s="252"/>
      <c r="DAX187" s="252"/>
      <c r="DAY187" s="252"/>
      <c r="DAZ187" s="252"/>
      <c r="DBA187" s="252"/>
      <c r="DBB187" s="252"/>
      <c r="DBC187" s="252"/>
      <c r="DBD187" s="252"/>
      <c r="DBE187" s="252"/>
      <c r="DBF187" s="252"/>
      <c r="DBG187" s="252"/>
      <c r="DBH187" s="252"/>
      <c r="DBI187" s="252"/>
      <c r="DBJ187" s="252"/>
      <c r="DBK187" s="252"/>
      <c r="DBL187" s="252"/>
      <c r="DBM187" s="252"/>
      <c r="DBN187" s="252"/>
      <c r="DBO187" s="252"/>
      <c r="DBP187" s="252"/>
      <c r="DBQ187" s="252"/>
      <c r="DBR187" s="252"/>
      <c r="DBS187" s="252"/>
      <c r="DBT187" s="252"/>
      <c r="DBU187" s="252"/>
      <c r="DBV187" s="252"/>
      <c r="DBW187" s="252"/>
      <c r="DBX187" s="252"/>
      <c r="DBY187" s="252"/>
      <c r="DBZ187" s="252"/>
      <c r="DCA187" s="252"/>
      <c r="DCB187" s="252"/>
      <c r="DCC187" s="252"/>
      <c r="DCD187" s="252"/>
      <c r="DCE187" s="252"/>
      <c r="DCF187" s="252"/>
      <c r="DCG187" s="252"/>
      <c r="DCH187" s="252"/>
      <c r="DCI187" s="252"/>
      <c r="DCJ187" s="252"/>
      <c r="DCK187" s="252"/>
      <c r="DCL187" s="252"/>
      <c r="DCM187" s="252"/>
      <c r="DCN187" s="252"/>
      <c r="DCO187" s="252"/>
      <c r="DCP187" s="252"/>
      <c r="DCQ187" s="252"/>
      <c r="DCR187" s="252"/>
      <c r="DCS187" s="252"/>
      <c r="DCT187" s="252"/>
      <c r="DCU187" s="252"/>
      <c r="DCV187" s="252"/>
      <c r="DCW187" s="252"/>
      <c r="DCX187" s="252"/>
      <c r="DCY187" s="252"/>
      <c r="DCZ187" s="252"/>
      <c r="DDA187" s="252"/>
      <c r="DDB187" s="252"/>
      <c r="DDC187" s="252"/>
      <c r="DDD187" s="252"/>
      <c r="DDE187" s="252"/>
      <c r="DDF187" s="252"/>
      <c r="DDG187" s="252"/>
      <c r="DDH187" s="252"/>
      <c r="DDI187" s="252"/>
      <c r="DDJ187" s="252"/>
      <c r="DDK187" s="252"/>
      <c r="DDL187" s="252"/>
      <c r="DDM187" s="252"/>
      <c r="DDN187" s="252"/>
      <c r="DDO187" s="252"/>
      <c r="DDP187" s="252"/>
      <c r="DDQ187" s="252"/>
      <c r="DDR187" s="252"/>
      <c r="DDS187" s="252"/>
      <c r="DDT187" s="252"/>
      <c r="DDU187" s="252"/>
      <c r="DDV187" s="252"/>
      <c r="DDW187" s="252"/>
      <c r="DDX187" s="252"/>
      <c r="DDY187" s="252"/>
      <c r="DDZ187" s="252"/>
      <c r="DEA187" s="252"/>
      <c r="DEB187" s="252"/>
      <c r="DEC187" s="252"/>
      <c r="DED187" s="252"/>
      <c r="DEE187" s="252"/>
      <c r="DEF187" s="252"/>
      <c r="DEG187" s="252"/>
      <c r="DEH187" s="252"/>
      <c r="DEI187" s="252"/>
      <c r="DEJ187" s="252"/>
      <c r="DEK187" s="252"/>
      <c r="DEL187" s="252"/>
      <c r="DEM187" s="252"/>
      <c r="DEN187" s="252"/>
      <c r="DEO187" s="252"/>
      <c r="DEP187" s="252"/>
      <c r="DEQ187" s="252"/>
      <c r="DER187" s="252"/>
      <c r="DES187" s="252"/>
      <c r="DET187" s="252"/>
      <c r="DEU187" s="252"/>
      <c r="DEV187" s="252"/>
      <c r="DEW187" s="252"/>
      <c r="DEX187" s="252"/>
      <c r="DEY187" s="252"/>
      <c r="DEZ187" s="252"/>
      <c r="DFA187" s="252"/>
      <c r="DFB187" s="252"/>
      <c r="DFC187" s="252"/>
      <c r="DFD187" s="252"/>
      <c r="DFE187" s="252"/>
      <c r="DFF187" s="252"/>
      <c r="DFG187" s="252"/>
      <c r="DFH187" s="252"/>
      <c r="DFI187" s="252"/>
      <c r="DFJ187" s="252"/>
      <c r="DFK187" s="252"/>
      <c r="DFL187" s="252"/>
      <c r="DFM187" s="252"/>
      <c r="DFN187" s="252"/>
      <c r="DFO187" s="252"/>
      <c r="DFP187" s="252"/>
      <c r="DFQ187" s="252"/>
      <c r="DFR187" s="252"/>
      <c r="DFS187" s="252"/>
      <c r="DFT187" s="252"/>
      <c r="DFU187" s="252"/>
      <c r="DFV187" s="252"/>
      <c r="DFW187" s="252"/>
      <c r="DFX187" s="252"/>
      <c r="DFY187" s="252"/>
      <c r="DFZ187" s="252"/>
      <c r="DGA187" s="252"/>
      <c r="DGB187" s="252"/>
      <c r="DGC187" s="252"/>
      <c r="DGD187" s="252"/>
      <c r="DGE187" s="252"/>
      <c r="DGF187" s="252"/>
      <c r="DGG187" s="252"/>
      <c r="DGH187" s="252"/>
      <c r="DGI187" s="252"/>
      <c r="DGJ187" s="252"/>
      <c r="DGK187" s="252"/>
      <c r="DGL187" s="252"/>
      <c r="DGM187" s="252"/>
      <c r="DGN187" s="252"/>
      <c r="DGO187" s="252"/>
      <c r="DGP187" s="252"/>
      <c r="DGQ187" s="252"/>
      <c r="DGR187" s="252"/>
      <c r="DGS187" s="252"/>
      <c r="DGT187" s="252"/>
      <c r="DGU187" s="252"/>
      <c r="DGV187" s="252"/>
      <c r="DGW187" s="252"/>
      <c r="DGX187" s="252"/>
      <c r="DGY187" s="252"/>
      <c r="DGZ187" s="252"/>
      <c r="DHA187" s="252"/>
      <c r="DHB187" s="252"/>
      <c r="DHC187" s="252"/>
      <c r="DHD187" s="252"/>
      <c r="DHE187" s="252"/>
      <c r="DHF187" s="252"/>
      <c r="DHG187" s="252"/>
      <c r="DHH187" s="252"/>
      <c r="DHI187" s="252"/>
      <c r="DHJ187" s="252"/>
      <c r="DHK187" s="252"/>
      <c r="DHL187" s="252"/>
      <c r="DHM187" s="252"/>
      <c r="DHN187" s="252"/>
      <c r="DHO187" s="252"/>
      <c r="DHP187" s="252"/>
      <c r="DHQ187" s="252"/>
      <c r="DHR187" s="252"/>
      <c r="DHS187" s="252"/>
      <c r="DHT187" s="252"/>
      <c r="DHU187" s="252"/>
      <c r="DHV187" s="252"/>
      <c r="DHW187" s="252"/>
      <c r="DHX187" s="252"/>
      <c r="DHY187" s="252"/>
      <c r="DHZ187" s="252"/>
      <c r="DIA187" s="252"/>
      <c r="DIB187" s="252"/>
      <c r="DIC187" s="252"/>
      <c r="DID187" s="252"/>
      <c r="DIE187" s="252"/>
      <c r="DIF187" s="252"/>
      <c r="DIG187" s="252"/>
      <c r="DIH187" s="252"/>
      <c r="DII187" s="252"/>
      <c r="DIJ187" s="252"/>
      <c r="DIK187" s="252"/>
      <c r="DIL187" s="252"/>
      <c r="DIM187" s="252"/>
      <c r="DIN187" s="252"/>
      <c r="DIO187" s="252"/>
      <c r="DIP187" s="252"/>
      <c r="DIQ187" s="252"/>
      <c r="DIR187" s="252"/>
      <c r="DIS187" s="252"/>
      <c r="DIT187" s="252"/>
      <c r="DIU187" s="252"/>
      <c r="DIV187" s="252"/>
      <c r="DIW187" s="252"/>
      <c r="DIX187" s="252"/>
      <c r="DIY187" s="252"/>
      <c r="DIZ187" s="252"/>
      <c r="DJA187" s="252"/>
      <c r="DJB187" s="252"/>
      <c r="DJC187" s="252"/>
      <c r="DJD187" s="252"/>
      <c r="DJE187" s="252"/>
      <c r="DJF187" s="252"/>
      <c r="DJG187" s="252"/>
      <c r="DJH187" s="252"/>
      <c r="DJI187" s="252"/>
      <c r="DJJ187" s="252"/>
      <c r="DJK187" s="252"/>
      <c r="DJL187" s="252"/>
      <c r="DJM187" s="252"/>
      <c r="DJN187" s="252"/>
      <c r="DJO187" s="252"/>
      <c r="DJP187" s="252"/>
      <c r="DJQ187" s="252"/>
      <c r="DJR187" s="252"/>
      <c r="DJS187" s="252"/>
      <c r="DJT187" s="252"/>
      <c r="DJU187" s="252"/>
      <c r="DJV187" s="252"/>
      <c r="DJW187" s="252"/>
      <c r="DJX187" s="252"/>
      <c r="DJY187" s="252"/>
      <c r="DJZ187" s="252"/>
      <c r="DKA187" s="252"/>
      <c r="DKB187" s="252"/>
      <c r="DKC187" s="252"/>
      <c r="DKD187" s="252"/>
      <c r="DKE187" s="252"/>
      <c r="DKF187" s="252"/>
      <c r="DKG187" s="252"/>
      <c r="DKH187" s="252"/>
      <c r="DKI187" s="252"/>
      <c r="DKJ187" s="252"/>
      <c r="DKK187" s="252"/>
      <c r="DKL187" s="252"/>
      <c r="DKM187" s="252"/>
      <c r="DKN187" s="252"/>
      <c r="DKO187" s="252"/>
      <c r="DKP187" s="252"/>
      <c r="DKQ187" s="252"/>
      <c r="DKR187" s="252"/>
      <c r="DKS187" s="252"/>
      <c r="DKT187" s="252"/>
      <c r="DKU187" s="252"/>
      <c r="DKV187" s="252"/>
      <c r="DKW187" s="252"/>
      <c r="DKX187" s="252"/>
      <c r="DKY187" s="252"/>
      <c r="DKZ187" s="252"/>
      <c r="DLA187" s="252"/>
      <c r="DLB187" s="252"/>
      <c r="DLC187" s="252"/>
      <c r="DLD187" s="252"/>
      <c r="DLE187" s="252"/>
      <c r="DLF187" s="252"/>
      <c r="DLG187" s="252"/>
      <c r="DLH187" s="252"/>
      <c r="DLI187" s="252"/>
      <c r="DLJ187" s="252"/>
      <c r="DLK187" s="252"/>
      <c r="DLL187" s="252"/>
      <c r="DLM187" s="252"/>
      <c r="DLN187" s="252"/>
      <c r="DLO187" s="252"/>
      <c r="DLP187" s="252"/>
      <c r="DLQ187" s="252"/>
      <c r="DLR187" s="252"/>
      <c r="DLS187" s="252"/>
      <c r="DLT187" s="252"/>
      <c r="DLU187" s="252"/>
      <c r="DLV187" s="252"/>
      <c r="DLW187" s="252"/>
      <c r="DLX187" s="252"/>
      <c r="DLY187" s="252"/>
      <c r="DLZ187" s="252"/>
      <c r="DMA187" s="252"/>
      <c r="DMB187" s="252"/>
      <c r="DMC187" s="252"/>
      <c r="DMD187" s="252"/>
      <c r="DME187" s="252"/>
      <c r="DMF187" s="252"/>
      <c r="DMG187" s="252"/>
      <c r="DMH187" s="252"/>
      <c r="DMI187" s="252"/>
      <c r="DMJ187" s="252"/>
      <c r="DMK187" s="252"/>
      <c r="DML187" s="252"/>
      <c r="DMM187" s="252"/>
      <c r="DMN187" s="252"/>
      <c r="DMO187" s="252"/>
      <c r="DMP187" s="252"/>
      <c r="DMQ187" s="252"/>
      <c r="DMR187" s="252"/>
      <c r="DMS187" s="252"/>
      <c r="DMT187" s="252"/>
      <c r="DMU187" s="252"/>
      <c r="DMV187" s="252"/>
      <c r="DMW187" s="252"/>
      <c r="DMX187" s="252"/>
      <c r="DMY187" s="252"/>
      <c r="DMZ187" s="252"/>
      <c r="DNA187" s="252"/>
      <c r="DNB187" s="252"/>
      <c r="DNC187" s="252"/>
      <c r="DND187" s="252"/>
      <c r="DNE187" s="252"/>
      <c r="DNF187" s="252"/>
      <c r="DNG187" s="252"/>
      <c r="DNH187" s="252"/>
      <c r="DNI187" s="252"/>
      <c r="DNJ187" s="252"/>
      <c r="DNK187" s="252"/>
      <c r="DNL187" s="252"/>
      <c r="DNM187" s="252"/>
      <c r="DNN187" s="252"/>
      <c r="DNO187" s="252"/>
      <c r="DNP187" s="252"/>
      <c r="DNQ187" s="252"/>
      <c r="DNR187" s="252"/>
      <c r="DNS187" s="252"/>
      <c r="DNT187" s="252"/>
      <c r="DNU187" s="252"/>
      <c r="DNV187" s="252"/>
      <c r="DNW187" s="252"/>
      <c r="DNX187" s="252"/>
      <c r="DNY187" s="252"/>
      <c r="DNZ187" s="252"/>
      <c r="DOA187" s="252"/>
      <c r="DOB187" s="252"/>
      <c r="DOC187" s="252"/>
      <c r="DOD187" s="252"/>
      <c r="DOE187" s="252"/>
      <c r="DOF187" s="252"/>
      <c r="DOG187" s="252"/>
      <c r="DOH187" s="252"/>
      <c r="DOI187" s="252"/>
      <c r="DOJ187" s="252"/>
      <c r="DOK187" s="252"/>
      <c r="DOL187" s="252"/>
      <c r="DOM187" s="252"/>
      <c r="DON187" s="252"/>
      <c r="DOO187" s="252"/>
      <c r="DOP187" s="252"/>
      <c r="DOQ187" s="252"/>
      <c r="DOR187" s="252"/>
      <c r="DOS187" s="252"/>
      <c r="DOT187" s="252"/>
      <c r="DOU187" s="252"/>
      <c r="DOV187" s="252"/>
      <c r="DOW187" s="252"/>
      <c r="DOX187" s="252"/>
      <c r="DOY187" s="252"/>
      <c r="DOZ187" s="252"/>
      <c r="DPA187" s="252"/>
      <c r="DPB187" s="252"/>
      <c r="DPC187" s="252"/>
      <c r="DPD187" s="252"/>
      <c r="DPE187" s="252"/>
      <c r="DPF187" s="252"/>
      <c r="DPG187" s="252"/>
      <c r="DPH187" s="252"/>
      <c r="DPI187" s="252"/>
      <c r="DPJ187" s="252"/>
      <c r="DPK187" s="252"/>
      <c r="DPL187" s="252"/>
      <c r="DPM187" s="252"/>
      <c r="DPN187" s="252"/>
      <c r="DPO187" s="252"/>
      <c r="DPP187" s="252"/>
      <c r="DPQ187" s="252"/>
      <c r="DPR187" s="252"/>
      <c r="DPS187" s="252"/>
      <c r="DPT187" s="252"/>
      <c r="DPU187" s="252"/>
      <c r="DPV187" s="252"/>
      <c r="DPW187" s="252"/>
      <c r="DPX187" s="252"/>
      <c r="DPY187" s="252"/>
      <c r="DPZ187" s="252"/>
      <c r="DQA187" s="252"/>
      <c r="DQB187" s="252"/>
      <c r="DQC187" s="252"/>
      <c r="DQD187" s="252"/>
      <c r="DQE187" s="252"/>
      <c r="DQF187" s="252"/>
      <c r="DQG187" s="252"/>
      <c r="DQH187" s="252"/>
      <c r="DQI187" s="252"/>
      <c r="DQJ187" s="252"/>
      <c r="DQK187" s="252"/>
      <c r="DQL187" s="252"/>
      <c r="DQM187" s="252"/>
      <c r="DQN187" s="252"/>
      <c r="DQO187" s="252"/>
      <c r="DQP187" s="252"/>
      <c r="DQQ187" s="252"/>
      <c r="DQR187" s="252"/>
      <c r="DQS187" s="252"/>
      <c r="DQT187" s="252"/>
      <c r="DQU187" s="252"/>
      <c r="DQV187" s="252"/>
      <c r="DQW187" s="252"/>
      <c r="DQX187" s="252"/>
      <c r="DQY187" s="252"/>
      <c r="DQZ187" s="252"/>
      <c r="DRA187" s="252"/>
      <c r="DRB187" s="252"/>
      <c r="DRC187" s="252"/>
      <c r="DRD187" s="252"/>
      <c r="DRE187" s="252"/>
      <c r="DRF187" s="252"/>
      <c r="DRG187" s="252"/>
      <c r="DRH187" s="252"/>
      <c r="DRI187" s="252"/>
      <c r="DRJ187" s="252"/>
      <c r="DRK187" s="252"/>
      <c r="DRL187" s="252"/>
      <c r="DRM187" s="252"/>
      <c r="DRN187" s="252"/>
      <c r="DRO187" s="252"/>
      <c r="DRP187" s="252"/>
      <c r="DRQ187" s="252"/>
      <c r="DRR187" s="252"/>
      <c r="DRS187" s="252"/>
      <c r="DRT187" s="252"/>
      <c r="DRU187" s="252"/>
      <c r="DRV187" s="252"/>
      <c r="DRW187" s="252"/>
      <c r="DRX187" s="252"/>
      <c r="DRY187" s="252"/>
      <c r="DRZ187" s="252"/>
      <c r="DSA187" s="252"/>
      <c r="DSB187" s="252"/>
      <c r="DSC187" s="252"/>
      <c r="DSD187" s="252"/>
      <c r="DSE187" s="252"/>
      <c r="DSF187" s="252"/>
      <c r="DSG187" s="252"/>
      <c r="DSH187" s="252"/>
      <c r="DSI187" s="252"/>
      <c r="DSJ187" s="252"/>
      <c r="DSK187" s="252"/>
      <c r="DSL187" s="252"/>
      <c r="DSM187" s="252"/>
      <c r="DSN187" s="252"/>
      <c r="DSO187" s="252"/>
      <c r="DSP187" s="252"/>
      <c r="DSQ187" s="252"/>
      <c r="DSR187" s="252"/>
      <c r="DSS187" s="252"/>
      <c r="DST187" s="252"/>
      <c r="DSU187" s="252"/>
      <c r="DSV187" s="252"/>
      <c r="DSW187" s="252"/>
      <c r="DSX187" s="252"/>
      <c r="DSY187" s="252"/>
      <c r="DSZ187" s="252"/>
      <c r="DTA187" s="252"/>
      <c r="DTB187" s="252"/>
      <c r="DTC187" s="252"/>
      <c r="DTD187" s="252"/>
      <c r="DTE187" s="252"/>
      <c r="DTF187" s="252"/>
      <c r="DTG187" s="252"/>
      <c r="DTH187" s="252"/>
      <c r="DTI187" s="252"/>
      <c r="DTJ187" s="252"/>
      <c r="DTK187" s="252"/>
      <c r="DTL187" s="252"/>
      <c r="DTM187" s="252"/>
      <c r="DTN187" s="252"/>
      <c r="DTO187" s="252"/>
      <c r="DTP187" s="252"/>
      <c r="DTQ187" s="252"/>
      <c r="DTR187" s="252"/>
      <c r="DTS187" s="252"/>
      <c r="DTT187" s="252"/>
      <c r="DTU187" s="252"/>
      <c r="DTV187" s="252"/>
      <c r="DTW187" s="252"/>
      <c r="DTX187" s="252"/>
      <c r="DTY187" s="252"/>
      <c r="DTZ187" s="252"/>
      <c r="DUA187" s="252"/>
      <c r="DUB187" s="252"/>
      <c r="DUC187" s="252"/>
      <c r="DUD187" s="252"/>
      <c r="DUE187" s="252"/>
      <c r="DUF187" s="252"/>
      <c r="DUG187" s="252"/>
      <c r="DUH187" s="252"/>
      <c r="DUI187" s="252"/>
      <c r="DUJ187" s="252"/>
      <c r="DUK187" s="252"/>
      <c r="DUL187" s="252"/>
      <c r="DUM187" s="252"/>
      <c r="DUN187" s="252"/>
      <c r="DUO187" s="252"/>
      <c r="DUP187" s="252"/>
      <c r="DUQ187" s="252"/>
      <c r="DUR187" s="252"/>
      <c r="DUS187" s="252"/>
      <c r="DUT187" s="252"/>
      <c r="DUU187" s="252"/>
      <c r="DUV187" s="252"/>
      <c r="DUW187" s="252"/>
      <c r="DUX187" s="252"/>
      <c r="DUY187" s="252"/>
      <c r="DUZ187" s="252"/>
      <c r="DVA187" s="252"/>
      <c r="DVB187" s="252"/>
      <c r="DVC187" s="252"/>
      <c r="DVD187" s="252"/>
      <c r="DVE187" s="252"/>
      <c r="DVF187" s="252"/>
      <c r="DVG187" s="252"/>
      <c r="DVH187" s="252"/>
      <c r="DVI187" s="252"/>
      <c r="DVJ187" s="252"/>
      <c r="DVK187" s="252"/>
      <c r="DVL187" s="252"/>
      <c r="DVM187" s="252"/>
      <c r="DVN187" s="252"/>
      <c r="DVO187" s="252"/>
      <c r="DVP187" s="252"/>
      <c r="DVQ187" s="252"/>
      <c r="DVR187" s="252"/>
      <c r="DVS187" s="252"/>
      <c r="DVT187" s="252"/>
      <c r="DVU187" s="252"/>
      <c r="DVV187" s="252"/>
      <c r="DVW187" s="252"/>
      <c r="DVX187" s="252"/>
      <c r="DVY187" s="252"/>
      <c r="DVZ187" s="252"/>
      <c r="DWA187" s="252"/>
      <c r="DWB187" s="252"/>
      <c r="DWC187" s="252"/>
      <c r="DWD187" s="252"/>
      <c r="DWE187" s="252"/>
      <c r="DWF187" s="252"/>
      <c r="DWG187" s="252"/>
      <c r="DWH187" s="252"/>
      <c r="DWI187" s="252"/>
      <c r="DWJ187" s="252"/>
      <c r="DWK187" s="252"/>
      <c r="DWL187" s="252"/>
      <c r="DWM187" s="252"/>
      <c r="DWN187" s="252"/>
      <c r="DWO187" s="252"/>
      <c r="DWP187" s="252"/>
      <c r="DWQ187" s="252"/>
      <c r="DWR187" s="252"/>
      <c r="DWS187" s="252"/>
      <c r="DWT187" s="252"/>
      <c r="DWU187" s="252"/>
      <c r="DWV187" s="252"/>
      <c r="DWW187" s="252"/>
      <c r="DWX187" s="252"/>
      <c r="DWY187" s="252"/>
      <c r="DWZ187" s="252"/>
      <c r="DXA187" s="252"/>
      <c r="DXB187" s="252"/>
      <c r="DXC187" s="252"/>
      <c r="DXD187" s="252"/>
      <c r="DXE187" s="252"/>
      <c r="DXF187" s="252"/>
      <c r="DXG187" s="252"/>
      <c r="DXH187" s="252"/>
      <c r="DXI187" s="252"/>
      <c r="DXJ187" s="252"/>
      <c r="DXK187" s="252"/>
      <c r="DXL187" s="252"/>
      <c r="DXM187" s="252"/>
      <c r="DXN187" s="252"/>
      <c r="DXO187" s="252"/>
      <c r="DXP187" s="252"/>
      <c r="DXQ187" s="252"/>
      <c r="DXR187" s="252"/>
      <c r="DXS187" s="252"/>
      <c r="DXT187" s="252"/>
      <c r="DXU187" s="252"/>
      <c r="DXV187" s="252"/>
      <c r="DXW187" s="252"/>
      <c r="DXX187" s="252"/>
      <c r="DXY187" s="252"/>
      <c r="DXZ187" s="252"/>
      <c r="DYA187" s="252"/>
      <c r="DYB187" s="252"/>
      <c r="DYC187" s="252"/>
      <c r="DYD187" s="252"/>
      <c r="DYE187" s="252"/>
      <c r="DYF187" s="252"/>
      <c r="DYG187" s="252"/>
      <c r="DYH187" s="252"/>
      <c r="DYI187" s="252"/>
      <c r="DYJ187" s="252"/>
      <c r="DYK187" s="252"/>
      <c r="DYL187" s="252"/>
      <c r="DYM187" s="252"/>
      <c r="DYN187" s="252"/>
      <c r="DYO187" s="252"/>
      <c r="DYP187" s="252"/>
      <c r="DYQ187" s="252"/>
      <c r="DYR187" s="252"/>
      <c r="DYS187" s="252"/>
      <c r="DYT187" s="252"/>
      <c r="DYU187" s="252"/>
      <c r="DYV187" s="252"/>
      <c r="DYW187" s="252"/>
      <c r="DYX187" s="252"/>
      <c r="DYY187" s="252"/>
      <c r="DYZ187" s="252"/>
      <c r="DZA187" s="252"/>
      <c r="DZB187" s="252"/>
      <c r="DZC187" s="252"/>
      <c r="DZD187" s="252"/>
      <c r="DZE187" s="252"/>
      <c r="DZF187" s="252"/>
      <c r="DZG187" s="252"/>
      <c r="DZH187" s="252"/>
      <c r="DZI187" s="252"/>
      <c r="DZJ187" s="252"/>
      <c r="DZK187" s="252"/>
      <c r="DZL187" s="252"/>
      <c r="DZM187" s="252"/>
      <c r="DZN187" s="252"/>
      <c r="DZO187" s="252"/>
      <c r="DZP187" s="252"/>
      <c r="DZQ187" s="252"/>
      <c r="DZR187" s="252"/>
      <c r="DZS187" s="252"/>
      <c r="DZT187" s="252"/>
      <c r="DZU187" s="252"/>
      <c r="DZV187" s="252"/>
      <c r="DZW187" s="252"/>
      <c r="DZX187" s="252"/>
      <c r="DZY187" s="252"/>
      <c r="DZZ187" s="252"/>
      <c r="EAA187" s="252"/>
      <c r="EAB187" s="252"/>
      <c r="EAC187" s="252"/>
      <c r="EAD187" s="252"/>
      <c r="EAE187" s="252"/>
      <c r="EAF187" s="252"/>
      <c r="EAG187" s="252"/>
      <c r="EAH187" s="252"/>
      <c r="EAI187" s="252"/>
      <c r="EAJ187" s="252"/>
      <c r="EAK187" s="252"/>
      <c r="EAL187" s="252"/>
      <c r="EAM187" s="252"/>
      <c r="EAN187" s="252"/>
      <c r="EAO187" s="252"/>
      <c r="EAP187" s="252"/>
      <c r="EAQ187" s="252"/>
      <c r="EAR187" s="252"/>
      <c r="EAS187" s="252"/>
      <c r="EAT187" s="252"/>
      <c r="EAU187" s="252"/>
      <c r="EAV187" s="252"/>
      <c r="EAW187" s="252"/>
      <c r="EAX187" s="252"/>
      <c r="EAY187" s="252"/>
      <c r="EAZ187" s="252"/>
      <c r="EBA187" s="252"/>
      <c r="EBB187" s="252"/>
      <c r="EBC187" s="252"/>
      <c r="EBD187" s="252"/>
      <c r="EBE187" s="252"/>
      <c r="EBF187" s="252"/>
      <c r="EBG187" s="252"/>
      <c r="EBH187" s="252"/>
      <c r="EBI187" s="252"/>
      <c r="EBJ187" s="252"/>
      <c r="EBK187" s="252"/>
      <c r="EBL187" s="252"/>
      <c r="EBM187" s="252"/>
      <c r="EBN187" s="252"/>
      <c r="EBO187" s="252"/>
      <c r="EBP187" s="252"/>
      <c r="EBQ187" s="252"/>
      <c r="EBR187" s="252"/>
      <c r="EBS187" s="252"/>
      <c r="EBT187" s="252"/>
      <c r="EBU187" s="252"/>
      <c r="EBV187" s="252"/>
      <c r="EBW187" s="252"/>
      <c r="EBX187" s="252"/>
      <c r="EBY187" s="252"/>
      <c r="EBZ187" s="252"/>
      <c r="ECA187" s="252"/>
      <c r="ECB187" s="252"/>
      <c r="ECC187" s="252"/>
      <c r="ECD187" s="252"/>
      <c r="ECE187" s="252"/>
      <c r="ECF187" s="252"/>
      <c r="ECG187" s="252"/>
      <c r="ECH187" s="252"/>
      <c r="ECI187" s="252"/>
      <c r="ECJ187" s="252"/>
      <c r="ECK187" s="252"/>
      <c r="ECL187" s="252"/>
      <c r="ECM187" s="252"/>
      <c r="ECN187" s="252"/>
      <c r="ECO187" s="252"/>
      <c r="ECP187" s="252"/>
      <c r="ECQ187" s="252"/>
      <c r="ECR187" s="252"/>
      <c r="ECS187" s="252"/>
      <c r="ECT187" s="252"/>
      <c r="ECU187" s="252"/>
      <c r="ECV187" s="252"/>
      <c r="ECW187" s="252"/>
      <c r="ECX187" s="252"/>
      <c r="ECY187" s="252"/>
      <c r="ECZ187" s="252"/>
      <c r="EDA187" s="252"/>
      <c r="EDB187" s="252"/>
      <c r="EDC187" s="252"/>
      <c r="EDD187" s="252"/>
      <c r="EDE187" s="252"/>
      <c r="EDF187" s="252"/>
      <c r="EDG187" s="252"/>
      <c r="EDH187" s="252"/>
      <c r="EDI187" s="252"/>
      <c r="EDJ187" s="252"/>
      <c r="EDK187" s="252"/>
      <c r="EDL187" s="252"/>
      <c r="EDM187" s="252"/>
      <c r="EDN187" s="252"/>
      <c r="EDO187" s="252"/>
      <c r="EDP187" s="252"/>
      <c r="EDQ187" s="252"/>
      <c r="EDR187" s="252"/>
      <c r="EDS187" s="252"/>
      <c r="EDT187" s="252"/>
      <c r="EDU187" s="252"/>
      <c r="EDV187" s="252"/>
      <c r="EDW187" s="252"/>
      <c r="EDX187" s="252"/>
      <c r="EDY187" s="252"/>
      <c r="EDZ187" s="252"/>
      <c r="EEA187" s="252"/>
      <c r="EEB187" s="252"/>
      <c r="EEC187" s="252"/>
      <c r="EED187" s="252"/>
      <c r="EEE187" s="252"/>
      <c r="EEF187" s="252"/>
      <c r="EEG187" s="252"/>
      <c r="EEH187" s="252"/>
      <c r="EEI187" s="252"/>
      <c r="EEJ187" s="252"/>
      <c r="EEK187" s="252"/>
      <c r="EEL187" s="252"/>
      <c r="EEM187" s="252"/>
      <c r="EEN187" s="252"/>
      <c r="EEO187" s="252"/>
      <c r="EEP187" s="252"/>
      <c r="EEQ187" s="252"/>
      <c r="EER187" s="252"/>
      <c r="EES187" s="252"/>
      <c r="EET187" s="252"/>
      <c r="EEU187" s="252"/>
      <c r="EEV187" s="252"/>
      <c r="EEW187" s="252"/>
      <c r="EEX187" s="252"/>
      <c r="EEY187" s="252"/>
      <c r="EEZ187" s="252"/>
      <c r="EFA187" s="252"/>
      <c r="EFB187" s="252"/>
      <c r="EFC187" s="252"/>
      <c r="EFD187" s="252"/>
      <c r="EFE187" s="252"/>
      <c r="EFF187" s="252"/>
      <c r="EFG187" s="252"/>
      <c r="EFH187" s="252"/>
      <c r="EFI187" s="252"/>
      <c r="EFJ187" s="252"/>
      <c r="EFK187" s="252"/>
      <c r="EFL187" s="252"/>
      <c r="EFM187" s="252"/>
      <c r="EFN187" s="252"/>
      <c r="EFO187" s="252"/>
      <c r="EFP187" s="252"/>
      <c r="EFQ187" s="252"/>
      <c r="EFR187" s="252"/>
      <c r="EFS187" s="252"/>
      <c r="EFT187" s="252"/>
      <c r="EFU187" s="252"/>
      <c r="EFV187" s="252"/>
      <c r="EFW187" s="252"/>
      <c r="EFX187" s="252"/>
      <c r="EFY187" s="252"/>
      <c r="EFZ187" s="252"/>
      <c r="EGA187" s="252"/>
      <c r="EGB187" s="252"/>
      <c r="EGC187" s="252"/>
      <c r="EGD187" s="252"/>
      <c r="EGE187" s="252"/>
      <c r="EGF187" s="252"/>
      <c r="EGG187" s="252"/>
      <c r="EGH187" s="252"/>
      <c r="EGI187" s="252"/>
      <c r="EGJ187" s="252"/>
      <c r="EGK187" s="252"/>
      <c r="EGL187" s="252"/>
      <c r="EGM187" s="252"/>
      <c r="EGN187" s="252"/>
      <c r="EGO187" s="252"/>
      <c r="EGP187" s="252"/>
      <c r="EGQ187" s="252"/>
      <c r="EGR187" s="252"/>
      <c r="EGS187" s="252"/>
      <c r="EGT187" s="252"/>
      <c r="EGU187" s="252"/>
      <c r="EGV187" s="252"/>
      <c r="EGW187" s="252"/>
      <c r="EGX187" s="252"/>
      <c r="EGY187" s="252"/>
      <c r="EGZ187" s="252"/>
      <c r="EHA187" s="252"/>
      <c r="EHB187" s="252"/>
      <c r="EHC187" s="252"/>
      <c r="EHD187" s="252"/>
      <c r="EHE187" s="252"/>
      <c r="EHF187" s="252"/>
      <c r="EHG187" s="252"/>
      <c r="EHH187" s="252"/>
      <c r="EHI187" s="252"/>
      <c r="EHJ187" s="252"/>
      <c r="EHK187" s="252"/>
      <c r="EHL187" s="252"/>
      <c r="EHM187" s="252"/>
      <c r="EHN187" s="252"/>
      <c r="EHO187" s="252"/>
      <c r="EHP187" s="252"/>
      <c r="EHQ187" s="252"/>
      <c r="EHR187" s="252"/>
      <c r="EHS187" s="252"/>
      <c r="EHT187" s="252"/>
      <c r="EHU187" s="252"/>
      <c r="EHV187" s="252"/>
      <c r="EHW187" s="252"/>
      <c r="EHX187" s="252"/>
      <c r="EHY187" s="252"/>
      <c r="EHZ187" s="252"/>
      <c r="EIA187" s="252"/>
      <c r="EIB187" s="252"/>
      <c r="EIC187" s="252"/>
      <c r="EID187" s="252"/>
      <c r="EIE187" s="252"/>
      <c r="EIF187" s="252"/>
      <c r="EIG187" s="252"/>
      <c r="EIH187" s="252"/>
      <c r="EII187" s="252"/>
      <c r="EIJ187" s="252"/>
      <c r="EIK187" s="252"/>
      <c r="EIL187" s="252"/>
      <c r="EIM187" s="252"/>
      <c r="EIN187" s="252"/>
      <c r="EIO187" s="252"/>
      <c r="EIP187" s="252"/>
      <c r="EIQ187" s="252"/>
      <c r="EIR187" s="252"/>
      <c r="EIS187" s="252"/>
      <c r="EIT187" s="252"/>
      <c r="EIU187" s="252"/>
      <c r="EIV187" s="252"/>
      <c r="EIW187" s="252"/>
      <c r="EIX187" s="252"/>
      <c r="EIY187" s="252"/>
      <c r="EIZ187" s="252"/>
      <c r="EJA187" s="252"/>
      <c r="EJB187" s="252"/>
      <c r="EJC187" s="252"/>
      <c r="EJD187" s="252"/>
      <c r="EJE187" s="252"/>
      <c r="EJF187" s="252"/>
      <c r="EJG187" s="252"/>
      <c r="EJH187" s="252"/>
      <c r="EJI187" s="252"/>
      <c r="EJJ187" s="252"/>
      <c r="EJK187" s="252"/>
      <c r="EJL187" s="252"/>
      <c r="EJM187" s="252"/>
      <c r="EJN187" s="252"/>
      <c r="EJO187" s="252"/>
      <c r="EJP187" s="252"/>
      <c r="EJQ187" s="252"/>
      <c r="EJR187" s="252"/>
      <c r="EJS187" s="252"/>
      <c r="EJT187" s="252"/>
      <c r="EJU187" s="252"/>
      <c r="EJV187" s="252"/>
      <c r="EJW187" s="252"/>
      <c r="EJX187" s="252"/>
      <c r="EJY187" s="252"/>
      <c r="EJZ187" s="252"/>
      <c r="EKA187" s="252"/>
      <c r="EKB187" s="252"/>
      <c r="EKC187" s="252"/>
      <c r="EKD187" s="252"/>
      <c r="EKE187" s="252"/>
      <c r="EKF187" s="252"/>
      <c r="EKG187" s="252"/>
      <c r="EKH187" s="252"/>
      <c r="EKI187" s="252"/>
      <c r="EKJ187" s="252"/>
      <c r="EKK187" s="252"/>
      <c r="EKL187" s="252"/>
      <c r="EKM187" s="252"/>
      <c r="EKN187" s="252"/>
      <c r="EKO187" s="252"/>
      <c r="EKP187" s="252"/>
      <c r="EKQ187" s="252"/>
      <c r="EKR187" s="252"/>
      <c r="EKS187" s="252"/>
      <c r="EKT187" s="252"/>
      <c r="EKU187" s="252"/>
      <c r="EKV187" s="252"/>
      <c r="EKW187" s="252"/>
      <c r="EKX187" s="252"/>
      <c r="EKY187" s="252"/>
      <c r="EKZ187" s="252"/>
      <c r="ELA187" s="252"/>
      <c r="ELB187" s="252"/>
      <c r="ELC187" s="252"/>
      <c r="ELD187" s="252"/>
      <c r="ELE187" s="252"/>
      <c r="ELF187" s="252"/>
      <c r="ELG187" s="252"/>
      <c r="ELH187" s="252"/>
      <c r="ELI187" s="252"/>
      <c r="ELJ187" s="252"/>
      <c r="ELK187" s="252"/>
      <c r="ELL187" s="252"/>
      <c r="ELM187" s="252"/>
      <c r="ELN187" s="252"/>
      <c r="ELO187" s="252"/>
      <c r="ELP187" s="252"/>
      <c r="ELQ187" s="252"/>
      <c r="ELR187" s="252"/>
      <c r="ELS187" s="252"/>
      <c r="ELT187" s="252"/>
      <c r="ELU187" s="252"/>
      <c r="ELV187" s="252"/>
      <c r="ELW187" s="252"/>
      <c r="ELX187" s="252"/>
      <c r="ELY187" s="252"/>
      <c r="ELZ187" s="252"/>
      <c r="EMA187" s="252"/>
      <c r="EMB187" s="252"/>
      <c r="EMC187" s="252"/>
      <c r="EMD187" s="252"/>
      <c r="EME187" s="252"/>
      <c r="EMF187" s="252"/>
      <c r="EMG187" s="252"/>
      <c r="EMH187" s="252"/>
      <c r="EMI187" s="252"/>
      <c r="EMJ187" s="252"/>
      <c r="EMK187" s="252"/>
      <c r="EML187" s="252"/>
      <c r="EMM187" s="252"/>
      <c r="EMN187" s="252"/>
      <c r="EMO187" s="252"/>
      <c r="EMP187" s="252"/>
      <c r="EMQ187" s="252"/>
      <c r="EMR187" s="252"/>
      <c r="EMS187" s="252"/>
      <c r="EMT187" s="252"/>
      <c r="EMU187" s="252"/>
      <c r="EMV187" s="252"/>
      <c r="EMW187" s="252"/>
      <c r="EMX187" s="252"/>
      <c r="EMY187" s="252"/>
      <c r="EMZ187" s="252"/>
      <c r="ENA187" s="252"/>
      <c r="ENB187" s="252"/>
      <c r="ENC187" s="252"/>
      <c r="END187" s="252"/>
      <c r="ENE187" s="252"/>
      <c r="ENF187" s="252"/>
      <c r="ENG187" s="252"/>
      <c r="ENH187" s="252"/>
      <c r="ENI187" s="252"/>
      <c r="ENJ187" s="252"/>
      <c r="ENK187" s="252"/>
      <c r="ENL187" s="252"/>
      <c r="ENM187" s="252"/>
      <c r="ENN187" s="252"/>
      <c r="ENO187" s="252"/>
      <c r="ENP187" s="252"/>
      <c r="ENQ187" s="252"/>
      <c r="ENR187" s="252"/>
      <c r="ENS187" s="252"/>
      <c r="ENT187" s="252"/>
      <c r="ENU187" s="252"/>
      <c r="ENV187" s="252"/>
      <c r="ENW187" s="252"/>
      <c r="ENX187" s="252"/>
      <c r="ENY187" s="252"/>
      <c r="ENZ187" s="252"/>
      <c r="EOA187" s="252"/>
      <c r="EOB187" s="252"/>
      <c r="EOC187" s="252"/>
      <c r="EOD187" s="252"/>
      <c r="EOE187" s="252"/>
      <c r="EOF187" s="252"/>
      <c r="EOG187" s="252"/>
      <c r="EOH187" s="252"/>
      <c r="EOI187" s="252"/>
      <c r="EOJ187" s="252"/>
      <c r="EOK187" s="252"/>
      <c r="EOL187" s="252"/>
      <c r="EOM187" s="252"/>
      <c r="EON187" s="252"/>
      <c r="EOO187" s="252"/>
      <c r="EOP187" s="252"/>
      <c r="EOQ187" s="252"/>
      <c r="EOR187" s="252"/>
      <c r="EOS187" s="252"/>
      <c r="EOT187" s="252"/>
      <c r="EOU187" s="252"/>
      <c r="EOV187" s="252"/>
      <c r="EOW187" s="252"/>
      <c r="EOX187" s="252"/>
      <c r="EOY187" s="252"/>
      <c r="EOZ187" s="252"/>
      <c r="EPA187" s="252"/>
      <c r="EPB187" s="252"/>
      <c r="EPC187" s="252"/>
      <c r="EPD187" s="252"/>
      <c r="EPE187" s="252"/>
      <c r="EPF187" s="252"/>
      <c r="EPG187" s="252"/>
      <c r="EPH187" s="252"/>
      <c r="EPI187" s="252"/>
      <c r="EPJ187" s="252"/>
      <c r="EPK187" s="252"/>
      <c r="EPL187" s="252"/>
      <c r="EPM187" s="252"/>
      <c r="EPN187" s="252"/>
      <c r="EPO187" s="252"/>
      <c r="EPP187" s="252"/>
      <c r="EPQ187" s="252"/>
      <c r="EPR187" s="252"/>
      <c r="EPS187" s="252"/>
      <c r="EPT187" s="252"/>
      <c r="EPU187" s="252"/>
      <c r="EPV187" s="252"/>
      <c r="EPW187" s="252"/>
      <c r="EPX187" s="252"/>
      <c r="EPY187" s="252"/>
      <c r="EPZ187" s="252"/>
      <c r="EQA187" s="252"/>
      <c r="EQB187" s="252"/>
      <c r="EQC187" s="252"/>
      <c r="EQD187" s="252"/>
      <c r="EQE187" s="252"/>
      <c r="EQF187" s="252"/>
      <c r="EQG187" s="252"/>
      <c r="EQH187" s="252"/>
      <c r="EQI187" s="252"/>
      <c r="EQJ187" s="252"/>
      <c r="EQK187" s="252"/>
      <c r="EQL187" s="252"/>
      <c r="EQM187" s="252"/>
      <c r="EQN187" s="252"/>
      <c r="EQO187" s="252"/>
      <c r="EQP187" s="252"/>
      <c r="EQQ187" s="252"/>
      <c r="EQR187" s="252"/>
      <c r="EQS187" s="252"/>
      <c r="EQT187" s="252"/>
      <c r="EQU187" s="252"/>
      <c r="EQV187" s="252"/>
      <c r="EQW187" s="252"/>
      <c r="EQX187" s="252"/>
      <c r="EQY187" s="252"/>
      <c r="EQZ187" s="252"/>
      <c r="ERA187" s="252"/>
      <c r="ERB187" s="252"/>
      <c r="ERC187" s="252"/>
      <c r="ERD187" s="252"/>
      <c r="ERE187" s="252"/>
      <c r="ERF187" s="252"/>
      <c r="ERG187" s="252"/>
      <c r="ERH187" s="252"/>
      <c r="ERI187" s="252"/>
      <c r="ERJ187" s="252"/>
      <c r="ERK187" s="252"/>
      <c r="ERL187" s="252"/>
      <c r="ERM187" s="252"/>
      <c r="ERN187" s="252"/>
      <c r="ERO187" s="252"/>
      <c r="ERP187" s="252"/>
      <c r="ERQ187" s="252"/>
      <c r="ERR187" s="252"/>
      <c r="ERS187" s="252"/>
      <c r="ERT187" s="252"/>
      <c r="ERU187" s="252"/>
      <c r="ERV187" s="252"/>
      <c r="ERW187" s="252"/>
      <c r="ERX187" s="252"/>
      <c r="ERY187" s="252"/>
      <c r="ERZ187" s="252"/>
      <c r="ESA187" s="252"/>
      <c r="ESB187" s="252"/>
      <c r="ESC187" s="252"/>
      <c r="ESD187" s="252"/>
      <c r="ESE187" s="252"/>
      <c r="ESF187" s="252"/>
      <c r="ESG187" s="252"/>
      <c r="ESH187" s="252"/>
      <c r="ESI187" s="252"/>
      <c r="ESJ187" s="252"/>
      <c r="ESK187" s="252"/>
      <c r="ESL187" s="252"/>
      <c r="ESM187" s="252"/>
      <c r="ESN187" s="252"/>
      <c r="ESO187" s="252"/>
      <c r="ESP187" s="252"/>
      <c r="ESQ187" s="252"/>
      <c r="ESR187" s="252"/>
      <c r="ESS187" s="252"/>
      <c r="EST187" s="252"/>
      <c r="ESU187" s="252"/>
      <c r="ESV187" s="252"/>
      <c r="ESW187" s="252"/>
      <c r="ESX187" s="252"/>
      <c r="ESY187" s="252"/>
      <c r="ESZ187" s="252"/>
      <c r="ETA187" s="252"/>
      <c r="ETB187" s="252"/>
      <c r="ETC187" s="252"/>
      <c r="ETD187" s="252"/>
      <c r="ETE187" s="252"/>
      <c r="ETF187" s="252"/>
      <c r="ETG187" s="252"/>
      <c r="ETH187" s="252"/>
      <c r="ETI187" s="252"/>
      <c r="ETJ187" s="252"/>
      <c r="ETK187" s="252"/>
      <c r="ETL187" s="252"/>
      <c r="ETM187" s="252"/>
      <c r="ETN187" s="252"/>
      <c r="ETO187" s="252"/>
      <c r="ETP187" s="252"/>
      <c r="ETQ187" s="252"/>
      <c r="ETR187" s="252"/>
      <c r="ETS187" s="252"/>
      <c r="ETT187" s="252"/>
      <c r="ETU187" s="252"/>
      <c r="ETV187" s="252"/>
      <c r="ETW187" s="252"/>
      <c r="ETX187" s="252"/>
      <c r="ETY187" s="252"/>
      <c r="ETZ187" s="252"/>
      <c r="EUA187" s="252"/>
      <c r="EUB187" s="252"/>
      <c r="EUC187" s="252"/>
      <c r="EUD187" s="252"/>
      <c r="EUE187" s="252"/>
      <c r="EUF187" s="252"/>
      <c r="EUG187" s="252"/>
      <c r="EUH187" s="252"/>
      <c r="EUI187" s="252"/>
      <c r="EUJ187" s="252"/>
      <c r="EUK187" s="252"/>
      <c r="EUL187" s="252"/>
      <c r="EUM187" s="252"/>
      <c r="EUN187" s="252"/>
      <c r="EUO187" s="252"/>
      <c r="EUP187" s="252"/>
      <c r="EUQ187" s="252"/>
      <c r="EUR187" s="252"/>
      <c r="EUS187" s="252"/>
      <c r="EUT187" s="252"/>
      <c r="EUU187" s="252"/>
      <c r="EUV187" s="252"/>
      <c r="EUW187" s="252"/>
      <c r="EUX187" s="252"/>
      <c r="EUY187" s="252"/>
      <c r="EUZ187" s="252"/>
      <c r="EVA187" s="252"/>
      <c r="EVB187" s="252"/>
      <c r="EVC187" s="252"/>
      <c r="EVD187" s="252"/>
      <c r="EVE187" s="252"/>
      <c r="EVF187" s="252"/>
      <c r="EVG187" s="252"/>
      <c r="EVH187" s="252"/>
      <c r="EVI187" s="252"/>
      <c r="EVJ187" s="252"/>
      <c r="EVK187" s="252"/>
      <c r="EVL187" s="252"/>
      <c r="EVM187" s="252"/>
      <c r="EVN187" s="252"/>
      <c r="EVO187" s="252"/>
      <c r="EVP187" s="252"/>
      <c r="EVQ187" s="252"/>
      <c r="EVR187" s="252"/>
      <c r="EVS187" s="252"/>
      <c r="EVT187" s="252"/>
      <c r="EVU187" s="252"/>
      <c r="EVV187" s="252"/>
      <c r="EVW187" s="252"/>
      <c r="EVX187" s="252"/>
      <c r="EVY187" s="252"/>
      <c r="EVZ187" s="252"/>
      <c r="EWA187" s="252"/>
      <c r="EWB187" s="252"/>
      <c r="EWC187" s="252"/>
      <c r="EWD187" s="252"/>
      <c r="EWE187" s="252"/>
      <c r="EWF187" s="252"/>
      <c r="EWG187" s="252"/>
      <c r="EWH187" s="252"/>
      <c r="EWI187" s="252"/>
      <c r="EWJ187" s="252"/>
      <c r="EWK187" s="252"/>
      <c r="EWL187" s="252"/>
      <c r="EWM187" s="252"/>
      <c r="EWN187" s="252"/>
      <c r="EWO187" s="252"/>
      <c r="EWP187" s="252"/>
      <c r="EWQ187" s="252"/>
      <c r="EWR187" s="252"/>
      <c r="EWS187" s="252"/>
      <c r="EWT187" s="252"/>
      <c r="EWU187" s="252"/>
      <c r="EWV187" s="252"/>
      <c r="EWW187" s="252"/>
      <c r="EWX187" s="252"/>
      <c r="EWY187" s="252"/>
      <c r="EWZ187" s="252"/>
      <c r="EXA187" s="252"/>
      <c r="EXB187" s="252"/>
      <c r="EXC187" s="252"/>
      <c r="EXD187" s="252"/>
      <c r="EXE187" s="252"/>
      <c r="EXF187" s="252"/>
      <c r="EXG187" s="252"/>
      <c r="EXH187" s="252"/>
      <c r="EXI187" s="252"/>
      <c r="EXJ187" s="252"/>
      <c r="EXK187" s="252"/>
      <c r="EXL187" s="252"/>
      <c r="EXM187" s="252"/>
      <c r="EXN187" s="252"/>
      <c r="EXO187" s="252"/>
      <c r="EXP187" s="252"/>
      <c r="EXQ187" s="252"/>
      <c r="EXR187" s="252"/>
      <c r="EXS187" s="252"/>
      <c r="EXT187" s="252"/>
      <c r="EXU187" s="252"/>
      <c r="EXV187" s="252"/>
      <c r="EXW187" s="252"/>
      <c r="EXX187" s="252"/>
      <c r="EXY187" s="252"/>
      <c r="EXZ187" s="252"/>
      <c r="EYA187" s="252"/>
      <c r="EYB187" s="252"/>
      <c r="EYC187" s="252"/>
      <c r="EYD187" s="252"/>
      <c r="EYE187" s="252"/>
      <c r="EYF187" s="252"/>
      <c r="EYG187" s="252"/>
      <c r="EYH187" s="252"/>
      <c r="EYI187" s="252"/>
      <c r="EYJ187" s="252"/>
      <c r="EYK187" s="252"/>
      <c r="EYL187" s="252"/>
      <c r="EYM187" s="252"/>
      <c r="EYN187" s="252"/>
      <c r="EYO187" s="252"/>
      <c r="EYP187" s="252"/>
      <c r="EYQ187" s="252"/>
      <c r="EYR187" s="252"/>
      <c r="EYS187" s="252"/>
      <c r="EYT187" s="252"/>
      <c r="EYU187" s="252"/>
      <c r="EYV187" s="252"/>
      <c r="EYW187" s="252"/>
      <c r="EYX187" s="252"/>
      <c r="EYY187" s="252"/>
      <c r="EYZ187" s="252"/>
      <c r="EZA187" s="252"/>
      <c r="EZB187" s="252"/>
      <c r="EZC187" s="252"/>
      <c r="EZD187" s="252"/>
      <c r="EZE187" s="252"/>
      <c r="EZF187" s="252"/>
      <c r="EZG187" s="252"/>
      <c r="EZH187" s="252"/>
      <c r="EZI187" s="252"/>
      <c r="EZJ187" s="252"/>
      <c r="EZK187" s="252"/>
      <c r="EZL187" s="252"/>
      <c r="EZM187" s="252"/>
      <c r="EZN187" s="252"/>
      <c r="EZO187" s="252"/>
      <c r="EZP187" s="252"/>
      <c r="EZQ187" s="252"/>
      <c r="EZR187" s="252"/>
      <c r="EZS187" s="252"/>
      <c r="EZT187" s="252"/>
      <c r="EZU187" s="252"/>
      <c r="EZV187" s="252"/>
      <c r="EZW187" s="252"/>
      <c r="EZX187" s="252"/>
      <c r="EZY187" s="252"/>
      <c r="EZZ187" s="252"/>
      <c r="FAA187" s="252"/>
      <c r="FAB187" s="252"/>
      <c r="FAC187" s="252"/>
      <c r="FAD187" s="252"/>
      <c r="FAE187" s="252"/>
      <c r="FAF187" s="252"/>
      <c r="FAG187" s="252"/>
      <c r="FAH187" s="252"/>
      <c r="FAI187" s="252"/>
      <c r="FAJ187" s="252"/>
      <c r="FAK187" s="252"/>
      <c r="FAL187" s="252"/>
      <c r="FAM187" s="252"/>
      <c r="FAN187" s="252"/>
      <c r="FAO187" s="252"/>
      <c r="FAP187" s="252"/>
      <c r="FAQ187" s="252"/>
      <c r="FAR187" s="252"/>
      <c r="FAS187" s="252"/>
      <c r="FAT187" s="252"/>
      <c r="FAU187" s="252"/>
      <c r="FAV187" s="252"/>
      <c r="FAW187" s="252"/>
      <c r="FAX187" s="252"/>
      <c r="FAY187" s="252"/>
      <c r="FAZ187" s="252"/>
      <c r="FBA187" s="252"/>
      <c r="FBB187" s="252"/>
      <c r="FBC187" s="252"/>
      <c r="FBD187" s="252"/>
      <c r="FBE187" s="252"/>
      <c r="FBF187" s="252"/>
      <c r="FBG187" s="252"/>
      <c r="FBH187" s="252"/>
      <c r="FBI187" s="252"/>
      <c r="FBJ187" s="252"/>
      <c r="FBK187" s="252"/>
      <c r="FBL187" s="252"/>
      <c r="FBM187" s="252"/>
      <c r="FBN187" s="252"/>
      <c r="FBO187" s="252"/>
      <c r="FBP187" s="252"/>
      <c r="FBQ187" s="252"/>
      <c r="FBR187" s="252"/>
      <c r="FBS187" s="252"/>
      <c r="FBT187" s="252"/>
      <c r="FBU187" s="252"/>
      <c r="FBV187" s="252"/>
      <c r="FBW187" s="252"/>
      <c r="FBX187" s="252"/>
      <c r="FBY187" s="252"/>
      <c r="FBZ187" s="252"/>
      <c r="FCA187" s="252"/>
      <c r="FCB187" s="252"/>
      <c r="FCC187" s="252"/>
      <c r="FCD187" s="252"/>
      <c r="FCE187" s="252"/>
      <c r="FCF187" s="252"/>
      <c r="FCG187" s="252"/>
      <c r="FCH187" s="252"/>
      <c r="FCI187" s="252"/>
      <c r="FCJ187" s="252"/>
      <c r="FCK187" s="252"/>
      <c r="FCL187" s="252"/>
      <c r="FCM187" s="252"/>
      <c r="FCN187" s="252"/>
      <c r="FCO187" s="252"/>
      <c r="FCP187" s="252"/>
      <c r="FCQ187" s="252"/>
      <c r="FCR187" s="252"/>
      <c r="FCS187" s="252"/>
      <c r="FCT187" s="252"/>
      <c r="FCU187" s="252"/>
      <c r="FCV187" s="252"/>
      <c r="FCW187" s="252"/>
      <c r="FCX187" s="252"/>
      <c r="FCY187" s="252"/>
      <c r="FCZ187" s="252"/>
      <c r="FDA187" s="252"/>
      <c r="FDB187" s="252"/>
      <c r="FDC187" s="252"/>
      <c r="FDD187" s="252"/>
      <c r="FDE187" s="252"/>
      <c r="FDF187" s="252"/>
      <c r="FDG187" s="252"/>
      <c r="FDH187" s="252"/>
      <c r="FDI187" s="252"/>
      <c r="FDJ187" s="252"/>
      <c r="FDK187" s="252"/>
      <c r="FDL187" s="252"/>
      <c r="FDM187" s="252"/>
      <c r="FDN187" s="252"/>
      <c r="FDO187" s="252"/>
      <c r="FDP187" s="252"/>
      <c r="FDQ187" s="252"/>
      <c r="FDR187" s="252"/>
      <c r="FDS187" s="252"/>
      <c r="FDT187" s="252"/>
      <c r="FDU187" s="252"/>
      <c r="FDV187" s="252"/>
      <c r="FDW187" s="252"/>
      <c r="FDX187" s="252"/>
      <c r="FDY187" s="252"/>
      <c r="FDZ187" s="252"/>
      <c r="FEA187" s="252"/>
      <c r="FEB187" s="252"/>
      <c r="FEC187" s="252"/>
      <c r="FED187" s="252"/>
      <c r="FEE187" s="252"/>
      <c r="FEF187" s="252"/>
      <c r="FEG187" s="252"/>
      <c r="FEH187" s="252"/>
      <c r="FEI187" s="252"/>
      <c r="FEJ187" s="252"/>
      <c r="FEK187" s="252"/>
      <c r="FEL187" s="252"/>
      <c r="FEM187" s="252"/>
      <c r="FEN187" s="252"/>
      <c r="FEO187" s="252"/>
      <c r="FEP187" s="252"/>
      <c r="FEQ187" s="252"/>
      <c r="FER187" s="252"/>
      <c r="FES187" s="252"/>
      <c r="FET187" s="252"/>
      <c r="FEU187" s="252"/>
      <c r="FEV187" s="252"/>
      <c r="FEW187" s="252"/>
      <c r="FEX187" s="252"/>
      <c r="FEY187" s="252"/>
      <c r="FEZ187" s="252"/>
      <c r="FFA187" s="252"/>
      <c r="FFB187" s="252"/>
      <c r="FFC187" s="252"/>
      <c r="FFD187" s="252"/>
      <c r="FFE187" s="252"/>
      <c r="FFF187" s="252"/>
      <c r="FFG187" s="252"/>
      <c r="FFH187" s="252"/>
      <c r="FFI187" s="252"/>
      <c r="FFJ187" s="252"/>
      <c r="FFK187" s="252"/>
      <c r="FFL187" s="252"/>
      <c r="FFM187" s="252"/>
      <c r="FFN187" s="252"/>
      <c r="FFO187" s="252"/>
      <c r="FFP187" s="252"/>
      <c r="FFQ187" s="252"/>
      <c r="FFR187" s="252"/>
      <c r="FFS187" s="252"/>
      <c r="FFT187" s="252"/>
      <c r="FFU187" s="252"/>
      <c r="FFV187" s="252"/>
      <c r="FFW187" s="252"/>
      <c r="FFX187" s="252"/>
      <c r="FFY187" s="252"/>
      <c r="FFZ187" s="252"/>
      <c r="FGA187" s="252"/>
      <c r="FGB187" s="252"/>
      <c r="FGC187" s="252"/>
      <c r="FGD187" s="252"/>
      <c r="FGE187" s="252"/>
      <c r="FGF187" s="252"/>
      <c r="FGG187" s="252"/>
      <c r="FGH187" s="252"/>
      <c r="FGI187" s="252"/>
      <c r="FGJ187" s="252"/>
      <c r="FGK187" s="252"/>
      <c r="FGL187" s="252"/>
      <c r="FGM187" s="252"/>
      <c r="FGN187" s="252"/>
      <c r="FGO187" s="252"/>
      <c r="FGP187" s="252"/>
      <c r="FGQ187" s="252"/>
      <c r="FGR187" s="252"/>
      <c r="FGS187" s="252"/>
      <c r="FGT187" s="252"/>
      <c r="FGU187" s="252"/>
      <c r="FGV187" s="252"/>
      <c r="FGW187" s="252"/>
      <c r="FGX187" s="252"/>
      <c r="FGY187" s="252"/>
      <c r="FGZ187" s="252"/>
      <c r="FHA187" s="252"/>
      <c r="FHB187" s="252"/>
      <c r="FHC187" s="252"/>
      <c r="FHD187" s="252"/>
      <c r="FHE187" s="252"/>
      <c r="FHF187" s="252"/>
      <c r="FHG187" s="252"/>
      <c r="FHH187" s="252"/>
      <c r="FHI187" s="252"/>
      <c r="FHJ187" s="252"/>
      <c r="FHK187" s="252"/>
      <c r="FHL187" s="252"/>
      <c r="FHM187" s="252"/>
      <c r="FHN187" s="252"/>
      <c r="FHO187" s="252"/>
      <c r="FHP187" s="252"/>
      <c r="FHQ187" s="252"/>
      <c r="FHR187" s="252"/>
      <c r="FHS187" s="252"/>
      <c r="FHT187" s="252"/>
      <c r="FHU187" s="252"/>
      <c r="FHV187" s="252"/>
      <c r="FHW187" s="252"/>
      <c r="FHX187" s="252"/>
      <c r="FHY187" s="252"/>
      <c r="FHZ187" s="252"/>
      <c r="FIA187" s="252"/>
      <c r="FIB187" s="252"/>
      <c r="FIC187" s="252"/>
      <c r="FID187" s="252"/>
      <c r="FIE187" s="252"/>
      <c r="FIF187" s="252"/>
      <c r="FIG187" s="252"/>
      <c r="FIH187" s="252"/>
      <c r="FII187" s="252"/>
      <c r="FIJ187" s="252"/>
      <c r="FIK187" s="252"/>
      <c r="FIL187" s="252"/>
      <c r="FIM187" s="252"/>
      <c r="FIN187" s="252"/>
      <c r="FIO187" s="252"/>
      <c r="FIP187" s="252"/>
      <c r="FIQ187" s="252"/>
      <c r="FIR187" s="252"/>
      <c r="FIS187" s="252"/>
      <c r="FIT187" s="252"/>
      <c r="FIU187" s="252"/>
      <c r="FIV187" s="252"/>
      <c r="FIW187" s="252"/>
      <c r="FIX187" s="252"/>
      <c r="FIY187" s="252"/>
      <c r="FIZ187" s="252"/>
      <c r="FJA187" s="252"/>
      <c r="FJB187" s="252"/>
      <c r="FJC187" s="252"/>
      <c r="FJD187" s="252"/>
      <c r="FJE187" s="252"/>
      <c r="FJF187" s="252"/>
      <c r="FJG187" s="252"/>
      <c r="FJH187" s="252"/>
      <c r="FJI187" s="252"/>
      <c r="FJJ187" s="252"/>
      <c r="FJK187" s="252"/>
      <c r="FJL187" s="252"/>
      <c r="FJM187" s="252"/>
      <c r="FJN187" s="252"/>
      <c r="FJO187" s="252"/>
      <c r="FJP187" s="252"/>
      <c r="FJQ187" s="252"/>
      <c r="FJR187" s="252"/>
      <c r="FJS187" s="252"/>
      <c r="FJT187" s="252"/>
      <c r="FJU187" s="252"/>
      <c r="FJV187" s="252"/>
      <c r="FJW187" s="252"/>
      <c r="FJX187" s="252"/>
      <c r="FJY187" s="252"/>
      <c r="FJZ187" s="252"/>
      <c r="FKA187" s="252"/>
      <c r="FKB187" s="252"/>
      <c r="FKC187" s="252"/>
      <c r="FKD187" s="252"/>
      <c r="FKE187" s="252"/>
      <c r="FKF187" s="252"/>
      <c r="FKG187" s="252"/>
      <c r="FKH187" s="252"/>
      <c r="FKI187" s="252"/>
      <c r="FKJ187" s="252"/>
      <c r="FKK187" s="252"/>
      <c r="FKL187" s="252"/>
      <c r="FKM187" s="252"/>
      <c r="FKN187" s="252"/>
      <c r="FKO187" s="252"/>
      <c r="FKP187" s="252"/>
      <c r="FKQ187" s="252"/>
      <c r="FKR187" s="252"/>
      <c r="FKS187" s="252"/>
      <c r="FKT187" s="252"/>
      <c r="FKU187" s="252"/>
      <c r="FKV187" s="252"/>
      <c r="FKW187" s="252"/>
      <c r="FKX187" s="252"/>
      <c r="FKY187" s="252"/>
      <c r="FKZ187" s="252"/>
      <c r="FLA187" s="252"/>
      <c r="FLB187" s="252"/>
      <c r="FLC187" s="252"/>
      <c r="FLD187" s="252"/>
      <c r="FLE187" s="252"/>
      <c r="FLF187" s="252"/>
      <c r="FLG187" s="252"/>
      <c r="FLH187" s="252"/>
      <c r="FLI187" s="252"/>
      <c r="FLJ187" s="252"/>
      <c r="FLK187" s="252"/>
      <c r="FLL187" s="252"/>
      <c r="FLM187" s="252"/>
      <c r="FLN187" s="252"/>
      <c r="FLO187" s="252"/>
      <c r="FLP187" s="252"/>
      <c r="FLQ187" s="252"/>
      <c r="FLR187" s="252"/>
      <c r="FLS187" s="252"/>
      <c r="FLT187" s="252"/>
      <c r="FLU187" s="252"/>
      <c r="FLV187" s="252"/>
      <c r="FLW187" s="252"/>
      <c r="FLX187" s="252"/>
      <c r="FLY187" s="252"/>
      <c r="FLZ187" s="252"/>
      <c r="FMA187" s="252"/>
      <c r="FMB187" s="252"/>
      <c r="FMC187" s="252"/>
      <c r="FMD187" s="252"/>
      <c r="FME187" s="252"/>
      <c r="FMF187" s="252"/>
      <c r="FMG187" s="252"/>
      <c r="FMH187" s="252"/>
      <c r="FMI187" s="252"/>
      <c r="FMJ187" s="252"/>
      <c r="FMK187" s="252"/>
      <c r="FML187" s="252"/>
      <c r="FMM187" s="252"/>
      <c r="FMN187" s="252"/>
      <c r="FMO187" s="252"/>
      <c r="FMP187" s="252"/>
      <c r="FMQ187" s="252"/>
      <c r="FMR187" s="252"/>
      <c r="FMS187" s="252"/>
      <c r="FMT187" s="252"/>
      <c r="FMU187" s="252"/>
      <c r="FMV187" s="252"/>
      <c r="FMW187" s="252"/>
      <c r="FMX187" s="252"/>
      <c r="FMY187" s="252"/>
      <c r="FMZ187" s="252"/>
      <c r="FNA187" s="252"/>
      <c r="FNB187" s="252"/>
      <c r="FNC187" s="252"/>
      <c r="FND187" s="252"/>
      <c r="FNE187" s="252"/>
      <c r="FNF187" s="252"/>
      <c r="FNG187" s="252"/>
      <c r="FNH187" s="252"/>
      <c r="FNI187" s="252"/>
      <c r="FNJ187" s="252"/>
      <c r="FNK187" s="252"/>
      <c r="FNL187" s="252"/>
      <c r="FNM187" s="252"/>
      <c r="FNN187" s="252"/>
      <c r="FNO187" s="252"/>
      <c r="FNP187" s="252"/>
      <c r="FNQ187" s="252"/>
      <c r="FNR187" s="252"/>
      <c r="FNS187" s="252"/>
      <c r="FNT187" s="252"/>
      <c r="FNU187" s="252"/>
      <c r="FNV187" s="252"/>
      <c r="FNW187" s="252"/>
      <c r="FNX187" s="252"/>
      <c r="FNY187" s="252"/>
      <c r="FNZ187" s="252"/>
      <c r="FOA187" s="252"/>
      <c r="FOB187" s="252"/>
      <c r="FOC187" s="252"/>
      <c r="FOD187" s="252"/>
      <c r="FOE187" s="252"/>
      <c r="FOF187" s="252"/>
      <c r="FOG187" s="252"/>
      <c r="FOH187" s="252"/>
      <c r="FOI187" s="252"/>
      <c r="FOJ187" s="252"/>
      <c r="FOK187" s="252"/>
      <c r="FOL187" s="252"/>
      <c r="FOM187" s="252"/>
      <c r="FON187" s="252"/>
      <c r="FOO187" s="252"/>
      <c r="FOP187" s="252"/>
      <c r="FOQ187" s="252"/>
      <c r="FOR187" s="252"/>
      <c r="FOS187" s="252"/>
      <c r="FOT187" s="252"/>
      <c r="FOU187" s="252"/>
      <c r="FOV187" s="252"/>
      <c r="FOW187" s="252"/>
      <c r="FOX187" s="252"/>
      <c r="FOY187" s="252"/>
      <c r="FOZ187" s="252"/>
      <c r="FPA187" s="252"/>
      <c r="FPB187" s="252"/>
      <c r="FPC187" s="252"/>
      <c r="FPD187" s="252"/>
      <c r="FPE187" s="252"/>
      <c r="FPF187" s="252"/>
      <c r="FPG187" s="252"/>
      <c r="FPH187" s="252"/>
      <c r="FPI187" s="252"/>
      <c r="FPJ187" s="252"/>
      <c r="FPK187" s="252"/>
      <c r="FPL187" s="252"/>
      <c r="FPM187" s="252"/>
      <c r="FPN187" s="252"/>
      <c r="FPO187" s="252"/>
      <c r="FPP187" s="252"/>
      <c r="FPQ187" s="252"/>
      <c r="FPR187" s="252"/>
      <c r="FPS187" s="252"/>
      <c r="FPT187" s="252"/>
      <c r="FPU187" s="252"/>
      <c r="FPV187" s="252"/>
      <c r="FPW187" s="252"/>
      <c r="FPX187" s="252"/>
      <c r="FPY187" s="252"/>
      <c r="FPZ187" s="252"/>
      <c r="FQA187" s="252"/>
      <c r="FQB187" s="252"/>
      <c r="FQC187" s="252"/>
      <c r="FQD187" s="252"/>
      <c r="FQE187" s="252"/>
      <c r="FQF187" s="252"/>
      <c r="FQG187" s="252"/>
      <c r="FQH187" s="252"/>
      <c r="FQI187" s="252"/>
      <c r="FQJ187" s="252"/>
      <c r="FQK187" s="252"/>
      <c r="FQL187" s="252"/>
      <c r="FQM187" s="252"/>
      <c r="FQN187" s="252"/>
      <c r="FQO187" s="252"/>
      <c r="FQP187" s="252"/>
      <c r="FQQ187" s="252"/>
      <c r="FQR187" s="252"/>
      <c r="FQS187" s="252"/>
      <c r="FQT187" s="252"/>
      <c r="FQU187" s="252"/>
      <c r="FQV187" s="252"/>
      <c r="FQW187" s="252"/>
      <c r="FQX187" s="252"/>
      <c r="FQY187" s="252"/>
      <c r="FQZ187" s="252"/>
      <c r="FRA187" s="252"/>
      <c r="FRB187" s="252"/>
      <c r="FRC187" s="252"/>
      <c r="FRD187" s="252"/>
      <c r="FRE187" s="252"/>
      <c r="FRF187" s="252"/>
      <c r="FRG187" s="252"/>
      <c r="FRH187" s="252"/>
      <c r="FRI187" s="252"/>
      <c r="FRJ187" s="252"/>
      <c r="FRK187" s="252"/>
      <c r="FRL187" s="252"/>
      <c r="FRM187" s="252"/>
      <c r="FRN187" s="252"/>
      <c r="FRO187" s="252"/>
      <c r="FRP187" s="252"/>
      <c r="FRQ187" s="252"/>
      <c r="FRR187" s="252"/>
      <c r="FRS187" s="252"/>
      <c r="FRT187" s="252"/>
      <c r="FRU187" s="252"/>
      <c r="FRV187" s="252"/>
      <c r="FRW187" s="252"/>
      <c r="FRX187" s="252"/>
      <c r="FRY187" s="252"/>
      <c r="FRZ187" s="252"/>
      <c r="FSA187" s="252"/>
      <c r="FSB187" s="252"/>
      <c r="FSC187" s="252"/>
      <c r="FSD187" s="252"/>
      <c r="FSE187" s="252"/>
      <c r="FSF187" s="252"/>
      <c r="FSG187" s="252"/>
      <c r="FSH187" s="252"/>
      <c r="FSI187" s="252"/>
      <c r="FSJ187" s="252"/>
      <c r="FSK187" s="252"/>
      <c r="FSL187" s="252"/>
      <c r="FSM187" s="252"/>
      <c r="FSN187" s="252"/>
      <c r="FSO187" s="252"/>
      <c r="FSP187" s="252"/>
      <c r="FSQ187" s="252"/>
      <c r="FSR187" s="252"/>
      <c r="FSS187" s="252"/>
      <c r="FST187" s="252"/>
      <c r="FSU187" s="252"/>
      <c r="FSV187" s="252"/>
      <c r="FSW187" s="252"/>
      <c r="FSX187" s="252"/>
      <c r="FSY187" s="252"/>
      <c r="FSZ187" s="252"/>
      <c r="FTA187" s="252"/>
      <c r="FTB187" s="252"/>
      <c r="FTC187" s="252"/>
      <c r="FTD187" s="252"/>
      <c r="FTE187" s="252"/>
      <c r="FTF187" s="252"/>
      <c r="FTG187" s="252"/>
      <c r="FTH187" s="252"/>
      <c r="FTI187" s="252"/>
      <c r="FTJ187" s="252"/>
      <c r="FTK187" s="252"/>
      <c r="FTL187" s="252"/>
      <c r="FTM187" s="252"/>
      <c r="FTN187" s="252"/>
      <c r="FTO187" s="252"/>
      <c r="FTP187" s="252"/>
      <c r="FTQ187" s="252"/>
      <c r="FTR187" s="252"/>
      <c r="FTS187" s="252"/>
      <c r="FTT187" s="252"/>
      <c r="FTU187" s="252"/>
      <c r="FTV187" s="252"/>
      <c r="FTW187" s="252"/>
      <c r="FTX187" s="252"/>
      <c r="FTY187" s="252"/>
      <c r="FTZ187" s="252"/>
      <c r="FUA187" s="252"/>
      <c r="FUB187" s="252"/>
      <c r="FUC187" s="252"/>
      <c r="FUD187" s="252"/>
      <c r="FUE187" s="252"/>
      <c r="FUF187" s="252"/>
      <c r="FUG187" s="252"/>
      <c r="FUH187" s="252"/>
      <c r="FUI187" s="252"/>
      <c r="FUJ187" s="252"/>
      <c r="FUK187" s="252"/>
      <c r="FUL187" s="252"/>
      <c r="FUM187" s="252"/>
      <c r="FUN187" s="252"/>
      <c r="FUO187" s="252"/>
      <c r="FUP187" s="252"/>
      <c r="FUQ187" s="252"/>
      <c r="FUR187" s="252"/>
      <c r="FUS187" s="252"/>
      <c r="FUT187" s="252"/>
      <c r="FUU187" s="252"/>
      <c r="FUV187" s="252"/>
      <c r="FUW187" s="252"/>
      <c r="FUX187" s="252"/>
      <c r="FUY187" s="252"/>
      <c r="FUZ187" s="252"/>
      <c r="FVA187" s="252"/>
      <c r="FVB187" s="252"/>
      <c r="FVC187" s="252"/>
      <c r="FVD187" s="252"/>
      <c r="FVE187" s="252"/>
      <c r="FVF187" s="252"/>
      <c r="FVG187" s="252"/>
      <c r="FVH187" s="252"/>
      <c r="FVI187" s="252"/>
      <c r="FVJ187" s="252"/>
      <c r="FVK187" s="252"/>
      <c r="FVL187" s="252"/>
      <c r="FVM187" s="252"/>
      <c r="FVN187" s="252"/>
      <c r="FVO187" s="252"/>
      <c r="FVP187" s="252"/>
      <c r="FVQ187" s="252"/>
      <c r="FVR187" s="252"/>
      <c r="FVS187" s="252"/>
      <c r="FVT187" s="252"/>
      <c r="FVU187" s="252"/>
      <c r="FVV187" s="252"/>
      <c r="FVW187" s="252"/>
      <c r="FVX187" s="252"/>
      <c r="FVY187" s="252"/>
      <c r="FVZ187" s="252"/>
      <c r="FWA187" s="252"/>
      <c r="FWB187" s="252"/>
      <c r="FWC187" s="252"/>
      <c r="FWD187" s="252"/>
      <c r="FWE187" s="252"/>
      <c r="FWF187" s="252"/>
      <c r="FWG187" s="252"/>
      <c r="FWH187" s="252"/>
      <c r="FWI187" s="252"/>
      <c r="FWJ187" s="252"/>
      <c r="FWK187" s="252"/>
      <c r="FWL187" s="252"/>
      <c r="FWM187" s="252"/>
      <c r="FWN187" s="252"/>
      <c r="FWO187" s="252"/>
      <c r="FWP187" s="252"/>
      <c r="FWQ187" s="252"/>
      <c r="FWR187" s="252"/>
      <c r="FWS187" s="252"/>
      <c r="FWT187" s="252"/>
      <c r="FWU187" s="252"/>
      <c r="FWV187" s="252"/>
      <c r="FWW187" s="252"/>
      <c r="FWX187" s="252"/>
      <c r="FWY187" s="252"/>
      <c r="FWZ187" s="252"/>
      <c r="FXA187" s="252"/>
      <c r="FXB187" s="252"/>
      <c r="FXC187" s="252"/>
      <c r="FXD187" s="252"/>
      <c r="FXE187" s="252"/>
      <c r="FXF187" s="252"/>
      <c r="FXG187" s="252"/>
      <c r="FXH187" s="252"/>
      <c r="FXI187" s="252"/>
      <c r="FXJ187" s="252"/>
      <c r="FXK187" s="252"/>
      <c r="FXL187" s="252"/>
      <c r="FXM187" s="252"/>
      <c r="FXN187" s="252"/>
      <c r="FXO187" s="252"/>
      <c r="FXP187" s="252"/>
      <c r="FXQ187" s="252"/>
      <c r="FXR187" s="252"/>
      <c r="FXS187" s="252"/>
      <c r="FXT187" s="252"/>
      <c r="FXU187" s="252"/>
      <c r="FXV187" s="252"/>
      <c r="FXW187" s="252"/>
      <c r="FXX187" s="252"/>
      <c r="FXY187" s="252"/>
      <c r="FXZ187" s="252"/>
      <c r="FYA187" s="252"/>
      <c r="FYB187" s="252"/>
      <c r="FYC187" s="252"/>
      <c r="FYD187" s="252"/>
      <c r="FYE187" s="252"/>
      <c r="FYF187" s="252"/>
      <c r="FYG187" s="252"/>
      <c r="FYH187" s="252"/>
      <c r="FYI187" s="252"/>
      <c r="FYJ187" s="252"/>
      <c r="FYK187" s="252"/>
      <c r="FYL187" s="252"/>
      <c r="FYM187" s="252"/>
      <c r="FYN187" s="252"/>
      <c r="FYO187" s="252"/>
      <c r="FYP187" s="252"/>
      <c r="FYQ187" s="252"/>
      <c r="FYR187" s="252"/>
      <c r="FYS187" s="252"/>
      <c r="FYT187" s="252"/>
      <c r="FYU187" s="252"/>
      <c r="FYV187" s="252"/>
      <c r="FYW187" s="252"/>
      <c r="FYX187" s="252"/>
      <c r="FYY187" s="252"/>
      <c r="FYZ187" s="252"/>
      <c r="FZA187" s="252"/>
      <c r="FZB187" s="252"/>
      <c r="FZC187" s="252"/>
      <c r="FZD187" s="252"/>
      <c r="FZE187" s="252"/>
      <c r="FZF187" s="252"/>
      <c r="FZG187" s="252"/>
      <c r="FZH187" s="252"/>
      <c r="FZI187" s="252"/>
      <c r="FZJ187" s="252"/>
      <c r="FZK187" s="252"/>
      <c r="FZL187" s="252"/>
      <c r="FZM187" s="252"/>
      <c r="FZN187" s="252"/>
      <c r="FZO187" s="252"/>
      <c r="FZP187" s="252"/>
      <c r="FZQ187" s="252"/>
      <c r="FZR187" s="252"/>
      <c r="FZS187" s="252"/>
      <c r="FZT187" s="252"/>
      <c r="FZU187" s="252"/>
      <c r="FZV187" s="252"/>
      <c r="FZW187" s="252"/>
      <c r="FZX187" s="252"/>
      <c r="FZY187" s="252"/>
      <c r="FZZ187" s="252"/>
      <c r="GAA187" s="252"/>
      <c r="GAB187" s="252"/>
      <c r="GAC187" s="252"/>
      <c r="GAD187" s="252"/>
      <c r="GAE187" s="252"/>
      <c r="GAF187" s="252"/>
      <c r="GAG187" s="252"/>
      <c r="GAH187" s="252"/>
      <c r="GAI187" s="252"/>
      <c r="GAJ187" s="252"/>
      <c r="GAK187" s="252"/>
      <c r="GAL187" s="252"/>
      <c r="GAM187" s="252"/>
      <c r="GAN187" s="252"/>
      <c r="GAO187" s="252"/>
      <c r="GAP187" s="252"/>
      <c r="GAQ187" s="252"/>
      <c r="GAR187" s="252"/>
      <c r="GAS187" s="252"/>
      <c r="GAT187" s="252"/>
      <c r="GAU187" s="252"/>
      <c r="GAV187" s="252"/>
      <c r="GAW187" s="252"/>
      <c r="GAX187" s="252"/>
      <c r="GAY187" s="252"/>
      <c r="GAZ187" s="252"/>
      <c r="GBA187" s="252"/>
      <c r="GBB187" s="252"/>
      <c r="GBC187" s="252"/>
      <c r="GBD187" s="252"/>
      <c r="GBE187" s="252"/>
      <c r="GBF187" s="252"/>
      <c r="GBG187" s="252"/>
      <c r="GBH187" s="252"/>
      <c r="GBI187" s="252"/>
      <c r="GBJ187" s="252"/>
      <c r="GBK187" s="252"/>
      <c r="GBL187" s="252"/>
      <c r="GBM187" s="252"/>
      <c r="GBN187" s="252"/>
      <c r="GBO187" s="252"/>
      <c r="GBP187" s="252"/>
      <c r="GBQ187" s="252"/>
      <c r="GBR187" s="252"/>
      <c r="GBS187" s="252"/>
      <c r="GBT187" s="252"/>
      <c r="GBU187" s="252"/>
      <c r="GBV187" s="252"/>
      <c r="GBW187" s="252"/>
      <c r="GBX187" s="252"/>
      <c r="GBY187" s="252"/>
      <c r="GBZ187" s="252"/>
      <c r="GCA187" s="252"/>
      <c r="GCB187" s="252"/>
      <c r="GCC187" s="252"/>
      <c r="GCD187" s="252"/>
      <c r="GCE187" s="252"/>
      <c r="GCF187" s="252"/>
      <c r="GCG187" s="252"/>
      <c r="GCH187" s="252"/>
      <c r="GCI187" s="252"/>
      <c r="GCJ187" s="252"/>
      <c r="GCK187" s="252"/>
      <c r="GCL187" s="252"/>
      <c r="GCM187" s="252"/>
      <c r="GCN187" s="252"/>
      <c r="GCO187" s="252"/>
      <c r="GCP187" s="252"/>
      <c r="GCQ187" s="252"/>
      <c r="GCR187" s="252"/>
      <c r="GCS187" s="252"/>
      <c r="GCT187" s="252"/>
      <c r="GCU187" s="252"/>
      <c r="GCV187" s="252"/>
      <c r="GCW187" s="252"/>
      <c r="GCX187" s="252"/>
      <c r="GCY187" s="252"/>
      <c r="GCZ187" s="252"/>
      <c r="GDA187" s="252"/>
      <c r="GDB187" s="252"/>
      <c r="GDC187" s="252"/>
      <c r="GDD187" s="252"/>
      <c r="GDE187" s="252"/>
      <c r="GDF187" s="252"/>
      <c r="GDG187" s="252"/>
      <c r="GDH187" s="252"/>
      <c r="GDI187" s="252"/>
      <c r="GDJ187" s="252"/>
      <c r="GDK187" s="252"/>
      <c r="GDL187" s="252"/>
      <c r="GDM187" s="252"/>
      <c r="GDN187" s="252"/>
      <c r="GDO187" s="252"/>
      <c r="GDP187" s="252"/>
      <c r="GDQ187" s="252"/>
      <c r="GDR187" s="252"/>
      <c r="GDS187" s="252"/>
      <c r="GDT187" s="252"/>
      <c r="GDU187" s="252"/>
      <c r="GDV187" s="252"/>
      <c r="GDW187" s="252"/>
      <c r="GDX187" s="252"/>
      <c r="GDY187" s="252"/>
      <c r="GDZ187" s="252"/>
      <c r="GEA187" s="252"/>
      <c r="GEB187" s="252"/>
      <c r="GEC187" s="252"/>
      <c r="GED187" s="252"/>
      <c r="GEE187" s="252"/>
      <c r="GEF187" s="252"/>
      <c r="GEG187" s="252"/>
      <c r="GEH187" s="252"/>
      <c r="GEI187" s="252"/>
      <c r="GEJ187" s="252"/>
      <c r="GEK187" s="252"/>
      <c r="GEL187" s="252"/>
      <c r="GEM187" s="252"/>
      <c r="GEN187" s="252"/>
      <c r="GEO187" s="252"/>
      <c r="GEP187" s="252"/>
      <c r="GEQ187" s="252"/>
      <c r="GER187" s="252"/>
      <c r="GES187" s="252"/>
      <c r="GET187" s="252"/>
      <c r="GEU187" s="252"/>
      <c r="GEV187" s="252"/>
      <c r="GEW187" s="252"/>
      <c r="GEX187" s="252"/>
      <c r="GEY187" s="252"/>
      <c r="GEZ187" s="252"/>
      <c r="GFA187" s="252"/>
      <c r="GFB187" s="252"/>
      <c r="GFC187" s="252"/>
      <c r="GFD187" s="252"/>
      <c r="GFE187" s="252"/>
      <c r="GFF187" s="252"/>
      <c r="GFG187" s="252"/>
      <c r="GFH187" s="252"/>
      <c r="GFI187" s="252"/>
      <c r="GFJ187" s="252"/>
      <c r="GFK187" s="252"/>
      <c r="GFL187" s="252"/>
      <c r="GFM187" s="252"/>
      <c r="GFN187" s="252"/>
      <c r="GFO187" s="252"/>
      <c r="GFP187" s="252"/>
      <c r="GFQ187" s="252"/>
      <c r="GFR187" s="252"/>
      <c r="GFS187" s="252"/>
      <c r="GFT187" s="252"/>
      <c r="GFU187" s="252"/>
      <c r="GFV187" s="252"/>
      <c r="GFW187" s="252"/>
      <c r="GFX187" s="252"/>
      <c r="GFY187" s="252"/>
      <c r="GFZ187" s="252"/>
      <c r="GGA187" s="252"/>
      <c r="GGB187" s="252"/>
      <c r="GGC187" s="252"/>
      <c r="GGD187" s="252"/>
      <c r="GGE187" s="252"/>
      <c r="GGF187" s="252"/>
      <c r="GGG187" s="252"/>
      <c r="GGH187" s="252"/>
      <c r="GGI187" s="252"/>
      <c r="GGJ187" s="252"/>
      <c r="GGK187" s="252"/>
      <c r="GGL187" s="252"/>
      <c r="GGM187" s="252"/>
      <c r="GGN187" s="252"/>
      <c r="GGO187" s="252"/>
      <c r="GGP187" s="252"/>
      <c r="GGQ187" s="252"/>
      <c r="GGR187" s="252"/>
      <c r="GGS187" s="252"/>
      <c r="GGT187" s="252"/>
      <c r="GGU187" s="252"/>
      <c r="GGV187" s="252"/>
      <c r="GGW187" s="252"/>
      <c r="GGX187" s="252"/>
      <c r="GGY187" s="252"/>
      <c r="GGZ187" s="252"/>
      <c r="GHA187" s="252"/>
      <c r="GHB187" s="252"/>
      <c r="GHC187" s="252"/>
      <c r="GHD187" s="252"/>
      <c r="GHE187" s="252"/>
      <c r="GHF187" s="252"/>
      <c r="GHG187" s="252"/>
      <c r="GHH187" s="252"/>
      <c r="GHI187" s="252"/>
      <c r="GHJ187" s="252"/>
      <c r="GHK187" s="252"/>
      <c r="GHL187" s="252"/>
      <c r="GHM187" s="252"/>
      <c r="GHN187" s="252"/>
      <c r="GHO187" s="252"/>
      <c r="GHP187" s="252"/>
      <c r="GHQ187" s="252"/>
      <c r="GHR187" s="252"/>
      <c r="GHS187" s="252"/>
      <c r="GHT187" s="252"/>
      <c r="GHU187" s="252"/>
      <c r="GHV187" s="252"/>
      <c r="GHW187" s="252"/>
      <c r="GHX187" s="252"/>
      <c r="GHY187" s="252"/>
      <c r="GHZ187" s="252"/>
      <c r="GIA187" s="252"/>
      <c r="GIB187" s="252"/>
      <c r="GIC187" s="252"/>
      <c r="GID187" s="252"/>
      <c r="GIE187" s="252"/>
      <c r="GIF187" s="252"/>
      <c r="GIG187" s="252"/>
      <c r="GIH187" s="252"/>
      <c r="GII187" s="252"/>
      <c r="GIJ187" s="252"/>
      <c r="GIK187" s="252"/>
      <c r="GIL187" s="252"/>
      <c r="GIM187" s="252"/>
      <c r="GIN187" s="252"/>
      <c r="GIO187" s="252"/>
      <c r="GIP187" s="252"/>
      <c r="GIQ187" s="252"/>
      <c r="GIR187" s="252"/>
      <c r="GIS187" s="252"/>
      <c r="GIT187" s="252"/>
      <c r="GIU187" s="252"/>
      <c r="GIV187" s="252"/>
      <c r="GIW187" s="252"/>
      <c r="GIX187" s="252"/>
      <c r="GIY187" s="252"/>
      <c r="GIZ187" s="252"/>
      <c r="GJA187" s="252"/>
      <c r="GJB187" s="252"/>
      <c r="GJC187" s="252"/>
      <c r="GJD187" s="252"/>
      <c r="GJE187" s="252"/>
      <c r="GJF187" s="252"/>
      <c r="GJG187" s="252"/>
      <c r="GJH187" s="252"/>
      <c r="GJI187" s="252"/>
      <c r="GJJ187" s="252"/>
      <c r="GJK187" s="252"/>
      <c r="GJL187" s="252"/>
      <c r="GJM187" s="252"/>
      <c r="GJN187" s="252"/>
      <c r="GJO187" s="252"/>
      <c r="GJP187" s="252"/>
      <c r="GJQ187" s="252"/>
      <c r="GJR187" s="252"/>
      <c r="GJS187" s="252"/>
      <c r="GJT187" s="252"/>
      <c r="GJU187" s="252"/>
      <c r="GJV187" s="252"/>
      <c r="GJW187" s="252"/>
      <c r="GJX187" s="252"/>
      <c r="GJY187" s="252"/>
      <c r="GJZ187" s="252"/>
      <c r="GKA187" s="252"/>
      <c r="GKB187" s="252"/>
      <c r="GKC187" s="252"/>
      <c r="GKD187" s="252"/>
      <c r="GKE187" s="252"/>
      <c r="GKF187" s="252"/>
      <c r="GKG187" s="252"/>
      <c r="GKH187" s="252"/>
      <c r="GKI187" s="252"/>
      <c r="GKJ187" s="252"/>
      <c r="GKK187" s="252"/>
      <c r="GKL187" s="252"/>
      <c r="GKM187" s="252"/>
      <c r="GKN187" s="252"/>
      <c r="GKO187" s="252"/>
      <c r="GKP187" s="252"/>
      <c r="GKQ187" s="252"/>
      <c r="GKR187" s="252"/>
      <c r="GKS187" s="252"/>
      <c r="GKT187" s="252"/>
      <c r="GKU187" s="252"/>
      <c r="GKV187" s="252"/>
      <c r="GKW187" s="252"/>
      <c r="GKX187" s="252"/>
      <c r="GKY187" s="252"/>
      <c r="GKZ187" s="252"/>
      <c r="GLA187" s="252"/>
      <c r="GLB187" s="252"/>
      <c r="GLC187" s="252"/>
      <c r="GLD187" s="252"/>
      <c r="GLE187" s="252"/>
      <c r="GLF187" s="252"/>
      <c r="GLG187" s="252"/>
      <c r="GLH187" s="252"/>
      <c r="GLI187" s="252"/>
      <c r="GLJ187" s="252"/>
      <c r="GLK187" s="252"/>
      <c r="GLL187" s="252"/>
      <c r="GLM187" s="252"/>
      <c r="GLN187" s="252"/>
      <c r="GLO187" s="252"/>
      <c r="GLP187" s="252"/>
      <c r="GLQ187" s="252"/>
      <c r="GLR187" s="252"/>
      <c r="GLS187" s="252"/>
      <c r="GLT187" s="252"/>
      <c r="GLU187" s="252"/>
      <c r="GLV187" s="252"/>
      <c r="GLW187" s="252"/>
      <c r="GLX187" s="252"/>
      <c r="GLY187" s="252"/>
      <c r="GLZ187" s="252"/>
      <c r="GMA187" s="252"/>
      <c r="GMB187" s="252"/>
      <c r="GMC187" s="252"/>
      <c r="GMD187" s="252"/>
      <c r="GME187" s="252"/>
      <c r="GMF187" s="252"/>
      <c r="GMG187" s="252"/>
      <c r="GMH187" s="252"/>
      <c r="GMI187" s="252"/>
      <c r="GMJ187" s="252"/>
      <c r="GMK187" s="252"/>
      <c r="GML187" s="252"/>
      <c r="GMM187" s="252"/>
      <c r="GMN187" s="252"/>
      <c r="GMO187" s="252"/>
      <c r="GMP187" s="252"/>
      <c r="GMQ187" s="252"/>
      <c r="GMR187" s="252"/>
      <c r="GMS187" s="252"/>
      <c r="GMT187" s="252"/>
      <c r="GMU187" s="252"/>
      <c r="GMV187" s="252"/>
      <c r="GMW187" s="252"/>
      <c r="GMX187" s="252"/>
      <c r="GMY187" s="252"/>
      <c r="GMZ187" s="252"/>
      <c r="GNA187" s="252"/>
      <c r="GNB187" s="252"/>
      <c r="GNC187" s="252"/>
      <c r="GND187" s="252"/>
      <c r="GNE187" s="252"/>
      <c r="GNF187" s="252"/>
      <c r="GNG187" s="252"/>
      <c r="GNH187" s="252"/>
      <c r="GNI187" s="252"/>
      <c r="GNJ187" s="252"/>
      <c r="GNK187" s="252"/>
      <c r="GNL187" s="252"/>
      <c r="GNM187" s="252"/>
      <c r="GNN187" s="252"/>
      <c r="GNO187" s="252"/>
      <c r="GNP187" s="252"/>
      <c r="GNQ187" s="252"/>
      <c r="GNR187" s="252"/>
      <c r="GNS187" s="252"/>
      <c r="GNT187" s="252"/>
      <c r="GNU187" s="252"/>
      <c r="GNV187" s="252"/>
      <c r="GNW187" s="252"/>
      <c r="GNX187" s="252"/>
      <c r="GNY187" s="252"/>
      <c r="GNZ187" s="252"/>
      <c r="GOA187" s="252"/>
      <c r="GOB187" s="252"/>
      <c r="GOC187" s="252"/>
      <c r="GOD187" s="252"/>
      <c r="GOE187" s="252"/>
      <c r="GOF187" s="252"/>
      <c r="GOG187" s="252"/>
      <c r="GOH187" s="252"/>
      <c r="GOI187" s="252"/>
      <c r="GOJ187" s="252"/>
      <c r="GOK187" s="252"/>
      <c r="GOL187" s="252"/>
      <c r="GOM187" s="252"/>
      <c r="GON187" s="252"/>
      <c r="GOO187" s="252"/>
      <c r="GOP187" s="252"/>
      <c r="GOQ187" s="252"/>
      <c r="GOR187" s="252"/>
      <c r="GOS187" s="252"/>
      <c r="GOT187" s="252"/>
      <c r="GOU187" s="252"/>
      <c r="GOV187" s="252"/>
      <c r="GOW187" s="252"/>
      <c r="GOX187" s="252"/>
      <c r="GOY187" s="252"/>
      <c r="GOZ187" s="252"/>
      <c r="GPA187" s="252"/>
      <c r="GPB187" s="252"/>
      <c r="GPC187" s="252"/>
      <c r="GPD187" s="252"/>
      <c r="GPE187" s="252"/>
      <c r="GPF187" s="252"/>
      <c r="GPG187" s="252"/>
      <c r="GPH187" s="252"/>
      <c r="GPI187" s="252"/>
      <c r="GPJ187" s="252"/>
      <c r="GPK187" s="252"/>
      <c r="GPL187" s="252"/>
      <c r="GPM187" s="252"/>
      <c r="GPN187" s="252"/>
      <c r="GPO187" s="252"/>
      <c r="GPP187" s="252"/>
      <c r="GPQ187" s="252"/>
      <c r="GPR187" s="252"/>
      <c r="GPS187" s="252"/>
      <c r="GPT187" s="252"/>
      <c r="GPU187" s="252"/>
      <c r="GPV187" s="252"/>
      <c r="GPW187" s="252"/>
      <c r="GPX187" s="252"/>
      <c r="GPY187" s="252"/>
      <c r="GPZ187" s="252"/>
      <c r="GQA187" s="252"/>
      <c r="GQB187" s="252"/>
      <c r="GQC187" s="252"/>
      <c r="GQD187" s="252"/>
      <c r="GQE187" s="252"/>
      <c r="GQF187" s="252"/>
      <c r="GQG187" s="252"/>
      <c r="GQH187" s="252"/>
      <c r="GQI187" s="252"/>
      <c r="GQJ187" s="252"/>
      <c r="GQK187" s="252"/>
      <c r="GQL187" s="252"/>
      <c r="GQM187" s="252"/>
      <c r="GQN187" s="252"/>
      <c r="GQO187" s="252"/>
      <c r="GQP187" s="252"/>
      <c r="GQQ187" s="252"/>
      <c r="GQR187" s="252"/>
      <c r="GQS187" s="252"/>
      <c r="GQT187" s="252"/>
      <c r="GQU187" s="252"/>
      <c r="GQV187" s="252"/>
      <c r="GQW187" s="252"/>
      <c r="GQX187" s="252"/>
      <c r="GQY187" s="252"/>
      <c r="GQZ187" s="252"/>
      <c r="GRA187" s="252"/>
      <c r="GRB187" s="252"/>
      <c r="GRC187" s="252"/>
      <c r="GRD187" s="252"/>
      <c r="GRE187" s="252"/>
      <c r="GRF187" s="252"/>
      <c r="GRG187" s="252"/>
      <c r="GRH187" s="252"/>
      <c r="GRI187" s="252"/>
      <c r="GRJ187" s="252"/>
      <c r="GRK187" s="252"/>
      <c r="GRL187" s="252"/>
      <c r="GRM187" s="252"/>
      <c r="GRN187" s="252"/>
      <c r="GRO187" s="252"/>
      <c r="GRP187" s="252"/>
      <c r="GRQ187" s="252"/>
      <c r="GRR187" s="252"/>
      <c r="GRS187" s="252"/>
      <c r="GRT187" s="252"/>
      <c r="GRU187" s="252"/>
      <c r="GRV187" s="252"/>
      <c r="GRW187" s="252"/>
      <c r="GRX187" s="252"/>
      <c r="GRY187" s="252"/>
      <c r="GRZ187" s="252"/>
      <c r="GSA187" s="252"/>
      <c r="GSB187" s="252"/>
      <c r="GSC187" s="252"/>
      <c r="GSD187" s="252"/>
      <c r="GSE187" s="252"/>
      <c r="GSF187" s="252"/>
      <c r="GSG187" s="252"/>
      <c r="GSH187" s="252"/>
      <c r="GSI187" s="252"/>
      <c r="GSJ187" s="252"/>
      <c r="GSK187" s="252"/>
      <c r="GSL187" s="252"/>
      <c r="GSM187" s="252"/>
      <c r="GSN187" s="252"/>
      <c r="GSO187" s="252"/>
      <c r="GSP187" s="252"/>
      <c r="GSQ187" s="252"/>
      <c r="GSR187" s="252"/>
      <c r="GSS187" s="252"/>
      <c r="GST187" s="252"/>
      <c r="GSU187" s="252"/>
      <c r="GSV187" s="252"/>
      <c r="GSW187" s="252"/>
      <c r="GSX187" s="252"/>
      <c r="GSY187" s="252"/>
      <c r="GSZ187" s="252"/>
      <c r="GTA187" s="252"/>
      <c r="GTB187" s="252"/>
      <c r="GTC187" s="252"/>
      <c r="GTD187" s="252"/>
      <c r="GTE187" s="252"/>
      <c r="GTF187" s="252"/>
      <c r="GTG187" s="252"/>
      <c r="GTH187" s="252"/>
      <c r="GTI187" s="252"/>
      <c r="GTJ187" s="252"/>
      <c r="GTK187" s="252"/>
      <c r="GTL187" s="252"/>
      <c r="GTM187" s="252"/>
      <c r="GTN187" s="252"/>
      <c r="GTO187" s="252"/>
      <c r="GTP187" s="252"/>
      <c r="GTQ187" s="252"/>
      <c r="GTR187" s="252"/>
      <c r="GTS187" s="252"/>
      <c r="GTT187" s="252"/>
      <c r="GTU187" s="252"/>
      <c r="GTV187" s="252"/>
      <c r="GTW187" s="252"/>
      <c r="GTX187" s="252"/>
      <c r="GTY187" s="252"/>
      <c r="GTZ187" s="252"/>
      <c r="GUA187" s="252"/>
      <c r="GUB187" s="252"/>
      <c r="GUC187" s="252"/>
      <c r="GUD187" s="252"/>
      <c r="GUE187" s="252"/>
      <c r="GUF187" s="252"/>
      <c r="GUG187" s="252"/>
      <c r="GUH187" s="252"/>
      <c r="GUI187" s="252"/>
      <c r="GUJ187" s="252"/>
      <c r="GUK187" s="252"/>
      <c r="GUL187" s="252"/>
      <c r="GUM187" s="252"/>
      <c r="GUN187" s="252"/>
      <c r="GUO187" s="252"/>
      <c r="GUP187" s="252"/>
      <c r="GUQ187" s="252"/>
      <c r="GUR187" s="252"/>
      <c r="GUS187" s="252"/>
      <c r="GUT187" s="252"/>
      <c r="GUU187" s="252"/>
      <c r="GUV187" s="252"/>
      <c r="GUW187" s="252"/>
      <c r="GUX187" s="252"/>
      <c r="GUY187" s="252"/>
      <c r="GUZ187" s="252"/>
      <c r="GVA187" s="252"/>
      <c r="GVB187" s="252"/>
      <c r="GVC187" s="252"/>
      <c r="GVD187" s="252"/>
      <c r="GVE187" s="252"/>
      <c r="GVF187" s="252"/>
      <c r="GVG187" s="252"/>
      <c r="GVH187" s="252"/>
      <c r="GVI187" s="252"/>
      <c r="GVJ187" s="252"/>
      <c r="GVK187" s="252"/>
      <c r="GVL187" s="252"/>
      <c r="GVM187" s="252"/>
      <c r="GVN187" s="252"/>
      <c r="GVO187" s="252"/>
      <c r="GVP187" s="252"/>
      <c r="GVQ187" s="252"/>
      <c r="GVR187" s="252"/>
      <c r="GVS187" s="252"/>
      <c r="GVT187" s="252"/>
      <c r="GVU187" s="252"/>
      <c r="GVV187" s="252"/>
      <c r="GVW187" s="252"/>
      <c r="GVX187" s="252"/>
      <c r="GVY187" s="252"/>
      <c r="GVZ187" s="252"/>
      <c r="GWA187" s="252"/>
      <c r="GWB187" s="252"/>
      <c r="GWC187" s="252"/>
      <c r="GWD187" s="252"/>
      <c r="GWE187" s="252"/>
      <c r="GWF187" s="252"/>
      <c r="GWG187" s="252"/>
      <c r="GWH187" s="252"/>
      <c r="GWI187" s="252"/>
      <c r="GWJ187" s="252"/>
      <c r="GWK187" s="252"/>
      <c r="GWL187" s="252"/>
      <c r="GWM187" s="252"/>
      <c r="GWN187" s="252"/>
      <c r="GWO187" s="252"/>
      <c r="GWP187" s="252"/>
      <c r="GWQ187" s="252"/>
      <c r="GWR187" s="252"/>
      <c r="GWS187" s="252"/>
      <c r="GWT187" s="252"/>
      <c r="GWU187" s="252"/>
      <c r="GWV187" s="252"/>
      <c r="GWW187" s="252"/>
      <c r="GWX187" s="252"/>
      <c r="GWY187" s="252"/>
      <c r="GWZ187" s="252"/>
      <c r="GXA187" s="252"/>
      <c r="GXB187" s="252"/>
      <c r="GXC187" s="252"/>
      <c r="GXD187" s="252"/>
      <c r="GXE187" s="252"/>
      <c r="GXF187" s="252"/>
      <c r="GXG187" s="252"/>
      <c r="GXH187" s="252"/>
      <c r="GXI187" s="252"/>
      <c r="GXJ187" s="252"/>
      <c r="GXK187" s="252"/>
      <c r="GXL187" s="252"/>
      <c r="GXM187" s="252"/>
      <c r="GXN187" s="252"/>
      <c r="GXO187" s="252"/>
      <c r="GXP187" s="252"/>
      <c r="GXQ187" s="252"/>
      <c r="GXR187" s="252"/>
      <c r="GXS187" s="252"/>
      <c r="GXT187" s="252"/>
      <c r="GXU187" s="252"/>
      <c r="GXV187" s="252"/>
      <c r="GXW187" s="252"/>
      <c r="GXX187" s="252"/>
      <c r="GXY187" s="252"/>
      <c r="GXZ187" s="252"/>
      <c r="GYA187" s="252"/>
      <c r="GYB187" s="252"/>
      <c r="GYC187" s="252"/>
      <c r="GYD187" s="252"/>
      <c r="GYE187" s="252"/>
      <c r="GYF187" s="252"/>
      <c r="GYG187" s="252"/>
      <c r="GYH187" s="252"/>
      <c r="GYI187" s="252"/>
      <c r="GYJ187" s="252"/>
      <c r="GYK187" s="252"/>
      <c r="GYL187" s="252"/>
      <c r="GYM187" s="252"/>
      <c r="GYN187" s="252"/>
      <c r="GYO187" s="252"/>
      <c r="GYP187" s="252"/>
      <c r="GYQ187" s="252"/>
      <c r="GYR187" s="252"/>
      <c r="GYS187" s="252"/>
      <c r="GYT187" s="252"/>
      <c r="GYU187" s="252"/>
      <c r="GYV187" s="252"/>
      <c r="GYW187" s="252"/>
      <c r="GYX187" s="252"/>
      <c r="GYY187" s="252"/>
      <c r="GYZ187" s="252"/>
      <c r="GZA187" s="252"/>
      <c r="GZB187" s="252"/>
      <c r="GZC187" s="252"/>
      <c r="GZD187" s="252"/>
      <c r="GZE187" s="252"/>
      <c r="GZF187" s="252"/>
      <c r="GZG187" s="252"/>
      <c r="GZH187" s="252"/>
      <c r="GZI187" s="252"/>
      <c r="GZJ187" s="252"/>
      <c r="GZK187" s="252"/>
      <c r="GZL187" s="252"/>
      <c r="GZM187" s="252"/>
      <c r="GZN187" s="252"/>
      <c r="GZO187" s="252"/>
      <c r="GZP187" s="252"/>
      <c r="GZQ187" s="252"/>
      <c r="GZR187" s="252"/>
      <c r="GZS187" s="252"/>
      <c r="GZT187" s="252"/>
      <c r="GZU187" s="252"/>
      <c r="GZV187" s="252"/>
      <c r="GZW187" s="252"/>
      <c r="GZX187" s="252"/>
      <c r="GZY187" s="252"/>
      <c r="GZZ187" s="252"/>
      <c r="HAA187" s="252"/>
      <c r="HAB187" s="252"/>
      <c r="HAC187" s="252"/>
      <c r="HAD187" s="252"/>
      <c r="HAE187" s="252"/>
      <c r="HAF187" s="252"/>
      <c r="HAG187" s="252"/>
      <c r="HAH187" s="252"/>
      <c r="HAI187" s="252"/>
      <c r="HAJ187" s="252"/>
      <c r="HAK187" s="252"/>
      <c r="HAL187" s="252"/>
      <c r="HAM187" s="252"/>
      <c r="HAN187" s="252"/>
      <c r="HAO187" s="252"/>
      <c r="HAP187" s="252"/>
      <c r="HAQ187" s="252"/>
      <c r="HAR187" s="252"/>
      <c r="HAS187" s="252"/>
      <c r="HAT187" s="252"/>
      <c r="HAU187" s="252"/>
      <c r="HAV187" s="252"/>
      <c r="HAW187" s="252"/>
      <c r="HAX187" s="252"/>
      <c r="HAY187" s="252"/>
      <c r="HAZ187" s="252"/>
      <c r="HBA187" s="252"/>
      <c r="HBB187" s="252"/>
      <c r="HBC187" s="252"/>
      <c r="HBD187" s="252"/>
      <c r="HBE187" s="252"/>
      <c r="HBF187" s="252"/>
      <c r="HBG187" s="252"/>
      <c r="HBH187" s="252"/>
      <c r="HBI187" s="252"/>
      <c r="HBJ187" s="252"/>
      <c r="HBK187" s="252"/>
      <c r="HBL187" s="252"/>
      <c r="HBM187" s="252"/>
      <c r="HBN187" s="252"/>
      <c r="HBO187" s="252"/>
      <c r="HBP187" s="252"/>
      <c r="HBQ187" s="252"/>
      <c r="HBR187" s="252"/>
      <c r="HBS187" s="252"/>
      <c r="HBT187" s="252"/>
      <c r="HBU187" s="252"/>
      <c r="HBV187" s="252"/>
      <c r="HBW187" s="252"/>
      <c r="HBX187" s="252"/>
      <c r="HBY187" s="252"/>
      <c r="HBZ187" s="252"/>
      <c r="HCA187" s="252"/>
      <c r="HCB187" s="252"/>
      <c r="HCC187" s="252"/>
      <c r="HCD187" s="252"/>
      <c r="HCE187" s="252"/>
      <c r="HCF187" s="252"/>
      <c r="HCG187" s="252"/>
      <c r="HCH187" s="252"/>
      <c r="HCI187" s="252"/>
      <c r="HCJ187" s="252"/>
      <c r="HCK187" s="252"/>
      <c r="HCL187" s="252"/>
      <c r="HCM187" s="252"/>
      <c r="HCN187" s="252"/>
      <c r="HCO187" s="252"/>
      <c r="HCP187" s="252"/>
      <c r="HCQ187" s="252"/>
      <c r="HCR187" s="252"/>
      <c r="HCS187" s="252"/>
      <c r="HCT187" s="252"/>
      <c r="HCU187" s="252"/>
      <c r="HCV187" s="252"/>
      <c r="HCW187" s="252"/>
      <c r="HCX187" s="252"/>
      <c r="HCY187" s="252"/>
      <c r="HCZ187" s="252"/>
      <c r="HDA187" s="252"/>
      <c r="HDB187" s="252"/>
      <c r="HDC187" s="252"/>
      <c r="HDD187" s="252"/>
      <c r="HDE187" s="252"/>
      <c r="HDF187" s="252"/>
      <c r="HDG187" s="252"/>
      <c r="HDH187" s="252"/>
      <c r="HDI187" s="252"/>
      <c r="HDJ187" s="252"/>
      <c r="HDK187" s="252"/>
      <c r="HDL187" s="252"/>
      <c r="HDM187" s="252"/>
      <c r="HDN187" s="252"/>
      <c r="HDO187" s="252"/>
      <c r="HDP187" s="252"/>
      <c r="HDQ187" s="252"/>
      <c r="HDR187" s="252"/>
      <c r="HDS187" s="252"/>
      <c r="HDT187" s="252"/>
      <c r="HDU187" s="252"/>
      <c r="HDV187" s="252"/>
      <c r="HDW187" s="252"/>
      <c r="HDX187" s="252"/>
      <c r="HDY187" s="252"/>
      <c r="HDZ187" s="252"/>
      <c r="HEA187" s="252"/>
      <c r="HEB187" s="252"/>
      <c r="HEC187" s="252"/>
      <c r="HED187" s="252"/>
      <c r="HEE187" s="252"/>
      <c r="HEF187" s="252"/>
      <c r="HEG187" s="252"/>
      <c r="HEH187" s="252"/>
      <c r="HEI187" s="252"/>
      <c r="HEJ187" s="252"/>
      <c r="HEK187" s="252"/>
      <c r="HEL187" s="252"/>
      <c r="HEM187" s="252"/>
      <c r="HEN187" s="252"/>
      <c r="HEO187" s="252"/>
      <c r="HEP187" s="252"/>
      <c r="HEQ187" s="252"/>
      <c r="HER187" s="252"/>
      <c r="HES187" s="252"/>
      <c r="HET187" s="252"/>
      <c r="HEU187" s="252"/>
      <c r="HEV187" s="252"/>
      <c r="HEW187" s="252"/>
      <c r="HEX187" s="252"/>
      <c r="HEY187" s="252"/>
      <c r="HEZ187" s="252"/>
      <c r="HFA187" s="252"/>
      <c r="HFB187" s="252"/>
      <c r="HFC187" s="252"/>
      <c r="HFD187" s="252"/>
      <c r="HFE187" s="252"/>
      <c r="HFF187" s="252"/>
      <c r="HFG187" s="252"/>
      <c r="HFH187" s="252"/>
      <c r="HFI187" s="252"/>
      <c r="HFJ187" s="252"/>
      <c r="HFK187" s="252"/>
      <c r="HFL187" s="252"/>
      <c r="HFM187" s="252"/>
      <c r="HFN187" s="252"/>
      <c r="HFO187" s="252"/>
      <c r="HFP187" s="252"/>
      <c r="HFQ187" s="252"/>
      <c r="HFR187" s="252"/>
      <c r="HFS187" s="252"/>
      <c r="HFT187" s="252"/>
      <c r="HFU187" s="252"/>
      <c r="HFV187" s="252"/>
      <c r="HFW187" s="252"/>
      <c r="HFX187" s="252"/>
      <c r="HFY187" s="252"/>
      <c r="HFZ187" s="252"/>
      <c r="HGA187" s="252"/>
      <c r="HGB187" s="252"/>
      <c r="HGC187" s="252"/>
      <c r="HGD187" s="252"/>
      <c r="HGE187" s="252"/>
      <c r="HGF187" s="252"/>
      <c r="HGG187" s="252"/>
      <c r="HGH187" s="252"/>
      <c r="HGI187" s="252"/>
      <c r="HGJ187" s="252"/>
      <c r="HGK187" s="252"/>
      <c r="HGL187" s="252"/>
      <c r="HGM187" s="252"/>
      <c r="HGN187" s="252"/>
      <c r="HGO187" s="252"/>
      <c r="HGP187" s="252"/>
      <c r="HGQ187" s="252"/>
      <c r="HGR187" s="252"/>
      <c r="HGS187" s="252"/>
      <c r="HGT187" s="252"/>
      <c r="HGU187" s="252"/>
      <c r="HGV187" s="252"/>
      <c r="HGW187" s="252"/>
      <c r="HGX187" s="252"/>
      <c r="HGY187" s="252"/>
      <c r="HGZ187" s="252"/>
      <c r="HHA187" s="252"/>
      <c r="HHB187" s="252"/>
      <c r="HHC187" s="252"/>
      <c r="HHD187" s="252"/>
      <c r="HHE187" s="252"/>
      <c r="HHF187" s="252"/>
      <c r="HHG187" s="252"/>
      <c r="HHH187" s="252"/>
      <c r="HHI187" s="252"/>
      <c r="HHJ187" s="252"/>
      <c r="HHK187" s="252"/>
      <c r="HHL187" s="252"/>
      <c r="HHM187" s="252"/>
      <c r="HHN187" s="252"/>
      <c r="HHO187" s="252"/>
      <c r="HHP187" s="252"/>
      <c r="HHQ187" s="252"/>
      <c r="HHR187" s="252"/>
      <c r="HHS187" s="252"/>
      <c r="HHT187" s="252"/>
      <c r="HHU187" s="252"/>
      <c r="HHV187" s="252"/>
      <c r="HHW187" s="252"/>
      <c r="HHX187" s="252"/>
      <c r="HHY187" s="252"/>
      <c r="HHZ187" s="252"/>
      <c r="HIA187" s="252"/>
      <c r="HIB187" s="252"/>
      <c r="HIC187" s="252"/>
      <c r="HID187" s="252"/>
      <c r="HIE187" s="252"/>
      <c r="HIF187" s="252"/>
      <c r="HIG187" s="252"/>
      <c r="HIH187" s="252"/>
      <c r="HII187" s="252"/>
      <c r="HIJ187" s="252"/>
      <c r="HIK187" s="252"/>
      <c r="HIL187" s="252"/>
      <c r="HIM187" s="252"/>
      <c r="HIN187" s="252"/>
      <c r="HIO187" s="252"/>
      <c r="HIP187" s="252"/>
      <c r="HIQ187" s="252"/>
      <c r="HIR187" s="252"/>
      <c r="HIS187" s="252"/>
      <c r="HIT187" s="252"/>
      <c r="HIU187" s="252"/>
      <c r="HIV187" s="252"/>
      <c r="HIW187" s="252"/>
      <c r="HIX187" s="252"/>
      <c r="HIY187" s="252"/>
      <c r="HIZ187" s="252"/>
      <c r="HJA187" s="252"/>
      <c r="HJB187" s="252"/>
      <c r="HJC187" s="252"/>
      <c r="HJD187" s="252"/>
      <c r="HJE187" s="252"/>
      <c r="HJF187" s="252"/>
      <c r="HJG187" s="252"/>
      <c r="HJH187" s="252"/>
      <c r="HJI187" s="252"/>
      <c r="HJJ187" s="252"/>
      <c r="HJK187" s="252"/>
      <c r="HJL187" s="252"/>
      <c r="HJM187" s="252"/>
      <c r="HJN187" s="252"/>
      <c r="HJO187" s="252"/>
      <c r="HJP187" s="252"/>
      <c r="HJQ187" s="252"/>
      <c r="HJR187" s="252"/>
      <c r="HJS187" s="252"/>
      <c r="HJT187" s="252"/>
      <c r="HJU187" s="252"/>
      <c r="HJV187" s="252"/>
      <c r="HJW187" s="252"/>
      <c r="HJX187" s="252"/>
      <c r="HJY187" s="252"/>
      <c r="HJZ187" s="252"/>
      <c r="HKA187" s="252"/>
      <c r="HKB187" s="252"/>
      <c r="HKC187" s="252"/>
      <c r="HKD187" s="252"/>
      <c r="HKE187" s="252"/>
      <c r="HKF187" s="252"/>
      <c r="HKG187" s="252"/>
      <c r="HKH187" s="252"/>
      <c r="HKI187" s="252"/>
      <c r="HKJ187" s="252"/>
      <c r="HKK187" s="252"/>
      <c r="HKL187" s="252"/>
      <c r="HKM187" s="252"/>
      <c r="HKN187" s="252"/>
      <c r="HKO187" s="252"/>
      <c r="HKP187" s="252"/>
      <c r="HKQ187" s="252"/>
      <c r="HKR187" s="252"/>
      <c r="HKS187" s="252"/>
      <c r="HKT187" s="252"/>
      <c r="HKU187" s="252"/>
      <c r="HKV187" s="252"/>
      <c r="HKW187" s="252"/>
      <c r="HKX187" s="252"/>
      <c r="HKY187" s="252"/>
      <c r="HKZ187" s="252"/>
      <c r="HLA187" s="252"/>
      <c r="HLB187" s="252"/>
      <c r="HLC187" s="252"/>
      <c r="HLD187" s="252"/>
      <c r="HLE187" s="252"/>
      <c r="HLF187" s="252"/>
      <c r="HLG187" s="252"/>
      <c r="HLH187" s="252"/>
      <c r="HLI187" s="252"/>
      <c r="HLJ187" s="252"/>
      <c r="HLK187" s="252"/>
      <c r="HLL187" s="252"/>
      <c r="HLM187" s="252"/>
      <c r="HLN187" s="252"/>
      <c r="HLO187" s="252"/>
      <c r="HLP187" s="252"/>
      <c r="HLQ187" s="252"/>
      <c r="HLR187" s="252"/>
      <c r="HLS187" s="252"/>
      <c r="HLT187" s="252"/>
      <c r="HLU187" s="252"/>
      <c r="HLV187" s="252"/>
      <c r="HLW187" s="252"/>
      <c r="HLX187" s="252"/>
      <c r="HLY187" s="252"/>
      <c r="HLZ187" s="252"/>
      <c r="HMA187" s="252"/>
      <c r="HMB187" s="252"/>
      <c r="HMC187" s="252"/>
      <c r="HMD187" s="252"/>
      <c r="HME187" s="252"/>
      <c r="HMF187" s="252"/>
      <c r="HMG187" s="252"/>
      <c r="HMH187" s="252"/>
      <c r="HMI187" s="252"/>
      <c r="HMJ187" s="252"/>
      <c r="HMK187" s="252"/>
      <c r="HML187" s="252"/>
      <c r="HMM187" s="252"/>
      <c r="HMN187" s="252"/>
      <c r="HMO187" s="252"/>
      <c r="HMP187" s="252"/>
      <c r="HMQ187" s="252"/>
      <c r="HMR187" s="252"/>
      <c r="HMS187" s="252"/>
      <c r="HMT187" s="252"/>
      <c r="HMU187" s="252"/>
      <c r="HMV187" s="252"/>
      <c r="HMW187" s="252"/>
      <c r="HMX187" s="252"/>
      <c r="HMY187" s="252"/>
      <c r="HMZ187" s="252"/>
      <c r="HNA187" s="252"/>
      <c r="HNB187" s="252"/>
      <c r="HNC187" s="252"/>
      <c r="HND187" s="252"/>
      <c r="HNE187" s="252"/>
      <c r="HNF187" s="252"/>
      <c r="HNG187" s="252"/>
      <c r="HNH187" s="252"/>
      <c r="HNI187" s="252"/>
      <c r="HNJ187" s="252"/>
      <c r="HNK187" s="252"/>
      <c r="HNL187" s="252"/>
      <c r="HNM187" s="252"/>
      <c r="HNN187" s="252"/>
      <c r="HNO187" s="252"/>
      <c r="HNP187" s="252"/>
      <c r="HNQ187" s="252"/>
      <c r="HNR187" s="252"/>
      <c r="HNS187" s="252"/>
      <c r="HNT187" s="252"/>
      <c r="HNU187" s="252"/>
      <c r="HNV187" s="252"/>
      <c r="HNW187" s="252"/>
      <c r="HNX187" s="252"/>
      <c r="HNY187" s="252"/>
      <c r="HNZ187" s="252"/>
      <c r="HOA187" s="252"/>
      <c r="HOB187" s="252"/>
      <c r="HOC187" s="252"/>
      <c r="HOD187" s="252"/>
      <c r="HOE187" s="252"/>
      <c r="HOF187" s="252"/>
      <c r="HOG187" s="252"/>
      <c r="HOH187" s="252"/>
      <c r="HOI187" s="252"/>
      <c r="HOJ187" s="252"/>
      <c r="HOK187" s="252"/>
      <c r="HOL187" s="252"/>
      <c r="HOM187" s="252"/>
      <c r="HON187" s="252"/>
      <c r="HOO187" s="252"/>
      <c r="HOP187" s="252"/>
      <c r="HOQ187" s="252"/>
      <c r="HOR187" s="252"/>
      <c r="HOS187" s="252"/>
      <c r="HOT187" s="252"/>
      <c r="HOU187" s="252"/>
      <c r="HOV187" s="252"/>
      <c r="HOW187" s="252"/>
      <c r="HOX187" s="252"/>
      <c r="HOY187" s="252"/>
      <c r="HOZ187" s="252"/>
      <c r="HPA187" s="252"/>
      <c r="HPB187" s="252"/>
      <c r="HPC187" s="252"/>
      <c r="HPD187" s="252"/>
      <c r="HPE187" s="252"/>
      <c r="HPF187" s="252"/>
      <c r="HPG187" s="252"/>
      <c r="HPH187" s="252"/>
      <c r="HPI187" s="252"/>
      <c r="HPJ187" s="252"/>
      <c r="HPK187" s="252"/>
      <c r="HPL187" s="252"/>
      <c r="HPM187" s="252"/>
      <c r="HPN187" s="252"/>
      <c r="HPO187" s="252"/>
      <c r="HPP187" s="252"/>
      <c r="HPQ187" s="252"/>
      <c r="HPR187" s="252"/>
      <c r="HPS187" s="252"/>
      <c r="HPT187" s="252"/>
      <c r="HPU187" s="252"/>
      <c r="HPV187" s="252"/>
      <c r="HPW187" s="252"/>
      <c r="HPX187" s="252"/>
      <c r="HPY187" s="252"/>
      <c r="HPZ187" s="252"/>
      <c r="HQA187" s="252"/>
      <c r="HQB187" s="252"/>
      <c r="HQC187" s="252"/>
      <c r="HQD187" s="252"/>
      <c r="HQE187" s="252"/>
      <c r="HQF187" s="252"/>
      <c r="HQG187" s="252"/>
      <c r="HQH187" s="252"/>
      <c r="HQI187" s="252"/>
      <c r="HQJ187" s="252"/>
      <c r="HQK187" s="252"/>
      <c r="HQL187" s="252"/>
      <c r="HQM187" s="252"/>
      <c r="HQN187" s="252"/>
      <c r="HQO187" s="252"/>
      <c r="HQP187" s="252"/>
      <c r="HQQ187" s="252"/>
      <c r="HQR187" s="252"/>
      <c r="HQS187" s="252"/>
      <c r="HQT187" s="252"/>
      <c r="HQU187" s="252"/>
      <c r="HQV187" s="252"/>
      <c r="HQW187" s="252"/>
      <c r="HQX187" s="252"/>
      <c r="HQY187" s="252"/>
      <c r="HQZ187" s="252"/>
      <c r="HRA187" s="252"/>
      <c r="HRB187" s="252"/>
      <c r="HRC187" s="252"/>
      <c r="HRD187" s="252"/>
      <c r="HRE187" s="252"/>
      <c r="HRF187" s="252"/>
      <c r="HRG187" s="252"/>
      <c r="HRH187" s="252"/>
      <c r="HRI187" s="252"/>
      <c r="HRJ187" s="252"/>
      <c r="HRK187" s="252"/>
      <c r="HRL187" s="252"/>
      <c r="HRM187" s="252"/>
      <c r="HRN187" s="252"/>
      <c r="HRO187" s="252"/>
      <c r="HRP187" s="252"/>
      <c r="HRQ187" s="252"/>
      <c r="HRR187" s="252"/>
      <c r="HRS187" s="252"/>
      <c r="HRT187" s="252"/>
      <c r="HRU187" s="252"/>
      <c r="HRV187" s="252"/>
      <c r="HRW187" s="252"/>
      <c r="HRX187" s="252"/>
      <c r="HRY187" s="252"/>
      <c r="HRZ187" s="252"/>
      <c r="HSA187" s="252"/>
      <c r="HSB187" s="252"/>
      <c r="HSC187" s="252"/>
      <c r="HSD187" s="252"/>
      <c r="HSE187" s="252"/>
      <c r="HSF187" s="252"/>
      <c r="HSG187" s="252"/>
      <c r="HSH187" s="252"/>
      <c r="HSI187" s="252"/>
      <c r="HSJ187" s="252"/>
      <c r="HSK187" s="252"/>
      <c r="HSL187" s="252"/>
      <c r="HSM187" s="252"/>
      <c r="HSN187" s="252"/>
      <c r="HSO187" s="252"/>
      <c r="HSP187" s="252"/>
      <c r="HSQ187" s="252"/>
      <c r="HSR187" s="252"/>
      <c r="HSS187" s="252"/>
      <c r="HST187" s="252"/>
      <c r="HSU187" s="252"/>
      <c r="HSV187" s="252"/>
      <c r="HSW187" s="252"/>
      <c r="HSX187" s="252"/>
      <c r="HSY187" s="252"/>
      <c r="HSZ187" s="252"/>
      <c r="HTA187" s="252"/>
      <c r="HTB187" s="252"/>
      <c r="HTC187" s="252"/>
      <c r="HTD187" s="252"/>
      <c r="HTE187" s="252"/>
      <c r="HTF187" s="252"/>
      <c r="HTG187" s="252"/>
      <c r="HTH187" s="252"/>
      <c r="HTI187" s="252"/>
      <c r="HTJ187" s="252"/>
      <c r="HTK187" s="252"/>
      <c r="HTL187" s="252"/>
      <c r="HTM187" s="252"/>
      <c r="HTN187" s="252"/>
      <c r="HTO187" s="252"/>
      <c r="HTP187" s="252"/>
      <c r="HTQ187" s="252"/>
      <c r="HTR187" s="252"/>
      <c r="HTS187" s="252"/>
      <c r="HTT187" s="252"/>
      <c r="HTU187" s="252"/>
      <c r="HTV187" s="252"/>
      <c r="HTW187" s="252"/>
      <c r="HTX187" s="252"/>
      <c r="HTY187" s="252"/>
      <c r="HTZ187" s="252"/>
      <c r="HUA187" s="252"/>
      <c r="HUB187" s="252"/>
      <c r="HUC187" s="252"/>
      <c r="HUD187" s="252"/>
      <c r="HUE187" s="252"/>
      <c r="HUF187" s="252"/>
      <c r="HUG187" s="252"/>
      <c r="HUH187" s="252"/>
      <c r="HUI187" s="252"/>
      <c r="HUJ187" s="252"/>
      <c r="HUK187" s="252"/>
      <c r="HUL187" s="252"/>
      <c r="HUM187" s="252"/>
      <c r="HUN187" s="252"/>
      <c r="HUO187" s="252"/>
      <c r="HUP187" s="252"/>
      <c r="HUQ187" s="252"/>
      <c r="HUR187" s="252"/>
      <c r="HUS187" s="252"/>
      <c r="HUT187" s="252"/>
      <c r="HUU187" s="252"/>
      <c r="HUV187" s="252"/>
      <c r="HUW187" s="252"/>
      <c r="HUX187" s="252"/>
      <c r="HUY187" s="252"/>
      <c r="HUZ187" s="252"/>
      <c r="HVA187" s="252"/>
      <c r="HVB187" s="252"/>
      <c r="HVC187" s="252"/>
      <c r="HVD187" s="252"/>
      <c r="HVE187" s="252"/>
      <c r="HVF187" s="252"/>
      <c r="HVG187" s="252"/>
      <c r="HVH187" s="252"/>
      <c r="HVI187" s="252"/>
      <c r="HVJ187" s="252"/>
      <c r="HVK187" s="252"/>
      <c r="HVL187" s="252"/>
      <c r="HVM187" s="252"/>
      <c r="HVN187" s="252"/>
      <c r="HVO187" s="252"/>
      <c r="HVP187" s="252"/>
      <c r="HVQ187" s="252"/>
      <c r="HVR187" s="252"/>
      <c r="HVS187" s="252"/>
      <c r="HVT187" s="252"/>
      <c r="HVU187" s="252"/>
      <c r="HVV187" s="252"/>
      <c r="HVW187" s="252"/>
      <c r="HVX187" s="252"/>
      <c r="HVY187" s="252"/>
      <c r="HVZ187" s="252"/>
      <c r="HWA187" s="252"/>
      <c r="HWB187" s="252"/>
      <c r="HWC187" s="252"/>
      <c r="HWD187" s="252"/>
      <c r="HWE187" s="252"/>
      <c r="HWF187" s="252"/>
      <c r="HWG187" s="252"/>
      <c r="HWH187" s="252"/>
      <c r="HWI187" s="252"/>
      <c r="HWJ187" s="252"/>
      <c r="HWK187" s="252"/>
      <c r="HWL187" s="252"/>
      <c r="HWM187" s="252"/>
      <c r="HWN187" s="252"/>
      <c r="HWO187" s="252"/>
      <c r="HWP187" s="252"/>
      <c r="HWQ187" s="252"/>
      <c r="HWR187" s="252"/>
      <c r="HWS187" s="252"/>
      <c r="HWT187" s="252"/>
      <c r="HWU187" s="252"/>
      <c r="HWV187" s="252"/>
      <c r="HWW187" s="252"/>
      <c r="HWX187" s="252"/>
      <c r="HWY187" s="252"/>
      <c r="HWZ187" s="252"/>
      <c r="HXA187" s="252"/>
      <c r="HXB187" s="252"/>
      <c r="HXC187" s="252"/>
      <c r="HXD187" s="252"/>
      <c r="HXE187" s="252"/>
      <c r="HXF187" s="252"/>
      <c r="HXG187" s="252"/>
      <c r="HXH187" s="252"/>
      <c r="HXI187" s="252"/>
      <c r="HXJ187" s="252"/>
      <c r="HXK187" s="252"/>
      <c r="HXL187" s="252"/>
      <c r="HXM187" s="252"/>
      <c r="HXN187" s="252"/>
      <c r="HXO187" s="252"/>
      <c r="HXP187" s="252"/>
      <c r="HXQ187" s="252"/>
      <c r="HXR187" s="252"/>
      <c r="HXS187" s="252"/>
      <c r="HXT187" s="252"/>
      <c r="HXU187" s="252"/>
      <c r="HXV187" s="252"/>
      <c r="HXW187" s="252"/>
      <c r="HXX187" s="252"/>
      <c r="HXY187" s="252"/>
      <c r="HXZ187" s="252"/>
      <c r="HYA187" s="252"/>
      <c r="HYB187" s="252"/>
      <c r="HYC187" s="252"/>
      <c r="HYD187" s="252"/>
      <c r="HYE187" s="252"/>
      <c r="HYF187" s="252"/>
      <c r="HYG187" s="252"/>
      <c r="HYH187" s="252"/>
      <c r="HYI187" s="252"/>
      <c r="HYJ187" s="252"/>
      <c r="HYK187" s="252"/>
      <c r="HYL187" s="252"/>
      <c r="HYM187" s="252"/>
      <c r="HYN187" s="252"/>
      <c r="HYO187" s="252"/>
      <c r="HYP187" s="252"/>
      <c r="HYQ187" s="252"/>
      <c r="HYR187" s="252"/>
      <c r="HYS187" s="252"/>
      <c r="HYT187" s="252"/>
      <c r="HYU187" s="252"/>
      <c r="HYV187" s="252"/>
      <c r="HYW187" s="252"/>
      <c r="HYX187" s="252"/>
      <c r="HYY187" s="252"/>
      <c r="HYZ187" s="252"/>
      <c r="HZA187" s="252"/>
      <c r="HZB187" s="252"/>
      <c r="HZC187" s="252"/>
      <c r="HZD187" s="252"/>
      <c r="HZE187" s="252"/>
      <c r="HZF187" s="252"/>
      <c r="HZG187" s="252"/>
      <c r="HZH187" s="252"/>
      <c r="HZI187" s="252"/>
      <c r="HZJ187" s="252"/>
      <c r="HZK187" s="252"/>
      <c r="HZL187" s="252"/>
      <c r="HZM187" s="252"/>
      <c r="HZN187" s="252"/>
      <c r="HZO187" s="252"/>
      <c r="HZP187" s="252"/>
      <c r="HZQ187" s="252"/>
      <c r="HZR187" s="252"/>
      <c r="HZS187" s="252"/>
      <c r="HZT187" s="252"/>
      <c r="HZU187" s="252"/>
      <c r="HZV187" s="252"/>
      <c r="HZW187" s="252"/>
      <c r="HZX187" s="252"/>
      <c r="HZY187" s="252"/>
      <c r="HZZ187" s="252"/>
      <c r="IAA187" s="252"/>
      <c r="IAB187" s="252"/>
      <c r="IAC187" s="252"/>
      <c r="IAD187" s="252"/>
      <c r="IAE187" s="252"/>
      <c r="IAF187" s="252"/>
      <c r="IAG187" s="252"/>
      <c r="IAH187" s="252"/>
      <c r="IAI187" s="252"/>
      <c r="IAJ187" s="252"/>
      <c r="IAK187" s="252"/>
      <c r="IAL187" s="252"/>
      <c r="IAM187" s="252"/>
      <c r="IAN187" s="252"/>
      <c r="IAO187" s="252"/>
      <c r="IAP187" s="252"/>
      <c r="IAQ187" s="252"/>
      <c r="IAR187" s="252"/>
      <c r="IAS187" s="252"/>
      <c r="IAT187" s="252"/>
      <c r="IAU187" s="252"/>
      <c r="IAV187" s="252"/>
      <c r="IAW187" s="252"/>
      <c r="IAX187" s="252"/>
      <c r="IAY187" s="252"/>
      <c r="IAZ187" s="252"/>
      <c r="IBA187" s="252"/>
      <c r="IBB187" s="252"/>
      <c r="IBC187" s="252"/>
      <c r="IBD187" s="252"/>
      <c r="IBE187" s="252"/>
      <c r="IBF187" s="252"/>
      <c r="IBG187" s="252"/>
      <c r="IBH187" s="252"/>
      <c r="IBI187" s="252"/>
      <c r="IBJ187" s="252"/>
      <c r="IBK187" s="252"/>
      <c r="IBL187" s="252"/>
      <c r="IBM187" s="252"/>
      <c r="IBN187" s="252"/>
      <c r="IBO187" s="252"/>
      <c r="IBP187" s="252"/>
      <c r="IBQ187" s="252"/>
      <c r="IBR187" s="252"/>
      <c r="IBS187" s="252"/>
      <c r="IBT187" s="252"/>
      <c r="IBU187" s="252"/>
      <c r="IBV187" s="252"/>
      <c r="IBW187" s="252"/>
      <c r="IBX187" s="252"/>
      <c r="IBY187" s="252"/>
      <c r="IBZ187" s="252"/>
      <c r="ICA187" s="252"/>
      <c r="ICB187" s="252"/>
      <c r="ICC187" s="252"/>
      <c r="ICD187" s="252"/>
      <c r="ICE187" s="252"/>
      <c r="ICF187" s="252"/>
      <c r="ICG187" s="252"/>
      <c r="ICH187" s="252"/>
      <c r="ICI187" s="252"/>
      <c r="ICJ187" s="252"/>
      <c r="ICK187" s="252"/>
      <c r="ICL187" s="252"/>
      <c r="ICM187" s="252"/>
      <c r="ICN187" s="252"/>
      <c r="ICO187" s="252"/>
      <c r="ICP187" s="252"/>
      <c r="ICQ187" s="252"/>
      <c r="ICR187" s="252"/>
      <c r="ICS187" s="252"/>
      <c r="ICT187" s="252"/>
      <c r="ICU187" s="252"/>
      <c r="ICV187" s="252"/>
      <c r="ICW187" s="252"/>
      <c r="ICX187" s="252"/>
      <c r="ICY187" s="252"/>
      <c r="ICZ187" s="252"/>
      <c r="IDA187" s="252"/>
      <c r="IDB187" s="252"/>
      <c r="IDC187" s="252"/>
      <c r="IDD187" s="252"/>
      <c r="IDE187" s="252"/>
      <c r="IDF187" s="252"/>
      <c r="IDG187" s="252"/>
      <c r="IDH187" s="252"/>
      <c r="IDI187" s="252"/>
      <c r="IDJ187" s="252"/>
      <c r="IDK187" s="252"/>
      <c r="IDL187" s="252"/>
      <c r="IDM187" s="252"/>
      <c r="IDN187" s="252"/>
      <c r="IDO187" s="252"/>
      <c r="IDP187" s="252"/>
      <c r="IDQ187" s="252"/>
      <c r="IDR187" s="252"/>
      <c r="IDS187" s="252"/>
      <c r="IDT187" s="252"/>
      <c r="IDU187" s="252"/>
      <c r="IDV187" s="252"/>
      <c r="IDW187" s="252"/>
      <c r="IDX187" s="252"/>
      <c r="IDY187" s="252"/>
      <c r="IDZ187" s="252"/>
      <c r="IEA187" s="252"/>
      <c r="IEB187" s="252"/>
      <c r="IEC187" s="252"/>
      <c r="IED187" s="252"/>
      <c r="IEE187" s="252"/>
      <c r="IEF187" s="252"/>
      <c r="IEG187" s="252"/>
      <c r="IEH187" s="252"/>
      <c r="IEI187" s="252"/>
      <c r="IEJ187" s="252"/>
      <c r="IEK187" s="252"/>
      <c r="IEL187" s="252"/>
      <c r="IEM187" s="252"/>
      <c r="IEN187" s="252"/>
      <c r="IEO187" s="252"/>
      <c r="IEP187" s="252"/>
      <c r="IEQ187" s="252"/>
      <c r="IER187" s="252"/>
      <c r="IES187" s="252"/>
      <c r="IET187" s="252"/>
      <c r="IEU187" s="252"/>
      <c r="IEV187" s="252"/>
      <c r="IEW187" s="252"/>
      <c r="IEX187" s="252"/>
      <c r="IEY187" s="252"/>
      <c r="IEZ187" s="252"/>
      <c r="IFA187" s="252"/>
      <c r="IFB187" s="252"/>
      <c r="IFC187" s="252"/>
      <c r="IFD187" s="252"/>
      <c r="IFE187" s="252"/>
      <c r="IFF187" s="252"/>
      <c r="IFG187" s="252"/>
      <c r="IFH187" s="252"/>
      <c r="IFI187" s="252"/>
      <c r="IFJ187" s="252"/>
      <c r="IFK187" s="252"/>
      <c r="IFL187" s="252"/>
      <c r="IFM187" s="252"/>
      <c r="IFN187" s="252"/>
      <c r="IFO187" s="252"/>
      <c r="IFP187" s="252"/>
      <c r="IFQ187" s="252"/>
      <c r="IFR187" s="252"/>
      <c r="IFS187" s="252"/>
      <c r="IFT187" s="252"/>
      <c r="IFU187" s="252"/>
      <c r="IFV187" s="252"/>
      <c r="IFW187" s="252"/>
      <c r="IFX187" s="252"/>
      <c r="IFY187" s="252"/>
      <c r="IFZ187" s="252"/>
      <c r="IGA187" s="252"/>
      <c r="IGB187" s="252"/>
      <c r="IGC187" s="252"/>
      <c r="IGD187" s="252"/>
      <c r="IGE187" s="252"/>
      <c r="IGF187" s="252"/>
      <c r="IGG187" s="252"/>
      <c r="IGH187" s="252"/>
      <c r="IGI187" s="252"/>
      <c r="IGJ187" s="252"/>
      <c r="IGK187" s="252"/>
      <c r="IGL187" s="252"/>
      <c r="IGM187" s="252"/>
      <c r="IGN187" s="252"/>
      <c r="IGO187" s="252"/>
      <c r="IGP187" s="252"/>
      <c r="IGQ187" s="252"/>
      <c r="IGR187" s="252"/>
      <c r="IGS187" s="252"/>
      <c r="IGT187" s="252"/>
      <c r="IGU187" s="252"/>
      <c r="IGV187" s="252"/>
      <c r="IGW187" s="252"/>
      <c r="IGX187" s="252"/>
      <c r="IGY187" s="252"/>
      <c r="IGZ187" s="252"/>
      <c r="IHA187" s="252"/>
      <c r="IHB187" s="252"/>
      <c r="IHC187" s="252"/>
      <c r="IHD187" s="252"/>
      <c r="IHE187" s="252"/>
      <c r="IHF187" s="252"/>
      <c r="IHG187" s="252"/>
      <c r="IHH187" s="252"/>
      <c r="IHI187" s="252"/>
      <c r="IHJ187" s="252"/>
      <c r="IHK187" s="252"/>
      <c r="IHL187" s="252"/>
      <c r="IHM187" s="252"/>
      <c r="IHN187" s="252"/>
      <c r="IHO187" s="252"/>
      <c r="IHP187" s="252"/>
      <c r="IHQ187" s="252"/>
      <c r="IHR187" s="252"/>
      <c r="IHS187" s="252"/>
      <c r="IHT187" s="252"/>
      <c r="IHU187" s="252"/>
      <c r="IHV187" s="252"/>
      <c r="IHW187" s="252"/>
      <c r="IHX187" s="252"/>
      <c r="IHY187" s="252"/>
      <c r="IHZ187" s="252"/>
      <c r="IIA187" s="252"/>
      <c r="IIB187" s="252"/>
      <c r="IIC187" s="252"/>
      <c r="IID187" s="252"/>
      <c r="IIE187" s="252"/>
      <c r="IIF187" s="252"/>
      <c r="IIG187" s="252"/>
      <c r="IIH187" s="252"/>
      <c r="III187" s="252"/>
      <c r="IIJ187" s="252"/>
      <c r="IIK187" s="252"/>
      <c r="IIL187" s="252"/>
      <c r="IIM187" s="252"/>
      <c r="IIN187" s="252"/>
      <c r="IIO187" s="252"/>
      <c r="IIP187" s="252"/>
      <c r="IIQ187" s="252"/>
      <c r="IIR187" s="252"/>
      <c r="IIS187" s="252"/>
      <c r="IIT187" s="252"/>
      <c r="IIU187" s="252"/>
      <c r="IIV187" s="252"/>
      <c r="IIW187" s="252"/>
      <c r="IIX187" s="252"/>
      <c r="IIY187" s="252"/>
      <c r="IIZ187" s="252"/>
      <c r="IJA187" s="252"/>
      <c r="IJB187" s="252"/>
      <c r="IJC187" s="252"/>
      <c r="IJD187" s="252"/>
      <c r="IJE187" s="252"/>
      <c r="IJF187" s="252"/>
      <c r="IJG187" s="252"/>
      <c r="IJH187" s="252"/>
      <c r="IJI187" s="252"/>
      <c r="IJJ187" s="252"/>
      <c r="IJK187" s="252"/>
      <c r="IJL187" s="252"/>
      <c r="IJM187" s="252"/>
      <c r="IJN187" s="252"/>
      <c r="IJO187" s="252"/>
      <c r="IJP187" s="252"/>
      <c r="IJQ187" s="252"/>
      <c r="IJR187" s="252"/>
      <c r="IJS187" s="252"/>
      <c r="IJT187" s="252"/>
      <c r="IJU187" s="252"/>
      <c r="IJV187" s="252"/>
      <c r="IJW187" s="252"/>
      <c r="IJX187" s="252"/>
      <c r="IJY187" s="252"/>
      <c r="IJZ187" s="252"/>
      <c r="IKA187" s="252"/>
      <c r="IKB187" s="252"/>
      <c r="IKC187" s="252"/>
      <c r="IKD187" s="252"/>
      <c r="IKE187" s="252"/>
      <c r="IKF187" s="252"/>
      <c r="IKG187" s="252"/>
      <c r="IKH187" s="252"/>
      <c r="IKI187" s="252"/>
      <c r="IKJ187" s="252"/>
      <c r="IKK187" s="252"/>
      <c r="IKL187" s="252"/>
      <c r="IKM187" s="252"/>
      <c r="IKN187" s="252"/>
      <c r="IKO187" s="252"/>
      <c r="IKP187" s="252"/>
      <c r="IKQ187" s="252"/>
      <c r="IKR187" s="252"/>
      <c r="IKS187" s="252"/>
      <c r="IKT187" s="252"/>
      <c r="IKU187" s="252"/>
      <c r="IKV187" s="252"/>
      <c r="IKW187" s="252"/>
      <c r="IKX187" s="252"/>
      <c r="IKY187" s="252"/>
      <c r="IKZ187" s="252"/>
      <c r="ILA187" s="252"/>
      <c r="ILB187" s="252"/>
      <c r="ILC187" s="252"/>
      <c r="ILD187" s="252"/>
      <c r="ILE187" s="252"/>
      <c r="ILF187" s="252"/>
      <c r="ILG187" s="252"/>
      <c r="ILH187" s="252"/>
      <c r="ILI187" s="252"/>
      <c r="ILJ187" s="252"/>
      <c r="ILK187" s="252"/>
      <c r="ILL187" s="252"/>
      <c r="ILM187" s="252"/>
      <c r="ILN187" s="252"/>
      <c r="ILO187" s="252"/>
      <c r="ILP187" s="252"/>
      <c r="ILQ187" s="252"/>
      <c r="ILR187" s="252"/>
      <c r="ILS187" s="252"/>
      <c r="ILT187" s="252"/>
      <c r="ILU187" s="252"/>
      <c r="ILV187" s="252"/>
      <c r="ILW187" s="252"/>
      <c r="ILX187" s="252"/>
      <c r="ILY187" s="252"/>
      <c r="ILZ187" s="252"/>
      <c r="IMA187" s="252"/>
      <c r="IMB187" s="252"/>
      <c r="IMC187" s="252"/>
      <c r="IMD187" s="252"/>
      <c r="IME187" s="252"/>
      <c r="IMF187" s="252"/>
      <c r="IMG187" s="252"/>
      <c r="IMH187" s="252"/>
      <c r="IMI187" s="252"/>
      <c r="IMJ187" s="252"/>
      <c r="IMK187" s="252"/>
      <c r="IML187" s="252"/>
      <c r="IMM187" s="252"/>
      <c r="IMN187" s="252"/>
      <c r="IMO187" s="252"/>
      <c r="IMP187" s="252"/>
      <c r="IMQ187" s="252"/>
      <c r="IMR187" s="252"/>
      <c r="IMS187" s="252"/>
      <c r="IMT187" s="252"/>
      <c r="IMU187" s="252"/>
      <c r="IMV187" s="252"/>
      <c r="IMW187" s="252"/>
      <c r="IMX187" s="252"/>
      <c r="IMY187" s="252"/>
      <c r="IMZ187" s="252"/>
      <c r="INA187" s="252"/>
      <c r="INB187" s="252"/>
      <c r="INC187" s="252"/>
      <c r="IND187" s="252"/>
      <c r="INE187" s="252"/>
      <c r="INF187" s="252"/>
      <c r="ING187" s="252"/>
      <c r="INH187" s="252"/>
      <c r="INI187" s="252"/>
      <c r="INJ187" s="252"/>
      <c r="INK187" s="252"/>
      <c r="INL187" s="252"/>
      <c r="INM187" s="252"/>
      <c r="INN187" s="252"/>
      <c r="INO187" s="252"/>
      <c r="INP187" s="252"/>
      <c r="INQ187" s="252"/>
      <c r="INR187" s="252"/>
      <c r="INS187" s="252"/>
      <c r="INT187" s="252"/>
      <c r="INU187" s="252"/>
      <c r="INV187" s="252"/>
      <c r="INW187" s="252"/>
      <c r="INX187" s="252"/>
      <c r="INY187" s="252"/>
      <c r="INZ187" s="252"/>
      <c r="IOA187" s="252"/>
      <c r="IOB187" s="252"/>
      <c r="IOC187" s="252"/>
      <c r="IOD187" s="252"/>
      <c r="IOE187" s="252"/>
      <c r="IOF187" s="252"/>
      <c r="IOG187" s="252"/>
      <c r="IOH187" s="252"/>
      <c r="IOI187" s="252"/>
      <c r="IOJ187" s="252"/>
      <c r="IOK187" s="252"/>
      <c r="IOL187" s="252"/>
      <c r="IOM187" s="252"/>
      <c r="ION187" s="252"/>
      <c r="IOO187" s="252"/>
      <c r="IOP187" s="252"/>
      <c r="IOQ187" s="252"/>
      <c r="IOR187" s="252"/>
      <c r="IOS187" s="252"/>
      <c r="IOT187" s="252"/>
      <c r="IOU187" s="252"/>
      <c r="IOV187" s="252"/>
      <c r="IOW187" s="252"/>
      <c r="IOX187" s="252"/>
      <c r="IOY187" s="252"/>
      <c r="IOZ187" s="252"/>
      <c r="IPA187" s="252"/>
      <c r="IPB187" s="252"/>
      <c r="IPC187" s="252"/>
      <c r="IPD187" s="252"/>
      <c r="IPE187" s="252"/>
      <c r="IPF187" s="252"/>
      <c r="IPG187" s="252"/>
      <c r="IPH187" s="252"/>
      <c r="IPI187" s="252"/>
      <c r="IPJ187" s="252"/>
      <c r="IPK187" s="252"/>
      <c r="IPL187" s="252"/>
      <c r="IPM187" s="252"/>
      <c r="IPN187" s="252"/>
      <c r="IPO187" s="252"/>
      <c r="IPP187" s="252"/>
      <c r="IPQ187" s="252"/>
      <c r="IPR187" s="252"/>
      <c r="IPS187" s="252"/>
      <c r="IPT187" s="252"/>
      <c r="IPU187" s="252"/>
      <c r="IPV187" s="252"/>
      <c r="IPW187" s="252"/>
      <c r="IPX187" s="252"/>
      <c r="IPY187" s="252"/>
      <c r="IPZ187" s="252"/>
      <c r="IQA187" s="252"/>
      <c r="IQB187" s="252"/>
      <c r="IQC187" s="252"/>
      <c r="IQD187" s="252"/>
      <c r="IQE187" s="252"/>
      <c r="IQF187" s="252"/>
      <c r="IQG187" s="252"/>
      <c r="IQH187" s="252"/>
      <c r="IQI187" s="252"/>
      <c r="IQJ187" s="252"/>
      <c r="IQK187" s="252"/>
      <c r="IQL187" s="252"/>
      <c r="IQM187" s="252"/>
      <c r="IQN187" s="252"/>
      <c r="IQO187" s="252"/>
      <c r="IQP187" s="252"/>
      <c r="IQQ187" s="252"/>
      <c r="IQR187" s="252"/>
      <c r="IQS187" s="252"/>
      <c r="IQT187" s="252"/>
      <c r="IQU187" s="252"/>
      <c r="IQV187" s="252"/>
      <c r="IQW187" s="252"/>
      <c r="IQX187" s="252"/>
      <c r="IQY187" s="252"/>
      <c r="IQZ187" s="252"/>
      <c r="IRA187" s="252"/>
      <c r="IRB187" s="252"/>
      <c r="IRC187" s="252"/>
      <c r="IRD187" s="252"/>
      <c r="IRE187" s="252"/>
      <c r="IRF187" s="252"/>
      <c r="IRG187" s="252"/>
      <c r="IRH187" s="252"/>
      <c r="IRI187" s="252"/>
      <c r="IRJ187" s="252"/>
      <c r="IRK187" s="252"/>
      <c r="IRL187" s="252"/>
      <c r="IRM187" s="252"/>
      <c r="IRN187" s="252"/>
      <c r="IRO187" s="252"/>
      <c r="IRP187" s="252"/>
      <c r="IRQ187" s="252"/>
      <c r="IRR187" s="252"/>
      <c r="IRS187" s="252"/>
      <c r="IRT187" s="252"/>
      <c r="IRU187" s="252"/>
      <c r="IRV187" s="252"/>
      <c r="IRW187" s="252"/>
      <c r="IRX187" s="252"/>
      <c r="IRY187" s="252"/>
      <c r="IRZ187" s="252"/>
      <c r="ISA187" s="252"/>
      <c r="ISB187" s="252"/>
      <c r="ISC187" s="252"/>
      <c r="ISD187" s="252"/>
      <c r="ISE187" s="252"/>
      <c r="ISF187" s="252"/>
      <c r="ISG187" s="252"/>
      <c r="ISH187" s="252"/>
      <c r="ISI187" s="252"/>
      <c r="ISJ187" s="252"/>
      <c r="ISK187" s="252"/>
      <c r="ISL187" s="252"/>
      <c r="ISM187" s="252"/>
      <c r="ISN187" s="252"/>
      <c r="ISO187" s="252"/>
      <c r="ISP187" s="252"/>
      <c r="ISQ187" s="252"/>
      <c r="ISR187" s="252"/>
      <c r="ISS187" s="252"/>
      <c r="IST187" s="252"/>
      <c r="ISU187" s="252"/>
      <c r="ISV187" s="252"/>
      <c r="ISW187" s="252"/>
      <c r="ISX187" s="252"/>
      <c r="ISY187" s="252"/>
      <c r="ISZ187" s="252"/>
      <c r="ITA187" s="252"/>
      <c r="ITB187" s="252"/>
      <c r="ITC187" s="252"/>
      <c r="ITD187" s="252"/>
      <c r="ITE187" s="252"/>
      <c r="ITF187" s="252"/>
      <c r="ITG187" s="252"/>
      <c r="ITH187" s="252"/>
      <c r="ITI187" s="252"/>
      <c r="ITJ187" s="252"/>
      <c r="ITK187" s="252"/>
      <c r="ITL187" s="252"/>
      <c r="ITM187" s="252"/>
      <c r="ITN187" s="252"/>
      <c r="ITO187" s="252"/>
      <c r="ITP187" s="252"/>
      <c r="ITQ187" s="252"/>
      <c r="ITR187" s="252"/>
      <c r="ITS187" s="252"/>
      <c r="ITT187" s="252"/>
      <c r="ITU187" s="252"/>
      <c r="ITV187" s="252"/>
      <c r="ITW187" s="252"/>
      <c r="ITX187" s="252"/>
      <c r="ITY187" s="252"/>
      <c r="ITZ187" s="252"/>
      <c r="IUA187" s="252"/>
      <c r="IUB187" s="252"/>
      <c r="IUC187" s="252"/>
      <c r="IUD187" s="252"/>
      <c r="IUE187" s="252"/>
      <c r="IUF187" s="252"/>
      <c r="IUG187" s="252"/>
      <c r="IUH187" s="252"/>
      <c r="IUI187" s="252"/>
      <c r="IUJ187" s="252"/>
      <c r="IUK187" s="252"/>
      <c r="IUL187" s="252"/>
      <c r="IUM187" s="252"/>
      <c r="IUN187" s="252"/>
      <c r="IUO187" s="252"/>
      <c r="IUP187" s="252"/>
      <c r="IUQ187" s="252"/>
      <c r="IUR187" s="252"/>
      <c r="IUS187" s="252"/>
      <c r="IUT187" s="252"/>
      <c r="IUU187" s="252"/>
      <c r="IUV187" s="252"/>
      <c r="IUW187" s="252"/>
      <c r="IUX187" s="252"/>
      <c r="IUY187" s="252"/>
      <c r="IUZ187" s="252"/>
      <c r="IVA187" s="252"/>
      <c r="IVB187" s="252"/>
      <c r="IVC187" s="252"/>
      <c r="IVD187" s="252"/>
      <c r="IVE187" s="252"/>
      <c r="IVF187" s="252"/>
      <c r="IVG187" s="252"/>
      <c r="IVH187" s="252"/>
      <c r="IVI187" s="252"/>
      <c r="IVJ187" s="252"/>
      <c r="IVK187" s="252"/>
      <c r="IVL187" s="252"/>
      <c r="IVM187" s="252"/>
      <c r="IVN187" s="252"/>
      <c r="IVO187" s="252"/>
      <c r="IVP187" s="252"/>
      <c r="IVQ187" s="252"/>
      <c r="IVR187" s="252"/>
      <c r="IVS187" s="252"/>
      <c r="IVT187" s="252"/>
      <c r="IVU187" s="252"/>
      <c r="IVV187" s="252"/>
      <c r="IVW187" s="252"/>
      <c r="IVX187" s="252"/>
      <c r="IVY187" s="252"/>
      <c r="IVZ187" s="252"/>
      <c r="IWA187" s="252"/>
      <c r="IWB187" s="252"/>
      <c r="IWC187" s="252"/>
      <c r="IWD187" s="252"/>
      <c r="IWE187" s="252"/>
      <c r="IWF187" s="252"/>
      <c r="IWG187" s="252"/>
      <c r="IWH187" s="252"/>
      <c r="IWI187" s="252"/>
      <c r="IWJ187" s="252"/>
      <c r="IWK187" s="252"/>
      <c r="IWL187" s="252"/>
      <c r="IWM187" s="252"/>
      <c r="IWN187" s="252"/>
      <c r="IWO187" s="252"/>
      <c r="IWP187" s="252"/>
      <c r="IWQ187" s="252"/>
      <c r="IWR187" s="252"/>
      <c r="IWS187" s="252"/>
      <c r="IWT187" s="252"/>
      <c r="IWU187" s="252"/>
      <c r="IWV187" s="252"/>
      <c r="IWW187" s="252"/>
      <c r="IWX187" s="252"/>
      <c r="IWY187" s="252"/>
      <c r="IWZ187" s="252"/>
      <c r="IXA187" s="252"/>
      <c r="IXB187" s="252"/>
      <c r="IXC187" s="252"/>
      <c r="IXD187" s="252"/>
      <c r="IXE187" s="252"/>
      <c r="IXF187" s="252"/>
      <c r="IXG187" s="252"/>
      <c r="IXH187" s="252"/>
      <c r="IXI187" s="252"/>
      <c r="IXJ187" s="252"/>
      <c r="IXK187" s="252"/>
      <c r="IXL187" s="252"/>
      <c r="IXM187" s="252"/>
      <c r="IXN187" s="252"/>
      <c r="IXO187" s="252"/>
      <c r="IXP187" s="252"/>
      <c r="IXQ187" s="252"/>
      <c r="IXR187" s="252"/>
      <c r="IXS187" s="252"/>
      <c r="IXT187" s="252"/>
      <c r="IXU187" s="252"/>
      <c r="IXV187" s="252"/>
      <c r="IXW187" s="252"/>
      <c r="IXX187" s="252"/>
      <c r="IXY187" s="252"/>
      <c r="IXZ187" s="252"/>
      <c r="IYA187" s="252"/>
      <c r="IYB187" s="252"/>
      <c r="IYC187" s="252"/>
      <c r="IYD187" s="252"/>
      <c r="IYE187" s="252"/>
      <c r="IYF187" s="252"/>
      <c r="IYG187" s="252"/>
      <c r="IYH187" s="252"/>
      <c r="IYI187" s="252"/>
      <c r="IYJ187" s="252"/>
      <c r="IYK187" s="252"/>
      <c r="IYL187" s="252"/>
      <c r="IYM187" s="252"/>
      <c r="IYN187" s="252"/>
      <c r="IYO187" s="252"/>
      <c r="IYP187" s="252"/>
      <c r="IYQ187" s="252"/>
      <c r="IYR187" s="252"/>
      <c r="IYS187" s="252"/>
      <c r="IYT187" s="252"/>
      <c r="IYU187" s="252"/>
      <c r="IYV187" s="252"/>
      <c r="IYW187" s="252"/>
      <c r="IYX187" s="252"/>
      <c r="IYY187" s="252"/>
      <c r="IYZ187" s="252"/>
      <c r="IZA187" s="252"/>
      <c r="IZB187" s="252"/>
      <c r="IZC187" s="252"/>
      <c r="IZD187" s="252"/>
      <c r="IZE187" s="252"/>
      <c r="IZF187" s="252"/>
      <c r="IZG187" s="252"/>
      <c r="IZH187" s="252"/>
      <c r="IZI187" s="252"/>
      <c r="IZJ187" s="252"/>
      <c r="IZK187" s="252"/>
      <c r="IZL187" s="252"/>
      <c r="IZM187" s="252"/>
      <c r="IZN187" s="252"/>
      <c r="IZO187" s="252"/>
      <c r="IZP187" s="252"/>
      <c r="IZQ187" s="252"/>
      <c r="IZR187" s="252"/>
      <c r="IZS187" s="252"/>
      <c r="IZT187" s="252"/>
      <c r="IZU187" s="252"/>
      <c r="IZV187" s="252"/>
      <c r="IZW187" s="252"/>
      <c r="IZX187" s="252"/>
      <c r="IZY187" s="252"/>
      <c r="IZZ187" s="252"/>
      <c r="JAA187" s="252"/>
      <c r="JAB187" s="252"/>
      <c r="JAC187" s="252"/>
      <c r="JAD187" s="252"/>
      <c r="JAE187" s="252"/>
      <c r="JAF187" s="252"/>
      <c r="JAG187" s="252"/>
      <c r="JAH187" s="252"/>
      <c r="JAI187" s="252"/>
      <c r="JAJ187" s="252"/>
      <c r="JAK187" s="252"/>
      <c r="JAL187" s="252"/>
      <c r="JAM187" s="252"/>
      <c r="JAN187" s="252"/>
      <c r="JAO187" s="252"/>
      <c r="JAP187" s="252"/>
      <c r="JAQ187" s="252"/>
      <c r="JAR187" s="252"/>
      <c r="JAS187" s="252"/>
      <c r="JAT187" s="252"/>
      <c r="JAU187" s="252"/>
      <c r="JAV187" s="252"/>
      <c r="JAW187" s="252"/>
      <c r="JAX187" s="252"/>
      <c r="JAY187" s="252"/>
      <c r="JAZ187" s="252"/>
      <c r="JBA187" s="252"/>
      <c r="JBB187" s="252"/>
      <c r="JBC187" s="252"/>
      <c r="JBD187" s="252"/>
      <c r="JBE187" s="252"/>
      <c r="JBF187" s="252"/>
      <c r="JBG187" s="252"/>
      <c r="JBH187" s="252"/>
      <c r="JBI187" s="252"/>
      <c r="JBJ187" s="252"/>
      <c r="JBK187" s="252"/>
      <c r="JBL187" s="252"/>
      <c r="JBM187" s="252"/>
      <c r="JBN187" s="252"/>
      <c r="JBO187" s="252"/>
      <c r="JBP187" s="252"/>
      <c r="JBQ187" s="252"/>
      <c r="JBR187" s="252"/>
      <c r="JBS187" s="252"/>
      <c r="JBT187" s="252"/>
      <c r="JBU187" s="252"/>
      <c r="JBV187" s="252"/>
      <c r="JBW187" s="252"/>
      <c r="JBX187" s="252"/>
      <c r="JBY187" s="252"/>
      <c r="JBZ187" s="252"/>
      <c r="JCA187" s="252"/>
      <c r="JCB187" s="252"/>
      <c r="JCC187" s="252"/>
      <c r="JCD187" s="252"/>
      <c r="JCE187" s="252"/>
      <c r="JCF187" s="252"/>
      <c r="JCG187" s="252"/>
      <c r="JCH187" s="252"/>
      <c r="JCI187" s="252"/>
      <c r="JCJ187" s="252"/>
      <c r="JCK187" s="252"/>
      <c r="JCL187" s="252"/>
      <c r="JCM187" s="252"/>
      <c r="JCN187" s="252"/>
      <c r="JCO187" s="252"/>
      <c r="JCP187" s="252"/>
      <c r="JCQ187" s="252"/>
      <c r="JCR187" s="252"/>
      <c r="JCS187" s="252"/>
      <c r="JCT187" s="252"/>
      <c r="JCU187" s="252"/>
      <c r="JCV187" s="252"/>
      <c r="JCW187" s="252"/>
      <c r="JCX187" s="252"/>
      <c r="JCY187" s="252"/>
      <c r="JCZ187" s="252"/>
      <c r="JDA187" s="252"/>
      <c r="JDB187" s="252"/>
      <c r="JDC187" s="252"/>
      <c r="JDD187" s="252"/>
      <c r="JDE187" s="252"/>
      <c r="JDF187" s="252"/>
      <c r="JDG187" s="252"/>
      <c r="JDH187" s="252"/>
      <c r="JDI187" s="252"/>
      <c r="JDJ187" s="252"/>
      <c r="JDK187" s="252"/>
      <c r="JDL187" s="252"/>
      <c r="JDM187" s="252"/>
      <c r="JDN187" s="252"/>
      <c r="JDO187" s="252"/>
      <c r="JDP187" s="252"/>
      <c r="JDQ187" s="252"/>
      <c r="JDR187" s="252"/>
      <c r="JDS187" s="252"/>
      <c r="JDT187" s="252"/>
      <c r="JDU187" s="252"/>
      <c r="JDV187" s="252"/>
      <c r="JDW187" s="252"/>
      <c r="JDX187" s="252"/>
      <c r="JDY187" s="252"/>
      <c r="JDZ187" s="252"/>
      <c r="JEA187" s="252"/>
      <c r="JEB187" s="252"/>
      <c r="JEC187" s="252"/>
      <c r="JED187" s="252"/>
      <c r="JEE187" s="252"/>
      <c r="JEF187" s="252"/>
      <c r="JEG187" s="252"/>
      <c r="JEH187" s="252"/>
      <c r="JEI187" s="252"/>
      <c r="JEJ187" s="252"/>
      <c r="JEK187" s="252"/>
      <c r="JEL187" s="252"/>
      <c r="JEM187" s="252"/>
      <c r="JEN187" s="252"/>
      <c r="JEO187" s="252"/>
      <c r="JEP187" s="252"/>
      <c r="JEQ187" s="252"/>
      <c r="JER187" s="252"/>
      <c r="JES187" s="252"/>
      <c r="JET187" s="252"/>
      <c r="JEU187" s="252"/>
      <c r="JEV187" s="252"/>
      <c r="JEW187" s="252"/>
      <c r="JEX187" s="252"/>
      <c r="JEY187" s="252"/>
      <c r="JEZ187" s="252"/>
      <c r="JFA187" s="252"/>
      <c r="JFB187" s="252"/>
      <c r="JFC187" s="252"/>
      <c r="JFD187" s="252"/>
      <c r="JFE187" s="252"/>
      <c r="JFF187" s="252"/>
      <c r="JFG187" s="252"/>
      <c r="JFH187" s="252"/>
      <c r="JFI187" s="252"/>
      <c r="JFJ187" s="252"/>
      <c r="JFK187" s="252"/>
      <c r="JFL187" s="252"/>
      <c r="JFM187" s="252"/>
      <c r="JFN187" s="252"/>
      <c r="JFO187" s="252"/>
      <c r="JFP187" s="252"/>
      <c r="JFQ187" s="252"/>
      <c r="JFR187" s="252"/>
      <c r="JFS187" s="252"/>
      <c r="JFT187" s="252"/>
      <c r="JFU187" s="252"/>
      <c r="JFV187" s="252"/>
      <c r="JFW187" s="252"/>
      <c r="JFX187" s="252"/>
      <c r="JFY187" s="252"/>
      <c r="JFZ187" s="252"/>
      <c r="JGA187" s="252"/>
      <c r="JGB187" s="252"/>
      <c r="JGC187" s="252"/>
      <c r="JGD187" s="252"/>
      <c r="JGE187" s="252"/>
      <c r="JGF187" s="252"/>
      <c r="JGG187" s="252"/>
      <c r="JGH187" s="252"/>
      <c r="JGI187" s="252"/>
      <c r="JGJ187" s="252"/>
      <c r="JGK187" s="252"/>
      <c r="JGL187" s="252"/>
      <c r="JGM187" s="252"/>
      <c r="JGN187" s="252"/>
      <c r="JGO187" s="252"/>
      <c r="JGP187" s="252"/>
      <c r="JGQ187" s="252"/>
      <c r="JGR187" s="252"/>
      <c r="JGS187" s="252"/>
      <c r="JGT187" s="252"/>
      <c r="JGU187" s="252"/>
      <c r="JGV187" s="252"/>
      <c r="JGW187" s="252"/>
      <c r="JGX187" s="252"/>
      <c r="JGY187" s="252"/>
      <c r="JGZ187" s="252"/>
      <c r="JHA187" s="252"/>
      <c r="JHB187" s="252"/>
      <c r="JHC187" s="252"/>
      <c r="JHD187" s="252"/>
      <c r="JHE187" s="252"/>
      <c r="JHF187" s="252"/>
      <c r="JHG187" s="252"/>
      <c r="JHH187" s="252"/>
      <c r="JHI187" s="252"/>
      <c r="JHJ187" s="252"/>
      <c r="JHK187" s="252"/>
      <c r="JHL187" s="252"/>
      <c r="JHM187" s="252"/>
      <c r="JHN187" s="252"/>
      <c r="JHO187" s="252"/>
      <c r="JHP187" s="252"/>
      <c r="JHQ187" s="252"/>
      <c r="JHR187" s="252"/>
      <c r="JHS187" s="252"/>
      <c r="JHT187" s="252"/>
      <c r="JHU187" s="252"/>
      <c r="JHV187" s="252"/>
      <c r="JHW187" s="252"/>
      <c r="JHX187" s="252"/>
      <c r="JHY187" s="252"/>
      <c r="JHZ187" s="252"/>
      <c r="JIA187" s="252"/>
      <c r="JIB187" s="252"/>
      <c r="JIC187" s="252"/>
      <c r="JID187" s="252"/>
      <c r="JIE187" s="252"/>
      <c r="JIF187" s="252"/>
      <c r="JIG187" s="252"/>
      <c r="JIH187" s="252"/>
      <c r="JII187" s="252"/>
      <c r="JIJ187" s="252"/>
      <c r="JIK187" s="252"/>
      <c r="JIL187" s="252"/>
      <c r="JIM187" s="252"/>
      <c r="JIN187" s="252"/>
      <c r="JIO187" s="252"/>
      <c r="JIP187" s="252"/>
      <c r="JIQ187" s="252"/>
      <c r="JIR187" s="252"/>
      <c r="JIS187" s="252"/>
      <c r="JIT187" s="252"/>
      <c r="JIU187" s="252"/>
      <c r="JIV187" s="252"/>
      <c r="JIW187" s="252"/>
      <c r="JIX187" s="252"/>
      <c r="JIY187" s="252"/>
      <c r="JIZ187" s="252"/>
      <c r="JJA187" s="252"/>
      <c r="JJB187" s="252"/>
      <c r="JJC187" s="252"/>
      <c r="JJD187" s="252"/>
      <c r="JJE187" s="252"/>
      <c r="JJF187" s="252"/>
      <c r="JJG187" s="252"/>
      <c r="JJH187" s="252"/>
      <c r="JJI187" s="252"/>
      <c r="JJJ187" s="252"/>
      <c r="JJK187" s="252"/>
      <c r="JJL187" s="252"/>
      <c r="JJM187" s="252"/>
      <c r="JJN187" s="252"/>
      <c r="JJO187" s="252"/>
      <c r="JJP187" s="252"/>
      <c r="JJQ187" s="252"/>
      <c r="JJR187" s="252"/>
      <c r="JJS187" s="252"/>
      <c r="JJT187" s="252"/>
      <c r="JJU187" s="252"/>
      <c r="JJV187" s="252"/>
      <c r="JJW187" s="252"/>
      <c r="JJX187" s="252"/>
      <c r="JJY187" s="252"/>
      <c r="JJZ187" s="252"/>
      <c r="JKA187" s="252"/>
      <c r="JKB187" s="252"/>
      <c r="JKC187" s="252"/>
      <c r="JKD187" s="252"/>
      <c r="JKE187" s="252"/>
      <c r="JKF187" s="252"/>
      <c r="JKG187" s="252"/>
      <c r="JKH187" s="252"/>
      <c r="JKI187" s="252"/>
      <c r="JKJ187" s="252"/>
      <c r="JKK187" s="252"/>
      <c r="JKL187" s="252"/>
      <c r="JKM187" s="252"/>
      <c r="JKN187" s="252"/>
      <c r="JKO187" s="252"/>
      <c r="JKP187" s="252"/>
      <c r="JKQ187" s="252"/>
      <c r="JKR187" s="252"/>
      <c r="JKS187" s="252"/>
      <c r="JKT187" s="252"/>
      <c r="JKU187" s="252"/>
      <c r="JKV187" s="252"/>
      <c r="JKW187" s="252"/>
      <c r="JKX187" s="252"/>
      <c r="JKY187" s="252"/>
      <c r="JKZ187" s="252"/>
      <c r="JLA187" s="252"/>
      <c r="JLB187" s="252"/>
      <c r="JLC187" s="252"/>
      <c r="JLD187" s="252"/>
      <c r="JLE187" s="252"/>
      <c r="JLF187" s="252"/>
      <c r="JLG187" s="252"/>
      <c r="JLH187" s="252"/>
      <c r="JLI187" s="252"/>
      <c r="JLJ187" s="252"/>
      <c r="JLK187" s="252"/>
      <c r="JLL187" s="252"/>
      <c r="JLM187" s="252"/>
      <c r="JLN187" s="252"/>
      <c r="JLO187" s="252"/>
      <c r="JLP187" s="252"/>
      <c r="JLQ187" s="252"/>
      <c r="JLR187" s="252"/>
      <c r="JLS187" s="252"/>
      <c r="JLT187" s="252"/>
      <c r="JLU187" s="252"/>
      <c r="JLV187" s="252"/>
      <c r="JLW187" s="252"/>
      <c r="JLX187" s="252"/>
      <c r="JLY187" s="252"/>
      <c r="JLZ187" s="252"/>
      <c r="JMA187" s="252"/>
      <c r="JMB187" s="252"/>
      <c r="JMC187" s="252"/>
      <c r="JMD187" s="252"/>
      <c r="JME187" s="252"/>
      <c r="JMF187" s="252"/>
      <c r="JMG187" s="252"/>
      <c r="JMH187" s="252"/>
      <c r="JMI187" s="252"/>
      <c r="JMJ187" s="252"/>
      <c r="JMK187" s="252"/>
      <c r="JML187" s="252"/>
      <c r="JMM187" s="252"/>
      <c r="JMN187" s="252"/>
      <c r="JMO187" s="252"/>
      <c r="JMP187" s="252"/>
      <c r="JMQ187" s="252"/>
      <c r="JMR187" s="252"/>
      <c r="JMS187" s="252"/>
      <c r="JMT187" s="252"/>
      <c r="JMU187" s="252"/>
      <c r="JMV187" s="252"/>
      <c r="JMW187" s="252"/>
      <c r="JMX187" s="252"/>
      <c r="JMY187" s="252"/>
      <c r="JMZ187" s="252"/>
      <c r="JNA187" s="252"/>
      <c r="JNB187" s="252"/>
      <c r="JNC187" s="252"/>
      <c r="JND187" s="252"/>
      <c r="JNE187" s="252"/>
      <c r="JNF187" s="252"/>
      <c r="JNG187" s="252"/>
      <c r="JNH187" s="252"/>
      <c r="JNI187" s="252"/>
      <c r="JNJ187" s="252"/>
      <c r="JNK187" s="252"/>
      <c r="JNL187" s="252"/>
      <c r="JNM187" s="252"/>
      <c r="JNN187" s="252"/>
      <c r="JNO187" s="252"/>
      <c r="JNP187" s="252"/>
      <c r="JNQ187" s="252"/>
      <c r="JNR187" s="252"/>
      <c r="JNS187" s="252"/>
      <c r="JNT187" s="252"/>
      <c r="JNU187" s="252"/>
      <c r="JNV187" s="252"/>
      <c r="JNW187" s="252"/>
      <c r="JNX187" s="252"/>
      <c r="JNY187" s="252"/>
      <c r="JNZ187" s="252"/>
      <c r="JOA187" s="252"/>
      <c r="JOB187" s="252"/>
      <c r="JOC187" s="252"/>
      <c r="JOD187" s="252"/>
      <c r="JOE187" s="252"/>
      <c r="JOF187" s="252"/>
      <c r="JOG187" s="252"/>
      <c r="JOH187" s="252"/>
      <c r="JOI187" s="252"/>
      <c r="JOJ187" s="252"/>
      <c r="JOK187" s="252"/>
      <c r="JOL187" s="252"/>
      <c r="JOM187" s="252"/>
      <c r="JON187" s="252"/>
      <c r="JOO187" s="252"/>
      <c r="JOP187" s="252"/>
      <c r="JOQ187" s="252"/>
      <c r="JOR187" s="252"/>
      <c r="JOS187" s="252"/>
      <c r="JOT187" s="252"/>
      <c r="JOU187" s="252"/>
      <c r="JOV187" s="252"/>
      <c r="JOW187" s="252"/>
      <c r="JOX187" s="252"/>
      <c r="JOY187" s="252"/>
      <c r="JOZ187" s="252"/>
      <c r="JPA187" s="252"/>
      <c r="JPB187" s="252"/>
      <c r="JPC187" s="252"/>
      <c r="JPD187" s="252"/>
      <c r="JPE187" s="252"/>
      <c r="JPF187" s="252"/>
      <c r="JPG187" s="252"/>
      <c r="JPH187" s="252"/>
      <c r="JPI187" s="252"/>
      <c r="JPJ187" s="252"/>
      <c r="JPK187" s="252"/>
      <c r="JPL187" s="252"/>
      <c r="JPM187" s="252"/>
      <c r="JPN187" s="252"/>
      <c r="JPO187" s="252"/>
      <c r="JPP187" s="252"/>
      <c r="JPQ187" s="252"/>
      <c r="JPR187" s="252"/>
      <c r="JPS187" s="252"/>
      <c r="JPT187" s="252"/>
      <c r="JPU187" s="252"/>
      <c r="JPV187" s="252"/>
      <c r="JPW187" s="252"/>
      <c r="JPX187" s="252"/>
      <c r="JPY187" s="252"/>
      <c r="JPZ187" s="252"/>
      <c r="JQA187" s="252"/>
      <c r="JQB187" s="252"/>
      <c r="JQC187" s="252"/>
      <c r="JQD187" s="252"/>
      <c r="JQE187" s="252"/>
      <c r="JQF187" s="252"/>
      <c r="JQG187" s="252"/>
      <c r="JQH187" s="252"/>
      <c r="JQI187" s="252"/>
      <c r="JQJ187" s="252"/>
      <c r="JQK187" s="252"/>
      <c r="JQL187" s="252"/>
      <c r="JQM187" s="252"/>
      <c r="JQN187" s="252"/>
      <c r="JQO187" s="252"/>
      <c r="JQP187" s="252"/>
      <c r="JQQ187" s="252"/>
      <c r="JQR187" s="252"/>
      <c r="JQS187" s="252"/>
      <c r="JQT187" s="252"/>
      <c r="JQU187" s="252"/>
      <c r="JQV187" s="252"/>
      <c r="JQW187" s="252"/>
      <c r="JQX187" s="252"/>
      <c r="JQY187" s="252"/>
      <c r="JQZ187" s="252"/>
      <c r="JRA187" s="252"/>
      <c r="JRB187" s="252"/>
      <c r="JRC187" s="252"/>
      <c r="JRD187" s="252"/>
      <c r="JRE187" s="252"/>
      <c r="JRF187" s="252"/>
      <c r="JRG187" s="252"/>
      <c r="JRH187" s="252"/>
      <c r="JRI187" s="252"/>
      <c r="JRJ187" s="252"/>
      <c r="JRK187" s="252"/>
      <c r="JRL187" s="252"/>
      <c r="JRM187" s="252"/>
      <c r="JRN187" s="252"/>
      <c r="JRO187" s="252"/>
      <c r="JRP187" s="252"/>
      <c r="JRQ187" s="252"/>
      <c r="JRR187" s="252"/>
      <c r="JRS187" s="252"/>
      <c r="JRT187" s="252"/>
      <c r="JRU187" s="252"/>
      <c r="JRV187" s="252"/>
      <c r="JRW187" s="252"/>
      <c r="JRX187" s="252"/>
      <c r="JRY187" s="252"/>
      <c r="JRZ187" s="252"/>
      <c r="JSA187" s="252"/>
      <c r="JSB187" s="252"/>
      <c r="JSC187" s="252"/>
      <c r="JSD187" s="252"/>
      <c r="JSE187" s="252"/>
      <c r="JSF187" s="252"/>
      <c r="JSG187" s="252"/>
      <c r="JSH187" s="252"/>
      <c r="JSI187" s="252"/>
      <c r="JSJ187" s="252"/>
      <c r="JSK187" s="252"/>
      <c r="JSL187" s="252"/>
      <c r="JSM187" s="252"/>
      <c r="JSN187" s="252"/>
      <c r="JSO187" s="252"/>
      <c r="JSP187" s="252"/>
      <c r="JSQ187" s="252"/>
      <c r="JSR187" s="252"/>
      <c r="JSS187" s="252"/>
      <c r="JST187" s="252"/>
      <c r="JSU187" s="252"/>
      <c r="JSV187" s="252"/>
      <c r="JSW187" s="252"/>
      <c r="JSX187" s="252"/>
      <c r="JSY187" s="252"/>
      <c r="JSZ187" s="252"/>
      <c r="JTA187" s="252"/>
      <c r="JTB187" s="252"/>
      <c r="JTC187" s="252"/>
      <c r="JTD187" s="252"/>
      <c r="JTE187" s="252"/>
      <c r="JTF187" s="252"/>
      <c r="JTG187" s="252"/>
      <c r="JTH187" s="252"/>
      <c r="JTI187" s="252"/>
      <c r="JTJ187" s="252"/>
      <c r="JTK187" s="252"/>
      <c r="JTL187" s="252"/>
      <c r="JTM187" s="252"/>
      <c r="JTN187" s="252"/>
      <c r="JTO187" s="252"/>
      <c r="JTP187" s="252"/>
      <c r="JTQ187" s="252"/>
      <c r="JTR187" s="252"/>
      <c r="JTS187" s="252"/>
      <c r="JTT187" s="252"/>
      <c r="JTU187" s="252"/>
      <c r="JTV187" s="252"/>
      <c r="JTW187" s="252"/>
      <c r="JTX187" s="252"/>
      <c r="JTY187" s="252"/>
      <c r="JTZ187" s="252"/>
      <c r="JUA187" s="252"/>
      <c r="JUB187" s="252"/>
      <c r="JUC187" s="252"/>
      <c r="JUD187" s="252"/>
      <c r="JUE187" s="252"/>
      <c r="JUF187" s="252"/>
      <c r="JUG187" s="252"/>
      <c r="JUH187" s="252"/>
      <c r="JUI187" s="252"/>
      <c r="JUJ187" s="252"/>
      <c r="JUK187" s="252"/>
      <c r="JUL187" s="252"/>
      <c r="JUM187" s="252"/>
      <c r="JUN187" s="252"/>
      <c r="JUO187" s="252"/>
      <c r="JUP187" s="252"/>
      <c r="JUQ187" s="252"/>
      <c r="JUR187" s="252"/>
      <c r="JUS187" s="252"/>
      <c r="JUT187" s="252"/>
      <c r="JUU187" s="252"/>
      <c r="JUV187" s="252"/>
      <c r="JUW187" s="252"/>
      <c r="JUX187" s="252"/>
      <c r="JUY187" s="252"/>
      <c r="JUZ187" s="252"/>
      <c r="JVA187" s="252"/>
      <c r="JVB187" s="252"/>
      <c r="JVC187" s="252"/>
      <c r="JVD187" s="252"/>
      <c r="JVE187" s="252"/>
      <c r="JVF187" s="252"/>
      <c r="JVG187" s="252"/>
      <c r="JVH187" s="252"/>
      <c r="JVI187" s="252"/>
      <c r="JVJ187" s="252"/>
      <c r="JVK187" s="252"/>
      <c r="JVL187" s="252"/>
      <c r="JVM187" s="252"/>
      <c r="JVN187" s="252"/>
      <c r="JVO187" s="252"/>
      <c r="JVP187" s="252"/>
      <c r="JVQ187" s="252"/>
      <c r="JVR187" s="252"/>
      <c r="JVS187" s="252"/>
      <c r="JVT187" s="252"/>
      <c r="JVU187" s="252"/>
      <c r="JVV187" s="252"/>
      <c r="JVW187" s="252"/>
      <c r="JVX187" s="252"/>
      <c r="JVY187" s="252"/>
      <c r="JVZ187" s="252"/>
      <c r="JWA187" s="252"/>
      <c r="JWB187" s="252"/>
      <c r="JWC187" s="252"/>
      <c r="JWD187" s="252"/>
      <c r="JWE187" s="252"/>
      <c r="JWF187" s="252"/>
      <c r="JWG187" s="252"/>
      <c r="JWH187" s="252"/>
      <c r="JWI187" s="252"/>
      <c r="JWJ187" s="252"/>
      <c r="JWK187" s="252"/>
      <c r="JWL187" s="252"/>
      <c r="JWM187" s="252"/>
      <c r="JWN187" s="252"/>
      <c r="JWO187" s="252"/>
      <c r="JWP187" s="252"/>
      <c r="JWQ187" s="252"/>
      <c r="JWR187" s="252"/>
      <c r="JWS187" s="252"/>
      <c r="JWT187" s="252"/>
      <c r="JWU187" s="252"/>
      <c r="JWV187" s="252"/>
      <c r="JWW187" s="252"/>
      <c r="JWX187" s="252"/>
      <c r="JWY187" s="252"/>
      <c r="JWZ187" s="252"/>
      <c r="JXA187" s="252"/>
      <c r="JXB187" s="252"/>
      <c r="JXC187" s="252"/>
      <c r="JXD187" s="252"/>
      <c r="JXE187" s="252"/>
      <c r="JXF187" s="252"/>
      <c r="JXG187" s="252"/>
      <c r="JXH187" s="252"/>
      <c r="JXI187" s="252"/>
      <c r="JXJ187" s="252"/>
      <c r="JXK187" s="252"/>
      <c r="JXL187" s="252"/>
      <c r="JXM187" s="252"/>
      <c r="JXN187" s="252"/>
      <c r="JXO187" s="252"/>
      <c r="JXP187" s="252"/>
      <c r="JXQ187" s="252"/>
      <c r="JXR187" s="252"/>
      <c r="JXS187" s="252"/>
      <c r="JXT187" s="252"/>
      <c r="JXU187" s="252"/>
      <c r="JXV187" s="252"/>
      <c r="JXW187" s="252"/>
      <c r="JXX187" s="252"/>
      <c r="JXY187" s="252"/>
      <c r="JXZ187" s="252"/>
      <c r="JYA187" s="252"/>
      <c r="JYB187" s="252"/>
      <c r="JYC187" s="252"/>
      <c r="JYD187" s="252"/>
      <c r="JYE187" s="252"/>
      <c r="JYF187" s="252"/>
      <c r="JYG187" s="252"/>
      <c r="JYH187" s="252"/>
      <c r="JYI187" s="252"/>
      <c r="JYJ187" s="252"/>
      <c r="JYK187" s="252"/>
      <c r="JYL187" s="252"/>
      <c r="JYM187" s="252"/>
      <c r="JYN187" s="252"/>
      <c r="JYO187" s="252"/>
      <c r="JYP187" s="252"/>
      <c r="JYQ187" s="252"/>
      <c r="JYR187" s="252"/>
      <c r="JYS187" s="252"/>
      <c r="JYT187" s="252"/>
      <c r="JYU187" s="252"/>
      <c r="JYV187" s="252"/>
      <c r="JYW187" s="252"/>
      <c r="JYX187" s="252"/>
      <c r="JYY187" s="252"/>
      <c r="JYZ187" s="252"/>
      <c r="JZA187" s="252"/>
      <c r="JZB187" s="252"/>
      <c r="JZC187" s="252"/>
      <c r="JZD187" s="252"/>
      <c r="JZE187" s="252"/>
      <c r="JZF187" s="252"/>
      <c r="JZG187" s="252"/>
      <c r="JZH187" s="252"/>
      <c r="JZI187" s="252"/>
      <c r="JZJ187" s="252"/>
      <c r="JZK187" s="252"/>
      <c r="JZL187" s="252"/>
      <c r="JZM187" s="252"/>
      <c r="JZN187" s="252"/>
      <c r="JZO187" s="252"/>
      <c r="JZP187" s="252"/>
      <c r="JZQ187" s="252"/>
      <c r="JZR187" s="252"/>
      <c r="JZS187" s="252"/>
      <c r="JZT187" s="252"/>
      <c r="JZU187" s="252"/>
      <c r="JZV187" s="252"/>
      <c r="JZW187" s="252"/>
      <c r="JZX187" s="252"/>
      <c r="JZY187" s="252"/>
      <c r="JZZ187" s="252"/>
      <c r="KAA187" s="252"/>
      <c r="KAB187" s="252"/>
      <c r="KAC187" s="252"/>
      <c r="KAD187" s="252"/>
      <c r="KAE187" s="252"/>
      <c r="KAF187" s="252"/>
      <c r="KAG187" s="252"/>
      <c r="KAH187" s="252"/>
      <c r="KAI187" s="252"/>
      <c r="KAJ187" s="252"/>
      <c r="KAK187" s="252"/>
      <c r="KAL187" s="252"/>
      <c r="KAM187" s="252"/>
      <c r="KAN187" s="252"/>
      <c r="KAO187" s="252"/>
      <c r="KAP187" s="252"/>
      <c r="KAQ187" s="252"/>
      <c r="KAR187" s="252"/>
      <c r="KAS187" s="252"/>
      <c r="KAT187" s="252"/>
      <c r="KAU187" s="252"/>
      <c r="KAV187" s="252"/>
      <c r="KAW187" s="252"/>
      <c r="KAX187" s="252"/>
      <c r="KAY187" s="252"/>
      <c r="KAZ187" s="252"/>
      <c r="KBA187" s="252"/>
      <c r="KBB187" s="252"/>
      <c r="KBC187" s="252"/>
      <c r="KBD187" s="252"/>
      <c r="KBE187" s="252"/>
      <c r="KBF187" s="252"/>
      <c r="KBG187" s="252"/>
      <c r="KBH187" s="252"/>
      <c r="KBI187" s="252"/>
      <c r="KBJ187" s="252"/>
      <c r="KBK187" s="252"/>
      <c r="KBL187" s="252"/>
      <c r="KBM187" s="252"/>
      <c r="KBN187" s="252"/>
      <c r="KBO187" s="252"/>
      <c r="KBP187" s="252"/>
      <c r="KBQ187" s="252"/>
      <c r="KBR187" s="252"/>
      <c r="KBS187" s="252"/>
      <c r="KBT187" s="252"/>
      <c r="KBU187" s="252"/>
      <c r="KBV187" s="252"/>
      <c r="KBW187" s="252"/>
      <c r="KBX187" s="252"/>
      <c r="KBY187" s="252"/>
      <c r="KBZ187" s="252"/>
      <c r="KCA187" s="252"/>
      <c r="KCB187" s="252"/>
      <c r="KCC187" s="252"/>
      <c r="KCD187" s="252"/>
      <c r="KCE187" s="252"/>
      <c r="KCF187" s="252"/>
      <c r="KCG187" s="252"/>
      <c r="KCH187" s="252"/>
      <c r="KCI187" s="252"/>
      <c r="KCJ187" s="252"/>
      <c r="KCK187" s="252"/>
      <c r="KCL187" s="252"/>
      <c r="KCM187" s="252"/>
      <c r="KCN187" s="252"/>
      <c r="KCO187" s="252"/>
      <c r="KCP187" s="252"/>
      <c r="KCQ187" s="252"/>
      <c r="KCR187" s="252"/>
      <c r="KCS187" s="252"/>
      <c r="KCT187" s="252"/>
      <c r="KCU187" s="252"/>
      <c r="KCV187" s="252"/>
      <c r="KCW187" s="252"/>
      <c r="KCX187" s="252"/>
      <c r="KCY187" s="252"/>
      <c r="KCZ187" s="252"/>
      <c r="KDA187" s="252"/>
      <c r="KDB187" s="252"/>
      <c r="KDC187" s="252"/>
      <c r="KDD187" s="252"/>
      <c r="KDE187" s="252"/>
      <c r="KDF187" s="252"/>
      <c r="KDG187" s="252"/>
      <c r="KDH187" s="252"/>
      <c r="KDI187" s="252"/>
      <c r="KDJ187" s="252"/>
      <c r="KDK187" s="252"/>
      <c r="KDL187" s="252"/>
      <c r="KDM187" s="252"/>
      <c r="KDN187" s="252"/>
      <c r="KDO187" s="252"/>
      <c r="KDP187" s="252"/>
      <c r="KDQ187" s="252"/>
      <c r="KDR187" s="252"/>
      <c r="KDS187" s="252"/>
      <c r="KDT187" s="252"/>
      <c r="KDU187" s="252"/>
      <c r="KDV187" s="252"/>
      <c r="KDW187" s="252"/>
      <c r="KDX187" s="252"/>
      <c r="KDY187" s="252"/>
      <c r="KDZ187" s="252"/>
      <c r="KEA187" s="252"/>
      <c r="KEB187" s="252"/>
      <c r="KEC187" s="252"/>
      <c r="KED187" s="252"/>
      <c r="KEE187" s="252"/>
      <c r="KEF187" s="252"/>
      <c r="KEG187" s="252"/>
      <c r="KEH187" s="252"/>
      <c r="KEI187" s="252"/>
      <c r="KEJ187" s="252"/>
      <c r="KEK187" s="252"/>
      <c r="KEL187" s="252"/>
      <c r="KEM187" s="252"/>
      <c r="KEN187" s="252"/>
      <c r="KEO187" s="252"/>
      <c r="KEP187" s="252"/>
      <c r="KEQ187" s="252"/>
      <c r="KER187" s="252"/>
      <c r="KES187" s="252"/>
      <c r="KET187" s="252"/>
      <c r="KEU187" s="252"/>
      <c r="KEV187" s="252"/>
      <c r="KEW187" s="252"/>
      <c r="KEX187" s="252"/>
      <c r="KEY187" s="252"/>
      <c r="KEZ187" s="252"/>
      <c r="KFA187" s="252"/>
      <c r="KFB187" s="252"/>
      <c r="KFC187" s="252"/>
      <c r="KFD187" s="252"/>
      <c r="KFE187" s="252"/>
      <c r="KFF187" s="252"/>
      <c r="KFG187" s="252"/>
      <c r="KFH187" s="252"/>
      <c r="KFI187" s="252"/>
      <c r="KFJ187" s="252"/>
      <c r="KFK187" s="252"/>
      <c r="KFL187" s="252"/>
      <c r="KFM187" s="252"/>
      <c r="KFN187" s="252"/>
      <c r="KFO187" s="252"/>
      <c r="KFP187" s="252"/>
      <c r="KFQ187" s="252"/>
      <c r="KFR187" s="252"/>
      <c r="KFS187" s="252"/>
      <c r="KFT187" s="252"/>
      <c r="KFU187" s="252"/>
      <c r="KFV187" s="252"/>
      <c r="KFW187" s="252"/>
      <c r="KFX187" s="252"/>
      <c r="KFY187" s="252"/>
      <c r="KFZ187" s="252"/>
      <c r="KGA187" s="252"/>
      <c r="KGB187" s="252"/>
      <c r="KGC187" s="252"/>
      <c r="KGD187" s="252"/>
      <c r="KGE187" s="252"/>
      <c r="KGF187" s="252"/>
      <c r="KGG187" s="252"/>
      <c r="KGH187" s="252"/>
      <c r="KGI187" s="252"/>
      <c r="KGJ187" s="252"/>
      <c r="KGK187" s="252"/>
      <c r="KGL187" s="252"/>
      <c r="KGM187" s="252"/>
      <c r="KGN187" s="252"/>
      <c r="KGO187" s="252"/>
      <c r="KGP187" s="252"/>
      <c r="KGQ187" s="252"/>
      <c r="KGR187" s="252"/>
      <c r="KGS187" s="252"/>
      <c r="KGT187" s="252"/>
      <c r="KGU187" s="252"/>
      <c r="KGV187" s="252"/>
      <c r="KGW187" s="252"/>
      <c r="KGX187" s="252"/>
      <c r="KGY187" s="252"/>
      <c r="KGZ187" s="252"/>
      <c r="KHA187" s="252"/>
      <c r="KHB187" s="252"/>
      <c r="KHC187" s="252"/>
      <c r="KHD187" s="252"/>
      <c r="KHE187" s="252"/>
      <c r="KHF187" s="252"/>
      <c r="KHG187" s="252"/>
      <c r="KHH187" s="252"/>
      <c r="KHI187" s="252"/>
      <c r="KHJ187" s="252"/>
      <c r="KHK187" s="252"/>
      <c r="KHL187" s="252"/>
      <c r="KHM187" s="252"/>
      <c r="KHN187" s="252"/>
      <c r="KHO187" s="252"/>
      <c r="KHP187" s="252"/>
      <c r="KHQ187" s="252"/>
      <c r="KHR187" s="252"/>
      <c r="KHS187" s="252"/>
      <c r="KHT187" s="252"/>
      <c r="KHU187" s="252"/>
      <c r="KHV187" s="252"/>
      <c r="KHW187" s="252"/>
      <c r="KHX187" s="252"/>
      <c r="KHY187" s="252"/>
      <c r="KHZ187" s="252"/>
      <c r="KIA187" s="252"/>
      <c r="KIB187" s="252"/>
      <c r="KIC187" s="252"/>
      <c r="KID187" s="252"/>
      <c r="KIE187" s="252"/>
      <c r="KIF187" s="252"/>
      <c r="KIG187" s="252"/>
      <c r="KIH187" s="252"/>
      <c r="KII187" s="252"/>
      <c r="KIJ187" s="252"/>
      <c r="KIK187" s="252"/>
      <c r="KIL187" s="252"/>
      <c r="KIM187" s="252"/>
      <c r="KIN187" s="252"/>
      <c r="KIO187" s="252"/>
      <c r="KIP187" s="252"/>
      <c r="KIQ187" s="252"/>
      <c r="KIR187" s="252"/>
      <c r="KIS187" s="252"/>
      <c r="KIT187" s="252"/>
      <c r="KIU187" s="252"/>
      <c r="KIV187" s="252"/>
      <c r="KIW187" s="252"/>
      <c r="KIX187" s="252"/>
      <c r="KIY187" s="252"/>
      <c r="KIZ187" s="252"/>
      <c r="KJA187" s="252"/>
      <c r="KJB187" s="252"/>
      <c r="KJC187" s="252"/>
      <c r="KJD187" s="252"/>
      <c r="KJE187" s="252"/>
      <c r="KJF187" s="252"/>
      <c r="KJG187" s="252"/>
      <c r="KJH187" s="252"/>
      <c r="KJI187" s="252"/>
      <c r="KJJ187" s="252"/>
      <c r="KJK187" s="252"/>
      <c r="KJL187" s="252"/>
      <c r="KJM187" s="252"/>
      <c r="KJN187" s="252"/>
      <c r="KJO187" s="252"/>
      <c r="KJP187" s="252"/>
      <c r="KJQ187" s="252"/>
      <c r="KJR187" s="252"/>
      <c r="KJS187" s="252"/>
      <c r="KJT187" s="252"/>
      <c r="KJU187" s="252"/>
      <c r="KJV187" s="252"/>
      <c r="KJW187" s="252"/>
      <c r="KJX187" s="252"/>
      <c r="KJY187" s="252"/>
      <c r="KJZ187" s="252"/>
      <c r="KKA187" s="252"/>
      <c r="KKB187" s="252"/>
      <c r="KKC187" s="252"/>
      <c r="KKD187" s="252"/>
      <c r="KKE187" s="252"/>
      <c r="KKF187" s="252"/>
      <c r="KKG187" s="252"/>
      <c r="KKH187" s="252"/>
      <c r="KKI187" s="252"/>
      <c r="KKJ187" s="252"/>
      <c r="KKK187" s="252"/>
      <c r="KKL187" s="252"/>
      <c r="KKM187" s="252"/>
      <c r="KKN187" s="252"/>
      <c r="KKO187" s="252"/>
      <c r="KKP187" s="252"/>
      <c r="KKQ187" s="252"/>
      <c r="KKR187" s="252"/>
      <c r="KKS187" s="252"/>
      <c r="KKT187" s="252"/>
      <c r="KKU187" s="252"/>
      <c r="KKV187" s="252"/>
      <c r="KKW187" s="252"/>
      <c r="KKX187" s="252"/>
      <c r="KKY187" s="252"/>
      <c r="KKZ187" s="252"/>
      <c r="KLA187" s="252"/>
      <c r="KLB187" s="252"/>
      <c r="KLC187" s="252"/>
      <c r="KLD187" s="252"/>
      <c r="KLE187" s="252"/>
      <c r="KLF187" s="252"/>
      <c r="KLG187" s="252"/>
      <c r="KLH187" s="252"/>
      <c r="KLI187" s="252"/>
      <c r="KLJ187" s="252"/>
      <c r="KLK187" s="252"/>
      <c r="KLL187" s="252"/>
      <c r="KLM187" s="252"/>
      <c r="KLN187" s="252"/>
      <c r="KLO187" s="252"/>
      <c r="KLP187" s="252"/>
      <c r="KLQ187" s="252"/>
      <c r="KLR187" s="252"/>
      <c r="KLS187" s="252"/>
      <c r="KLT187" s="252"/>
      <c r="KLU187" s="252"/>
      <c r="KLV187" s="252"/>
      <c r="KLW187" s="252"/>
      <c r="KLX187" s="252"/>
      <c r="KLY187" s="252"/>
      <c r="KLZ187" s="252"/>
      <c r="KMA187" s="252"/>
      <c r="KMB187" s="252"/>
      <c r="KMC187" s="252"/>
      <c r="KMD187" s="252"/>
      <c r="KME187" s="252"/>
      <c r="KMF187" s="252"/>
      <c r="KMG187" s="252"/>
      <c r="KMH187" s="252"/>
      <c r="KMI187" s="252"/>
      <c r="KMJ187" s="252"/>
      <c r="KMK187" s="252"/>
      <c r="KML187" s="252"/>
      <c r="KMM187" s="252"/>
      <c r="KMN187" s="252"/>
      <c r="KMO187" s="252"/>
      <c r="KMP187" s="252"/>
      <c r="KMQ187" s="252"/>
      <c r="KMR187" s="252"/>
      <c r="KMS187" s="252"/>
      <c r="KMT187" s="252"/>
      <c r="KMU187" s="252"/>
      <c r="KMV187" s="252"/>
      <c r="KMW187" s="252"/>
      <c r="KMX187" s="252"/>
      <c r="KMY187" s="252"/>
      <c r="KMZ187" s="252"/>
      <c r="KNA187" s="252"/>
      <c r="KNB187" s="252"/>
      <c r="KNC187" s="252"/>
      <c r="KND187" s="252"/>
      <c r="KNE187" s="252"/>
      <c r="KNF187" s="252"/>
      <c r="KNG187" s="252"/>
      <c r="KNH187" s="252"/>
      <c r="KNI187" s="252"/>
      <c r="KNJ187" s="252"/>
      <c r="KNK187" s="252"/>
      <c r="KNL187" s="252"/>
      <c r="KNM187" s="252"/>
      <c r="KNN187" s="252"/>
      <c r="KNO187" s="252"/>
      <c r="KNP187" s="252"/>
      <c r="KNQ187" s="252"/>
      <c r="KNR187" s="252"/>
      <c r="KNS187" s="252"/>
      <c r="KNT187" s="252"/>
      <c r="KNU187" s="252"/>
      <c r="KNV187" s="252"/>
      <c r="KNW187" s="252"/>
      <c r="KNX187" s="252"/>
      <c r="KNY187" s="252"/>
      <c r="KNZ187" s="252"/>
      <c r="KOA187" s="252"/>
      <c r="KOB187" s="252"/>
      <c r="KOC187" s="252"/>
      <c r="KOD187" s="252"/>
      <c r="KOE187" s="252"/>
      <c r="KOF187" s="252"/>
      <c r="KOG187" s="252"/>
      <c r="KOH187" s="252"/>
      <c r="KOI187" s="252"/>
      <c r="KOJ187" s="252"/>
      <c r="KOK187" s="252"/>
      <c r="KOL187" s="252"/>
      <c r="KOM187" s="252"/>
      <c r="KON187" s="252"/>
      <c r="KOO187" s="252"/>
      <c r="KOP187" s="252"/>
      <c r="KOQ187" s="252"/>
      <c r="KOR187" s="252"/>
      <c r="KOS187" s="252"/>
      <c r="KOT187" s="252"/>
      <c r="KOU187" s="252"/>
      <c r="KOV187" s="252"/>
      <c r="KOW187" s="252"/>
      <c r="KOX187" s="252"/>
      <c r="KOY187" s="252"/>
      <c r="KOZ187" s="252"/>
      <c r="KPA187" s="252"/>
      <c r="KPB187" s="252"/>
      <c r="KPC187" s="252"/>
      <c r="KPD187" s="252"/>
      <c r="KPE187" s="252"/>
      <c r="KPF187" s="252"/>
      <c r="KPG187" s="252"/>
      <c r="KPH187" s="252"/>
      <c r="KPI187" s="252"/>
      <c r="KPJ187" s="252"/>
      <c r="KPK187" s="252"/>
      <c r="KPL187" s="252"/>
      <c r="KPM187" s="252"/>
      <c r="KPN187" s="252"/>
      <c r="KPO187" s="252"/>
      <c r="KPP187" s="252"/>
      <c r="KPQ187" s="252"/>
      <c r="KPR187" s="252"/>
      <c r="KPS187" s="252"/>
      <c r="KPT187" s="252"/>
      <c r="KPU187" s="252"/>
      <c r="KPV187" s="252"/>
      <c r="KPW187" s="252"/>
      <c r="KPX187" s="252"/>
      <c r="KPY187" s="252"/>
      <c r="KPZ187" s="252"/>
      <c r="KQA187" s="252"/>
      <c r="KQB187" s="252"/>
      <c r="KQC187" s="252"/>
      <c r="KQD187" s="252"/>
      <c r="KQE187" s="252"/>
      <c r="KQF187" s="252"/>
      <c r="KQG187" s="252"/>
      <c r="KQH187" s="252"/>
      <c r="KQI187" s="252"/>
      <c r="KQJ187" s="252"/>
      <c r="KQK187" s="252"/>
      <c r="KQL187" s="252"/>
      <c r="KQM187" s="252"/>
      <c r="KQN187" s="252"/>
      <c r="KQO187" s="252"/>
      <c r="KQP187" s="252"/>
      <c r="KQQ187" s="252"/>
      <c r="KQR187" s="252"/>
      <c r="KQS187" s="252"/>
      <c r="KQT187" s="252"/>
      <c r="KQU187" s="252"/>
      <c r="KQV187" s="252"/>
      <c r="KQW187" s="252"/>
      <c r="KQX187" s="252"/>
      <c r="KQY187" s="252"/>
      <c r="KQZ187" s="252"/>
      <c r="KRA187" s="252"/>
      <c r="KRB187" s="252"/>
      <c r="KRC187" s="252"/>
      <c r="KRD187" s="252"/>
      <c r="KRE187" s="252"/>
      <c r="KRF187" s="252"/>
      <c r="KRG187" s="252"/>
      <c r="KRH187" s="252"/>
      <c r="KRI187" s="252"/>
      <c r="KRJ187" s="252"/>
      <c r="KRK187" s="252"/>
      <c r="KRL187" s="252"/>
      <c r="KRM187" s="252"/>
      <c r="KRN187" s="252"/>
      <c r="KRO187" s="252"/>
      <c r="KRP187" s="252"/>
      <c r="KRQ187" s="252"/>
      <c r="KRR187" s="252"/>
      <c r="KRS187" s="252"/>
      <c r="KRT187" s="252"/>
      <c r="KRU187" s="252"/>
      <c r="KRV187" s="252"/>
      <c r="KRW187" s="252"/>
      <c r="KRX187" s="252"/>
      <c r="KRY187" s="252"/>
      <c r="KRZ187" s="252"/>
      <c r="KSA187" s="252"/>
      <c r="KSB187" s="252"/>
      <c r="KSC187" s="252"/>
      <c r="KSD187" s="252"/>
      <c r="KSE187" s="252"/>
      <c r="KSF187" s="252"/>
      <c r="KSG187" s="252"/>
      <c r="KSH187" s="252"/>
      <c r="KSI187" s="252"/>
      <c r="KSJ187" s="252"/>
      <c r="KSK187" s="252"/>
      <c r="KSL187" s="252"/>
      <c r="KSM187" s="252"/>
      <c r="KSN187" s="252"/>
      <c r="KSO187" s="252"/>
      <c r="KSP187" s="252"/>
      <c r="KSQ187" s="252"/>
      <c r="KSR187" s="252"/>
      <c r="KSS187" s="252"/>
      <c r="KST187" s="252"/>
      <c r="KSU187" s="252"/>
      <c r="KSV187" s="252"/>
      <c r="KSW187" s="252"/>
      <c r="KSX187" s="252"/>
      <c r="KSY187" s="252"/>
      <c r="KSZ187" s="252"/>
      <c r="KTA187" s="252"/>
      <c r="KTB187" s="252"/>
      <c r="KTC187" s="252"/>
      <c r="KTD187" s="252"/>
      <c r="KTE187" s="252"/>
      <c r="KTF187" s="252"/>
      <c r="KTG187" s="252"/>
      <c r="KTH187" s="252"/>
      <c r="KTI187" s="252"/>
      <c r="KTJ187" s="252"/>
      <c r="KTK187" s="252"/>
      <c r="KTL187" s="252"/>
      <c r="KTM187" s="252"/>
      <c r="KTN187" s="252"/>
      <c r="KTO187" s="252"/>
      <c r="KTP187" s="252"/>
      <c r="KTQ187" s="252"/>
      <c r="KTR187" s="252"/>
      <c r="KTS187" s="252"/>
      <c r="KTT187" s="252"/>
      <c r="KTU187" s="252"/>
      <c r="KTV187" s="252"/>
      <c r="KTW187" s="252"/>
      <c r="KTX187" s="252"/>
      <c r="KTY187" s="252"/>
      <c r="KTZ187" s="252"/>
      <c r="KUA187" s="252"/>
      <c r="KUB187" s="252"/>
      <c r="KUC187" s="252"/>
      <c r="KUD187" s="252"/>
      <c r="KUE187" s="252"/>
      <c r="KUF187" s="252"/>
      <c r="KUG187" s="252"/>
      <c r="KUH187" s="252"/>
      <c r="KUI187" s="252"/>
      <c r="KUJ187" s="252"/>
      <c r="KUK187" s="252"/>
      <c r="KUL187" s="252"/>
      <c r="KUM187" s="252"/>
      <c r="KUN187" s="252"/>
      <c r="KUO187" s="252"/>
      <c r="KUP187" s="252"/>
      <c r="KUQ187" s="252"/>
      <c r="KUR187" s="252"/>
      <c r="KUS187" s="252"/>
      <c r="KUT187" s="252"/>
      <c r="KUU187" s="252"/>
      <c r="KUV187" s="252"/>
      <c r="KUW187" s="252"/>
      <c r="KUX187" s="252"/>
      <c r="KUY187" s="252"/>
      <c r="KUZ187" s="252"/>
      <c r="KVA187" s="252"/>
      <c r="KVB187" s="252"/>
      <c r="KVC187" s="252"/>
      <c r="KVD187" s="252"/>
      <c r="KVE187" s="252"/>
      <c r="KVF187" s="252"/>
      <c r="KVG187" s="252"/>
      <c r="KVH187" s="252"/>
      <c r="KVI187" s="252"/>
      <c r="KVJ187" s="252"/>
      <c r="KVK187" s="252"/>
      <c r="KVL187" s="252"/>
      <c r="KVM187" s="252"/>
      <c r="KVN187" s="252"/>
      <c r="KVO187" s="252"/>
      <c r="KVP187" s="252"/>
      <c r="KVQ187" s="252"/>
      <c r="KVR187" s="252"/>
      <c r="KVS187" s="252"/>
      <c r="KVT187" s="252"/>
      <c r="KVU187" s="252"/>
      <c r="KVV187" s="252"/>
      <c r="KVW187" s="252"/>
      <c r="KVX187" s="252"/>
      <c r="KVY187" s="252"/>
      <c r="KVZ187" s="252"/>
      <c r="KWA187" s="252"/>
      <c r="KWB187" s="252"/>
      <c r="KWC187" s="252"/>
      <c r="KWD187" s="252"/>
      <c r="KWE187" s="252"/>
      <c r="KWF187" s="252"/>
      <c r="KWG187" s="252"/>
      <c r="KWH187" s="252"/>
      <c r="KWI187" s="252"/>
      <c r="KWJ187" s="252"/>
      <c r="KWK187" s="252"/>
      <c r="KWL187" s="252"/>
      <c r="KWM187" s="252"/>
      <c r="KWN187" s="252"/>
      <c r="KWO187" s="252"/>
      <c r="KWP187" s="252"/>
      <c r="KWQ187" s="252"/>
      <c r="KWR187" s="252"/>
      <c r="KWS187" s="252"/>
      <c r="KWT187" s="252"/>
      <c r="KWU187" s="252"/>
      <c r="KWV187" s="252"/>
      <c r="KWW187" s="252"/>
      <c r="KWX187" s="252"/>
      <c r="KWY187" s="252"/>
      <c r="KWZ187" s="252"/>
      <c r="KXA187" s="252"/>
      <c r="KXB187" s="252"/>
      <c r="KXC187" s="252"/>
      <c r="KXD187" s="252"/>
      <c r="KXE187" s="252"/>
      <c r="KXF187" s="252"/>
      <c r="KXG187" s="252"/>
      <c r="KXH187" s="252"/>
      <c r="KXI187" s="252"/>
      <c r="KXJ187" s="252"/>
      <c r="KXK187" s="252"/>
      <c r="KXL187" s="252"/>
      <c r="KXM187" s="252"/>
      <c r="KXN187" s="252"/>
      <c r="KXO187" s="252"/>
      <c r="KXP187" s="252"/>
      <c r="KXQ187" s="252"/>
      <c r="KXR187" s="252"/>
      <c r="KXS187" s="252"/>
      <c r="KXT187" s="252"/>
      <c r="KXU187" s="252"/>
      <c r="KXV187" s="252"/>
      <c r="KXW187" s="252"/>
      <c r="KXX187" s="252"/>
      <c r="KXY187" s="252"/>
      <c r="KXZ187" s="252"/>
      <c r="KYA187" s="252"/>
      <c r="KYB187" s="252"/>
      <c r="KYC187" s="252"/>
      <c r="KYD187" s="252"/>
      <c r="KYE187" s="252"/>
      <c r="KYF187" s="252"/>
      <c r="KYG187" s="252"/>
      <c r="KYH187" s="252"/>
      <c r="KYI187" s="252"/>
      <c r="KYJ187" s="252"/>
      <c r="KYK187" s="252"/>
      <c r="KYL187" s="252"/>
      <c r="KYM187" s="252"/>
      <c r="KYN187" s="252"/>
      <c r="KYO187" s="252"/>
      <c r="KYP187" s="252"/>
      <c r="KYQ187" s="252"/>
      <c r="KYR187" s="252"/>
      <c r="KYS187" s="252"/>
      <c r="KYT187" s="252"/>
      <c r="KYU187" s="252"/>
      <c r="KYV187" s="252"/>
      <c r="KYW187" s="252"/>
      <c r="KYX187" s="252"/>
      <c r="KYY187" s="252"/>
      <c r="KYZ187" s="252"/>
      <c r="KZA187" s="252"/>
      <c r="KZB187" s="252"/>
      <c r="KZC187" s="252"/>
      <c r="KZD187" s="252"/>
      <c r="KZE187" s="252"/>
      <c r="KZF187" s="252"/>
      <c r="KZG187" s="252"/>
      <c r="KZH187" s="252"/>
      <c r="KZI187" s="252"/>
      <c r="KZJ187" s="252"/>
      <c r="KZK187" s="252"/>
      <c r="KZL187" s="252"/>
      <c r="KZM187" s="252"/>
      <c r="KZN187" s="252"/>
      <c r="KZO187" s="252"/>
      <c r="KZP187" s="252"/>
      <c r="KZQ187" s="252"/>
      <c r="KZR187" s="252"/>
      <c r="KZS187" s="252"/>
      <c r="KZT187" s="252"/>
      <c r="KZU187" s="252"/>
      <c r="KZV187" s="252"/>
      <c r="KZW187" s="252"/>
      <c r="KZX187" s="252"/>
      <c r="KZY187" s="252"/>
      <c r="KZZ187" s="252"/>
      <c r="LAA187" s="252"/>
      <c r="LAB187" s="252"/>
      <c r="LAC187" s="252"/>
      <c r="LAD187" s="252"/>
      <c r="LAE187" s="252"/>
      <c r="LAF187" s="252"/>
      <c r="LAG187" s="252"/>
      <c r="LAH187" s="252"/>
      <c r="LAI187" s="252"/>
      <c r="LAJ187" s="252"/>
      <c r="LAK187" s="252"/>
      <c r="LAL187" s="252"/>
      <c r="LAM187" s="252"/>
      <c r="LAN187" s="252"/>
      <c r="LAO187" s="252"/>
      <c r="LAP187" s="252"/>
      <c r="LAQ187" s="252"/>
      <c r="LAR187" s="252"/>
      <c r="LAS187" s="252"/>
      <c r="LAT187" s="252"/>
      <c r="LAU187" s="252"/>
      <c r="LAV187" s="252"/>
      <c r="LAW187" s="252"/>
      <c r="LAX187" s="252"/>
      <c r="LAY187" s="252"/>
      <c r="LAZ187" s="252"/>
      <c r="LBA187" s="252"/>
      <c r="LBB187" s="252"/>
      <c r="LBC187" s="252"/>
      <c r="LBD187" s="252"/>
      <c r="LBE187" s="252"/>
      <c r="LBF187" s="252"/>
      <c r="LBG187" s="252"/>
      <c r="LBH187" s="252"/>
      <c r="LBI187" s="252"/>
      <c r="LBJ187" s="252"/>
      <c r="LBK187" s="252"/>
      <c r="LBL187" s="252"/>
      <c r="LBM187" s="252"/>
      <c r="LBN187" s="252"/>
      <c r="LBO187" s="252"/>
      <c r="LBP187" s="252"/>
      <c r="LBQ187" s="252"/>
      <c r="LBR187" s="252"/>
      <c r="LBS187" s="252"/>
      <c r="LBT187" s="252"/>
      <c r="LBU187" s="252"/>
      <c r="LBV187" s="252"/>
      <c r="LBW187" s="252"/>
      <c r="LBX187" s="252"/>
      <c r="LBY187" s="252"/>
      <c r="LBZ187" s="252"/>
      <c r="LCA187" s="252"/>
      <c r="LCB187" s="252"/>
      <c r="LCC187" s="252"/>
      <c r="LCD187" s="252"/>
      <c r="LCE187" s="252"/>
      <c r="LCF187" s="252"/>
      <c r="LCG187" s="252"/>
      <c r="LCH187" s="252"/>
      <c r="LCI187" s="252"/>
      <c r="LCJ187" s="252"/>
      <c r="LCK187" s="252"/>
      <c r="LCL187" s="252"/>
      <c r="LCM187" s="252"/>
      <c r="LCN187" s="252"/>
      <c r="LCO187" s="252"/>
      <c r="LCP187" s="252"/>
      <c r="LCQ187" s="252"/>
      <c r="LCR187" s="252"/>
      <c r="LCS187" s="252"/>
      <c r="LCT187" s="252"/>
      <c r="LCU187" s="252"/>
      <c r="LCV187" s="252"/>
      <c r="LCW187" s="252"/>
      <c r="LCX187" s="252"/>
      <c r="LCY187" s="252"/>
      <c r="LCZ187" s="252"/>
      <c r="LDA187" s="252"/>
      <c r="LDB187" s="252"/>
      <c r="LDC187" s="252"/>
      <c r="LDD187" s="252"/>
      <c r="LDE187" s="252"/>
      <c r="LDF187" s="252"/>
      <c r="LDG187" s="252"/>
      <c r="LDH187" s="252"/>
      <c r="LDI187" s="252"/>
      <c r="LDJ187" s="252"/>
      <c r="LDK187" s="252"/>
      <c r="LDL187" s="252"/>
      <c r="LDM187" s="252"/>
      <c r="LDN187" s="252"/>
      <c r="LDO187" s="252"/>
      <c r="LDP187" s="252"/>
      <c r="LDQ187" s="252"/>
      <c r="LDR187" s="252"/>
      <c r="LDS187" s="252"/>
      <c r="LDT187" s="252"/>
      <c r="LDU187" s="252"/>
      <c r="LDV187" s="252"/>
      <c r="LDW187" s="252"/>
      <c r="LDX187" s="252"/>
      <c r="LDY187" s="252"/>
      <c r="LDZ187" s="252"/>
      <c r="LEA187" s="252"/>
      <c r="LEB187" s="252"/>
      <c r="LEC187" s="252"/>
      <c r="LED187" s="252"/>
      <c r="LEE187" s="252"/>
      <c r="LEF187" s="252"/>
      <c r="LEG187" s="252"/>
      <c r="LEH187" s="252"/>
      <c r="LEI187" s="252"/>
      <c r="LEJ187" s="252"/>
      <c r="LEK187" s="252"/>
      <c r="LEL187" s="252"/>
      <c r="LEM187" s="252"/>
      <c r="LEN187" s="252"/>
      <c r="LEO187" s="252"/>
      <c r="LEP187" s="252"/>
      <c r="LEQ187" s="252"/>
      <c r="LER187" s="252"/>
      <c r="LES187" s="252"/>
      <c r="LET187" s="252"/>
      <c r="LEU187" s="252"/>
      <c r="LEV187" s="252"/>
      <c r="LEW187" s="252"/>
      <c r="LEX187" s="252"/>
      <c r="LEY187" s="252"/>
      <c r="LEZ187" s="252"/>
      <c r="LFA187" s="252"/>
      <c r="LFB187" s="252"/>
      <c r="LFC187" s="252"/>
      <c r="LFD187" s="252"/>
      <c r="LFE187" s="252"/>
      <c r="LFF187" s="252"/>
      <c r="LFG187" s="252"/>
      <c r="LFH187" s="252"/>
      <c r="LFI187" s="252"/>
      <c r="LFJ187" s="252"/>
      <c r="LFK187" s="252"/>
      <c r="LFL187" s="252"/>
      <c r="LFM187" s="252"/>
      <c r="LFN187" s="252"/>
      <c r="LFO187" s="252"/>
      <c r="LFP187" s="252"/>
      <c r="LFQ187" s="252"/>
      <c r="LFR187" s="252"/>
      <c r="LFS187" s="252"/>
      <c r="LFT187" s="252"/>
      <c r="LFU187" s="252"/>
      <c r="LFV187" s="252"/>
      <c r="LFW187" s="252"/>
      <c r="LFX187" s="252"/>
      <c r="LFY187" s="252"/>
      <c r="LFZ187" s="252"/>
      <c r="LGA187" s="252"/>
      <c r="LGB187" s="252"/>
      <c r="LGC187" s="252"/>
      <c r="LGD187" s="252"/>
      <c r="LGE187" s="252"/>
      <c r="LGF187" s="252"/>
      <c r="LGG187" s="252"/>
      <c r="LGH187" s="252"/>
      <c r="LGI187" s="252"/>
      <c r="LGJ187" s="252"/>
      <c r="LGK187" s="252"/>
      <c r="LGL187" s="252"/>
      <c r="LGM187" s="252"/>
      <c r="LGN187" s="252"/>
      <c r="LGO187" s="252"/>
      <c r="LGP187" s="252"/>
      <c r="LGQ187" s="252"/>
      <c r="LGR187" s="252"/>
      <c r="LGS187" s="252"/>
      <c r="LGT187" s="252"/>
      <c r="LGU187" s="252"/>
      <c r="LGV187" s="252"/>
      <c r="LGW187" s="252"/>
      <c r="LGX187" s="252"/>
      <c r="LGY187" s="252"/>
      <c r="LGZ187" s="252"/>
      <c r="LHA187" s="252"/>
      <c r="LHB187" s="252"/>
      <c r="LHC187" s="252"/>
      <c r="LHD187" s="252"/>
      <c r="LHE187" s="252"/>
      <c r="LHF187" s="252"/>
      <c r="LHG187" s="252"/>
      <c r="LHH187" s="252"/>
      <c r="LHI187" s="252"/>
      <c r="LHJ187" s="252"/>
      <c r="LHK187" s="252"/>
      <c r="LHL187" s="252"/>
      <c r="LHM187" s="252"/>
      <c r="LHN187" s="252"/>
      <c r="LHO187" s="252"/>
      <c r="LHP187" s="252"/>
      <c r="LHQ187" s="252"/>
      <c r="LHR187" s="252"/>
      <c r="LHS187" s="252"/>
      <c r="LHT187" s="252"/>
      <c r="LHU187" s="252"/>
      <c r="LHV187" s="252"/>
      <c r="LHW187" s="252"/>
      <c r="LHX187" s="252"/>
      <c r="LHY187" s="252"/>
      <c r="LHZ187" s="252"/>
      <c r="LIA187" s="252"/>
      <c r="LIB187" s="252"/>
      <c r="LIC187" s="252"/>
      <c r="LID187" s="252"/>
      <c r="LIE187" s="252"/>
      <c r="LIF187" s="252"/>
      <c r="LIG187" s="252"/>
      <c r="LIH187" s="252"/>
      <c r="LII187" s="252"/>
      <c r="LIJ187" s="252"/>
      <c r="LIK187" s="252"/>
      <c r="LIL187" s="252"/>
      <c r="LIM187" s="252"/>
      <c r="LIN187" s="252"/>
      <c r="LIO187" s="252"/>
      <c r="LIP187" s="252"/>
      <c r="LIQ187" s="252"/>
      <c r="LIR187" s="252"/>
      <c r="LIS187" s="252"/>
      <c r="LIT187" s="252"/>
      <c r="LIU187" s="252"/>
      <c r="LIV187" s="252"/>
      <c r="LIW187" s="252"/>
      <c r="LIX187" s="252"/>
      <c r="LIY187" s="252"/>
      <c r="LIZ187" s="252"/>
      <c r="LJA187" s="252"/>
      <c r="LJB187" s="252"/>
      <c r="LJC187" s="252"/>
      <c r="LJD187" s="252"/>
      <c r="LJE187" s="252"/>
      <c r="LJF187" s="252"/>
      <c r="LJG187" s="252"/>
      <c r="LJH187" s="252"/>
      <c r="LJI187" s="252"/>
      <c r="LJJ187" s="252"/>
      <c r="LJK187" s="252"/>
      <c r="LJL187" s="252"/>
      <c r="LJM187" s="252"/>
      <c r="LJN187" s="252"/>
      <c r="LJO187" s="252"/>
      <c r="LJP187" s="252"/>
      <c r="LJQ187" s="252"/>
      <c r="LJR187" s="252"/>
      <c r="LJS187" s="252"/>
      <c r="LJT187" s="252"/>
      <c r="LJU187" s="252"/>
      <c r="LJV187" s="252"/>
      <c r="LJW187" s="252"/>
      <c r="LJX187" s="252"/>
      <c r="LJY187" s="252"/>
      <c r="LJZ187" s="252"/>
      <c r="LKA187" s="252"/>
      <c r="LKB187" s="252"/>
      <c r="LKC187" s="252"/>
      <c r="LKD187" s="252"/>
      <c r="LKE187" s="252"/>
      <c r="LKF187" s="252"/>
      <c r="LKG187" s="252"/>
      <c r="LKH187" s="252"/>
      <c r="LKI187" s="252"/>
      <c r="LKJ187" s="252"/>
      <c r="LKK187" s="252"/>
      <c r="LKL187" s="252"/>
      <c r="LKM187" s="252"/>
      <c r="LKN187" s="252"/>
      <c r="LKO187" s="252"/>
      <c r="LKP187" s="252"/>
      <c r="LKQ187" s="252"/>
      <c r="LKR187" s="252"/>
      <c r="LKS187" s="252"/>
      <c r="LKT187" s="252"/>
      <c r="LKU187" s="252"/>
      <c r="LKV187" s="252"/>
      <c r="LKW187" s="252"/>
      <c r="LKX187" s="252"/>
      <c r="LKY187" s="252"/>
      <c r="LKZ187" s="252"/>
      <c r="LLA187" s="252"/>
      <c r="LLB187" s="252"/>
      <c r="LLC187" s="252"/>
      <c r="LLD187" s="252"/>
      <c r="LLE187" s="252"/>
      <c r="LLF187" s="252"/>
      <c r="LLG187" s="252"/>
      <c r="LLH187" s="252"/>
      <c r="LLI187" s="252"/>
      <c r="LLJ187" s="252"/>
      <c r="LLK187" s="252"/>
      <c r="LLL187" s="252"/>
      <c r="LLM187" s="252"/>
      <c r="LLN187" s="252"/>
      <c r="LLO187" s="252"/>
      <c r="LLP187" s="252"/>
      <c r="LLQ187" s="252"/>
      <c r="LLR187" s="252"/>
      <c r="LLS187" s="252"/>
      <c r="LLT187" s="252"/>
      <c r="LLU187" s="252"/>
      <c r="LLV187" s="252"/>
      <c r="LLW187" s="252"/>
      <c r="LLX187" s="252"/>
      <c r="LLY187" s="252"/>
      <c r="LLZ187" s="252"/>
      <c r="LMA187" s="252"/>
      <c r="LMB187" s="252"/>
      <c r="LMC187" s="252"/>
      <c r="LMD187" s="252"/>
      <c r="LME187" s="252"/>
      <c r="LMF187" s="252"/>
      <c r="LMG187" s="252"/>
      <c r="LMH187" s="252"/>
      <c r="LMI187" s="252"/>
      <c r="LMJ187" s="252"/>
      <c r="LMK187" s="252"/>
      <c r="LML187" s="252"/>
      <c r="LMM187" s="252"/>
      <c r="LMN187" s="252"/>
      <c r="LMO187" s="252"/>
      <c r="LMP187" s="252"/>
      <c r="LMQ187" s="252"/>
      <c r="LMR187" s="252"/>
      <c r="LMS187" s="252"/>
      <c r="LMT187" s="252"/>
      <c r="LMU187" s="252"/>
      <c r="LMV187" s="252"/>
      <c r="LMW187" s="252"/>
      <c r="LMX187" s="252"/>
      <c r="LMY187" s="252"/>
      <c r="LMZ187" s="252"/>
      <c r="LNA187" s="252"/>
      <c r="LNB187" s="252"/>
      <c r="LNC187" s="252"/>
      <c r="LND187" s="252"/>
      <c r="LNE187" s="252"/>
      <c r="LNF187" s="252"/>
      <c r="LNG187" s="252"/>
      <c r="LNH187" s="252"/>
      <c r="LNI187" s="252"/>
      <c r="LNJ187" s="252"/>
      <c r="LNK187" s="252"/>
      <c r="LNL187" s="252"/>
      <c r="LNM187" s="252"/>
      <c r="LNN187" s="252"/>
      <c r="LNO187" s="252"/>
      <c r="LNP187" s="252"/>
      <c r="LNQ187" s="252"/>
      <c r="LNR187" s="252"/>
      <c r="LNS187" s="252"/>
      <c r="LNT187" s="252"/>
      <c r="LNU187" s="252"/>
      <c r="LNV187" s="252"/>
      <c r="LNW187" s="252"/>
      <c r="LNX187" s="252"/>
      <c r="LNY187" s="252"/>
      <c r="LNZ187" s="252"/>
      <c r="LOA187" s="252"/>
      <c r="LOB187" s="252"/>
      <c r="LOC187" s="252"/>
      <c r="LOD187" s="252"/>
      <c r="LOE187" s="252"/>
      <c r="LOF187" s="252"/>
      <c r="LOG187" s="252"/>
      <c r="LOH187" s="252"/>
      <c r="LOI187" s="252"/>
      <c r="LOJ187" s="252"/>
      <c r="LOK187" s="252"/>
      <c r="LOL187" s="252"/>
      <c r="LOM187" s="252"/>
      <c r="LON187" s="252"/>
      <c r="LOO187" s="252"/>
      <c r="LOP187" s="252"/>
      <c r="LOQ187" s="252"/>
      <c r="LOR187" s="252"/>
      <c r="LOS187" s="252"/>
      <c r="LOT187" s="252"/>
      <c r="LOU187" s="252"/>
      <c r="LOV187" s="252"/>
      <c r="LOW187" s="252"/>
      <c r="LOX187" s="252"/>
      <c r="LOY187" s="252"/>
      <c r="LOZ187" s="252"/>
      <c r="LPA187" s="252"/>
      <c r="LPB187" s="252"/>
      <c r="LPC187" s="252"/>
      <c r="LPD187" s="252"/>
      <c r="LPE187" s="252"/>
      <c r="LPF187" s="252"/>
      <c r="LPG187" s="252"/>
      <c r="LPH187" s="252"/>
      <c r="LPI187" s="252"/>
      <c r="LPJ187" s="252"/>
      <c r="LPK187" s="252"/>
      <c r="LPL187" s="252"/>
      <c r="LPM187" s="252"/>
      <c r="LPN187" s="252"/>
      <c r="LPO187" s="252"/>
      <c r="LPP187" s="252"/>
      <c r="LPQ187" s="252"/>
      <c r="LPR187" s="252"/>
      <c r="LPS187" s="252"/>
      <c r="LPT187" s="252"/>
      <c r="LPU187" s="252"/>
      <c r="LPV187" s="252"/>
      <c r="LPW187" s="252"/>
      <c r="LPX187" s="252"/>
      <c r="LPY187" s="252"/>
      <c r="LPZ187" s="252"/>
      <c r="LQA187" s="252"/>
      <c r="LQB187" s="252"/>
      <c r="LQC187" s="252"/>
      <c r="LQD187" s="252"/>
      <c r="LQE187" s="252"/>
      <c r="LQF187" s="252"/>
      <c r="LQG187" s="252"/>
      <c r="LQH187" s="252"/>
      <c r="LQI187" s="252"/>
      <c r="LQJ187" s="252"/>
      <c r="LQK187" s="252"/>
      <c r="LQL187" s="252"/>
      <c r="LQM187" s="252"/>
      <c r="LQN187" s="252"/>
      <c r="LQO187" s="252"/>
      <c r="LQP187" s="252"/>
      <c r="LQQ187" s="252"/>
      <c r="LQR187" s="252"/>
      <c r="LQS187" s="252"/>
      <c r="LQT187" s="252"/>
      <c r="LQU187" s="252"/>
      <c r="LQV187" s="252"/>
      <c r="LQW187" s="252"/>
      <c r="LQX187" s="252"/>
      <c r="LQY187" s="252"/>
      <c r="LQZ187" s="252"/>
      <c r="LRA187" s="252"/>
      <c r="LRB187" s="252"/>
      <c r="LRC187" s="252"/>
      <c r="LRD187" s="252"/>
      <c r="LRE187" s="252"/>
      <c r="LRF187" s="252"/>
      <c r="LRG187" s="252"/>
      <c r="LRH187" s="252"/>
      <c r="LRI187" s="252"/>
      <c r="LRJ187" s="252"/>
      <c r="LRK187" s="252"/>
      <c r="LRL187" s="252"/>
      <c r="LRM187" s="252"/>
      <c r="LRN187" s="252"/>
      <c r="LRO187" s="252"/>
      <c r="LRP187" s="252"/>
      <c r="LRQ187" s="252"/>
      <c r="LRR187" s="252"/>
      <c r="LRS187" s="252"/>
      <c r="LRT187" s="252"/>
      <c r="LRU187" s="252"/>
      <c r="LRV187" s="252"/>
      <c r="LRW187" s="252"/>
      <c r="LRX187" s="252"/>
      <c r="LRY187" s="252"/>
      <c r="LRZ187" s="252"/>
      <c r="LSA187" s="252"/>
      <c r="LSB187" s="252"/>
      <c r="LSC187" s="252"/>
      <c r="LSD187" s="252"/>
      <c r="LSE187" s="252"/>
      <c r="LSF187" s="252"/>
      <c r="LSG187" s="252"/>
      <c r="LSH187" s="252"/>
      <c r="LSI187" s="252"/>
      <c r="LSJ187" s="252"/>
      <c r="LSK187" s="252"/>
      <c r="LSL187" s="252"/>
      <c r="LSM187" s="252"/>
      <c r="LSN187" s="252"/>
      <c r="LSO187" s="252"/>
      <c r="LSP187" s="252"/>
      <c r="LSQ187" s="252"/>
      <c r="LSR187" s="252"/>
      <c r="LSS187" s="252"/>
      <c r="LST187" s="252"/>
      <c r="LSU187" s="252"/>
      <c r="LSV187" s="252"/>
      <c r="LSW187" s="252"/>
      <c r="LSX187" s="252"/>
      <c r="LSY187" s="252"/>
      <c r="LSZ187" s="252"/>
      <c r="LTA187" s="252"/>
      <c r="LTB187" s="252"/>
      <c r="LTC187" s="252"/>
      <c r="LTD187" s="252"/>
      <c r="LTE187" s="252"/>
      <c r="LTF187" s="252"/>
      <c r="LTG187" s="252"/>
      <c r="LTH187" s="252"/>
      <c r="LTI187" s="252"/>
      <c r="LTJ187" s="252"/>
      <c r="LTK187" s="252"/>
      <c r="LTL187" s="252"/>
      <c r="LTM187" s="252"/>
      <c r="LTN187" s="252"/>
      <c r="LTO187" s="252"/>
      <c r="LTP187" s="252"/>
      <c r="LTQ187" s="252"/>
      <c r="LTR187" s="252"/>
      <c r="LTS187" s="252"/>
      <c r="LTT187" s="252"/>
      <c r="LTU187" s="252"/>
      <c r="LTV187" s="252"/>
      <c r="LTW187" s="252"/>
      <c r="LTX187" s="252"/>
      <c r="LTY187" s="252"/>
      <c r="LTZ187" s="252"/>
      <c r="LUA187" s="252"/>
      <c r="LUB187" s="252"/>
      <c r="LUC187" s="252"/>
      <c r="LUD187" s="252"/>
      <c r="LUE187" s="252"/>
      <c r="LUF187" s="252"/>
      <c r="LUG187" s="252"/>
      <c r="LUH187" s="252"/>
      <c r="LUI187" s="252"/>
      <c r="LUJ187" s="252"/>
      <c r="LUK187" s="252"/>
      <c r="LUL187" s="252"/>
      <c r="LUM187" s="252"/>
      <c r="LUN187" s="252"/>
      <c r="LUO187" s="252"/>
      <c r="LUP187" s="252"/>
      <c r="LUQ187" s="252"/>
      <c r="LUR187" s="252"/>
      <c r="LUS187" s="252"/>
      <c r="LUT187" s="252"/>
      <c r="LUU187" s="252"/>
      <c r="LUV187" s="252"/>
      <c r="LUW187" s="252"/>
      <c r="LUX187" s="252"/>
      <c r="LUY187" s="252"/>
      <c r="LUZ187" s="252"/>
      <c r="LVA187" s="252"/>
      <c r="LVB187" s="252"/>
      <c r="LVC187" s="252"/>
      <c r="LVD187" s="252"/>
      <c r="LVE187" s="252"/>
      <c r="LVF187" s="252"/>
      <c r="LVG187" s="252"/>
      <c r="LVH187" s="252"/>
      <c r="LVI187" s="252"/>
      <c r="LVJ187" s="252"/>
      <c r="LVK187" s="252"/>
      <c r="LVL187" s="252"/>
      <c r="LVM187" s="252"/>
      <c r="LVN187" s="252"/>
      <c r="LVO187" s="252"/>
      <c r="LVP187" s="252"/>
      <c r="LVQ187" s="252"/>
      <c r="LVR187" s="252"/>
      <c r="LVS187" s="252"/>
      <c r="LVT187" s="252"/>
      <c r="LVU187" s="252"/>
      <c r="LVV187" s="252"/>
      <c r="LVW187" s="252"/>
      <c r="LVX187" s="252"/>
      <c r="LVY187" s="252"/>
      <c r="LVZ187" s="252"/>
      <c r="LWA187" s="252"/>
      <c r="LWB187" s="252"/>
      <c r="LWC187" s="252"/>
      <c r="LWD187" s="252"/>
      <c r="LWE187" s="252"/>
      <c r="LWF187" s="252"/>
      <c r="LWG187" s="252"/>
      <c r="LWH187" s="252"/>
      <c r="LWI187" s="252"/>
      <c r="LWJ187" s="252"/>
      <c r="LWK187" s="252"/>
      <c r="LWL187" s="252"/>
      <c r="LWM187" s="252"/>
      <c r="LWN187" s="252"/>
      <c r="LWO187" s="252"/>
      <c r="LWP187" s="252"/>
      <c r="LWQ187" s="252"/>
      <c r="LWR187" s="252"/>
      <c r="LWS187" s="252"/>
      <c r="LWT187" s="252"/>
      <c r="LWU187" s="252"/>
      <c r="LWV187" s="252"/>
      <c r="LWW187" s="252"/>
      <c r="LWX187" s="252"/>
      <c r="LWY187" s="252"/>
      <c r="LWZ187" s="252"/>
      <c r="LXA187" s="252"/>
      <c r="LXB187" s="252"/>
      <c r="LXC187" s="252"/>
      <c r="LXD187" s="252"/>
      <c r="LXE187" s="252"/>
      <c r="LXF187" s="252"/>
      <c r="LXG187" s="252"/>
      <c r="LXH187" s="252"/>
      <c r="LXI187" s="252"/>
      <c r="LXJ187" s="252"/>
      <c r="LXK187" s="252"/>
      <c r="LXL187" s="252"/>
      <c r="LXM187" s="252"/>
      <c r="LXN187" s="252"/>
      <c r="LXO187" s="252"/>
      <c r="LXP187" s="252"/>
      <c r="LXQ187" s="252"/>
      <c r="LXR187" s="252"/>
      <c r="LXS187" s="252"/>
      <c r="LXT187" s="252"/>
      <c r="LXU187" s="252"/>
      <c r="LXV187" s="252"/>
      <c r="LXW187" s="252"/>
      <c r="LXX187" s="252"/>
      <c r="LXY187" s="252"/>
      <c r="LXZ187" s="252"/>
      <c r="LYA187" s="252"/>
      <c r="LYB187" s="252"/>
      <c r="LYC187" s="252"/>
      <c r="LYD187" s="252"/>
      <c r="LYE187" s="252"/>
      <c r="LYF187" s="252"/>
      <c r="LYG187" s="252"/>
      <c r="LYH187" s="252"/>
      <c r="LYI187" s="252"/>
      <c r="LYJ187" s="252"/>
      <c r="LYK187" s="252"/>
      <c r="LYL187" s="252"/>
      <c r="LYM187" s="252"/>
      <c r="LYN187" s="252"/>
      <c r="LYO187" s="252"/>
      <c r="LYP187" s="252"/>
      <c r="LYQ187" s="252"/>
      <c r="LYR187" s="252"/>
      <c r="LYS187" s="252"/>
      <c r="LYT187" s="252"/>
      <c r="LYU187" s="252"/>
      <c r="LYV187" s="252"/>
      <c r="LYW187" s="252"/>
      <c r="LYX187" s="252"/>
      <c r="LYY187" s="252"/>
      <c r="LYZ187" s="252"/>
      <c r="LZA187" s="252"/>
      <c r="LZB187" s="252"/>
      <c r="LZC187" s="252"/>
      <c r="LZD187" s="252"/>
      <c r="LZE187" s="252"/>
      <c r="LZF187" s="252"/>
      <c r="LZG187" s="252"/>
      <c r="LZH187" s="252"/>
      <c r="LZI187" s="252"/>
      <c r="LZJ187" s="252"/>
      <c r="LZK187" s="252"/>
      <c r="LZL187" s="252"/>
      <c r="LZM187" s="252"/>
      <c r="LZN187" s="252"/>
      <c r="LZO187" s="252"/>
      <c r="LZP187" s="252"/>
      <c r="LZQ187" s="252"/>
      <c r="LZR187" s="252"/>
      <c r="LZS187" s="252"/>
      <c r="LZT187" s="252"/>
      <c r="LZU187" s="252"/>
      <c r="LZV187" s="252"/>
      <c r="LZW187" s="252"/>
      <c r="LZX187" s="252"/>
      <c r="LZY187" s="252"/>
      <c r="LZZ187" s="252"/>
      <c r="MAA187" s="252"/>
      <c r="MAB187" s="252"/>
      <c r="MAC187" s="252"/>
      <c r="MAD187" s="252"/>
      <c r="MAE187" s="252"/>
      <c r="MAF187" s="252"/>
      <c r="MAG187" s="252"/>
      <c r="MAH187" s="252"/>
      <c r="MAI187" s="252"/>
      <c r="MAJ187" s="252"/>
      <c r="MAK187" s="252"/>
      <c r="MAL187" s="252"/>
      <c r="MAM187" s="252"/>
      <c r="MAN187" s="252"/>
      <c r="MAO187" s="252"/>
      <c r="MAP187" s="252"/>
      <c r="MAQ187" s="252"/>
      <c r="MAR187" s="252"/>
      <c r="MAS187" s="252"/>
      <c r="MAT187" s="252"/>
      <c r="MAU187" s="252"/>
      <c r="MAV187" s="252"/>
      <c r="MAW187" s="252"/>
      <c r="MAX187" s="252"/>
      <c r="MAY187" s="252"/>
      <c r="MAZ187" s="252"/>
      <c r="MBA187" s="252"/>
      <c r="MBB187" s="252"/>
      <c r="MBC187" s="252"/>
      <c r="MBD187" s="252"/>
      <c r="MBE187" s="252"/>
      <c r="MBF187" s="252"/>
      <c r="MBG187" s="252"/>
      <c r="MBH187" s="252"/>
      <c r="MBI187" s="252"/>
      <c r="MBJ187" s="252"/>
      <c r="MBK187" s="252"/>
      <c r="MBL187" s="252"/>
      <c r="MBM187" s="252"/>
      <c r="MBN187" s="252"/>
      <c r="MBO187" s="252"/>
      <c r="MBP187" s="252"/>
      <c r="MBQ187" s="252"/>
      <c r="MBR187" s="252"/>
      <c r="MBS187" s="252"/>
      <c r="MBT187" s="252"/>
      <c r="MBU187" s="252"/>
      <c r="MBV187" s="252"/>
      <c r="MBW187" s="252"/>
      <c r="MBX187" s="252"/>
      <c r="MBY187" s="252"/>
      <c r="MBZ187" s="252"/>
      <c r="MCA187" s="252"/>
      <c r="MCB187" s="252"/>
      <c r="MCC187" s="252"/>
      <c r="MCD187" s="252"/>
      <c r="MCE187" s="252"/>
      <c r="MCF187" s="252"/>
      <c r="MCG187" s="252"/>
      <c r="MCH187" s="252"/>
      <c r="MCI187" s="252"/>
      <c r="MCJ187" s="252"/>
      <c r="MCK187" s="252"/>
      <c r="MCL187" s="252"/>
      <c r="MCM187" s="252"/>
      <c r="MCN187" s="252"/>
      <c r="MCO187" s="252"/>
      <c r="MCP187" s="252"/>
      <c r="MCQ187" s="252"/>
      <c r="MCR187" s="252"/>
      <c r="MCS187" s="252"/>
      <c r="MCT187" s="252"/>
      <c r="MCU187" s="252"/>
      <c r="MCV187" s="252"/>
      <c r="MCW187" s="252"/>
      <c r="MCX187" s="252"/>
      <c r="MCY187" s="252"/>
      <c r="MCZ187" s="252"/>
      <c r="MDA187" s="252"/>
      <c r="MDB187" s="252"/>
      <c r="MDC187" s="252"/>
      <c r="MDD187" s="252"/>
      <c r="MDE187" s="252"/>
      <c r="MDF187" s="252"/>
      <c r="MDG187" s="252"/>
      <c r="MDH187" s="252"/>
      <c r="MDI187" s="252"/>
      <c r="MDJ187" s="252"/>
      <c r="MDK187" s="252"/>
      <c r="MDL187" s="252"/>
      <c r="MDM187" s="252"/>
      <c r="MDN187" s="252"/>
      <c r="MDO187" s="252"/>
      <c r="MDP187" s="252"/>
      <c r="MDQ187" s="252"/>
      <c r="MDR187" s="252"/>
      <c r="MDS187" s="252"/>
      <c r="MDT187" s="252"/>
      <c r="MDU187" s="252"/>
      <c r="MDV187" s="252"/>
      <c r="MDW187" s="252"/>
      <c r="MDX187" s="252"/>
      <c r="MDY187" s="252"/>
      <c r="MDZ187" s="252"/>
      <c r="MEA187" s="252"/>
      <c r="MEB187" s="252"/>
      <c r="MEC187" s="252"/>
      <c r="MED187" s="252"/>
      <c r="MEE187" s="252"/>
      <c r="MEF187" s="252"/>
      <c r="MEG187" s="252"/>
      <c r="MEH187" s="252"/>
      <c r="MEI187" s="252"/>
      <c r="MEJ187" s="252"/>
      <c r="MEK187" s="252"/>
      <c r="MEL187" s="252"/>
      <c r="MEM187" s="252"/>
      <c r="MEN187" s="252"/>
      <c r="MEO187" s="252"/>
      <c r="MEP187" s="252"/>
      <c r="MEQ187" s="252"/>
      <c r="MER187" s="252"/>
      <c r="MES187" s="252"/>
      <c r="MET187" s="252"/>
      <c r="MEU187" s="252"/>
      <c r="MEV187" s="252"/>
      <c r="MEW187" s="252"/>
      <c r="MEX187" s="252"/>
      <c r="MEY187" s="252"/>
      <c r="MEZ187" s="252"/>
      <c r="MFA187" s="252"/>
      <c r="MFB187" s="252"/>
      <c r="MFC187" s="252"/>
      <c r="MFD187" s="252"/>
      <c r="MFE187" s="252"/>
      <c r="MFF187" s="252"/>
      <c r="MFG187" s="252"/>
      <c r="MFH187" s="252"/>
      <c r="MFI187" s="252"/>
      <c r="MFJ187" s="252"/>
      <c r="MFK187" s="252"/>
      <c r="MFL187" s="252"/>
      <c r="MFM187" s="252"/>
      <c r="MFN187" s="252"/>
      <c r="MFO187" s="252"/>
      <c r="MFP187" s="252"/>
      <c r="MFQ187" s="252"/>
      <c r="MFR187" s="252"/>
      <c r="MFS187" s="252"/>
      <c r="MFT187" s="252"/>
      <c r="MFU187" s="252"/>
      <c r="MFV187" s="252"/>
      <c r="MFW187" s="252"/>
      <c r="MFX187" s="252"/>
      <c r="MFY187" s="252"/>
      <c r="MFZ187" s="252"/>
      <c r="MGA187" s="252"/>
      <c r="MGB187" s="252"/>
      <c r="MGC187" s="252"/>
      <c r="MGD187" s="252"/>
      <c r="MGE187" s="252"/>
      <c r="MGF187" s="252"/>
      <c r="MGG187" s="252"/>
      <c r="MGH187" s="252"/>
      <c r="MGI187" s="252"/>
      <c r="MGJ187" s="252"/>
      <c r="MGK187" s="252"/>
      <c r="MGL187" s="252"/>
      <c r="MGM187" s="252"/>
      <c r="MGN187" s="252"/>
      <c r="MGO187" s="252"/>
      <c r="MGP187" s="252"/>
      <c r="MGQ187" s="252"/>
      <c r="MGR187" s="252"/>
      <c r="MGS187" s="252"/>
      <c r="MGT187" s="252"/>
      <c r="MGU187" s="252"/>
      <c r="MGV187" s="252"/>
      <c r="MGW187" s="252"/>
      <c r="MGX187" s="252"/>
      <c r="MGY187" s="252"/>
      <c r="MGZ187" s="252"/>
      <c r="MHA187" s="252"/>
      <c r="MHB187" s="252"/>
      <c r="MHC187" s="252"/>
      <c r="MHD187" s="252"/>
      <c r="MHE187" s="252"/>
      <c r="MHF187" s="252"/>
      <c r="MHG187" s="252"/>
      <c r="MHH187" s="252"/>
      <c r="MHI187" s="252"/>
      <c r="MHJ187" s="252"/>
      <c r="MHK187" s="252"/>
      <c r="MHL187" s="252"/>
      <c r="MHM187" s="252"/>
      <c r="MHN187" s="252"/>
      <c r="MHO187" s="252"/>
      <c r="MHP187" s="252"/>
      <c r="MHQ187" s="252"/>
      <c r="MHR187" s="252"/>
      <c r="MHS187" s="252"/>
      <c r="MHT187" s="252"/>
      <c r="MHU187" s="252"/>
      <c r="MHV187" s="252"/>
      <c r="MHW187" s="252"/>
      <c r="MHX187" s="252"/>
      <c r="MHY187" s="252"/>
      <c r="MHZ187" s="252"/>
      <c r="MIA187" s="252"/>
      <c r="MIB187" s="252"/>
      <c r="MIC187" s="252"/>
      <c r="MID187" s="252"/>
      <c r="MIE187" s="252"/>
      <c r="MIF187" s="252"/>
      <c r="MIG187" s="252"/>
      <c r="MIH187" s="252"/>
      <c r="MII187" s="252"/>
      <c r="MIJ187" s="252"/>
      <c r="MIK187" s="252"/>
      <c r="MIL187" s="252"/>
      <c r="MIM187" s="252"/>
      <c r="MIN187" s="252"/>
      <c r="MIO187" s="252"/>
      <c r="MIP187" s="252"/>
      <c r="MIQ187" s="252"/>
      <c r="MIR187" s="252"/>
      <c r="MIS187" s="252"/>
      <c r="MIT187" s="252"/>
      <c r="MIU187" s="252"/>
      <c r="MIV187" s="252"/>
      <c r="MIW187" s="252"/>
      <c r="MIX187" s="252"/>
      <c r="MIY187" s="252"/>
      <c r="MIZ187" s="252"/>
      <c r="MJA187" s="252"/>
      <c r="MJB187" s="252"/>
      <c r="MJC187" s="252"/>
      <c r="MJD187" s="252"/>
      <c r="MJE187" s="252"/>
      <c r="MJF187" s="252"/>
      <c r="MJG187" s="252"/>
      <c r="MJH187" s="252"/>
      <c r="MJI187" s="252"/>
      <c r="MJJ187" s="252"/>
      <c r="MJK187" s="252"/>
      <c r="MJL187" s="252"/>
      <c r="MJM187" s="252"/>
      <c r="MJN187" s="252"/>
      <c r="MJO187" s="252"/>
      <c r="MJP187" s="252"/>
      <c r="MJQ187" s="252"/>
      <c r="MJR187" s="252"/>
      <c r="MJS187" s="252"/>
      <c r="MJT187" s="252"/>
      <c r="MJU187" s="252"/>
      <c r="MJV187" s="252"/>
      <c r="MJW187" s="252"/>
      <c r="MJX187" s="252"/>
      <c r="MJY187" s="252"/>
      <c r="MJZ187" s="252"/>
      <c r="MKA187" s="252"/>
      <c r="MKB187" s="252"/>
      <c r="MKC187" s="252"/>
      <c r="MKD187" s="252"/>
      <c r="MKE187" s="252"/>
      <c r="MKF187" s="252"/>
      <c r="MKG187" s="252"/>
      <c r="MKH187" s="252"/>
      <c r="MKI187" s="252"/>
      <c r="MKJ187" s="252"/>
      <c r="MKK187" s="252"/>
      <c r="MKL187" s="252"/>
      <c r="MKM187" s="252"/>
      <c r="MKN187" s="252"/>
      <c r="MKO187" s="252"/>
      <c r="MKP187" s="252"/>
      <c r="MKQ187" s="252"/>
      <c r="MKR187" s="252"/>
      <c r="MKS187" s="252"/>
      <c r="MKT187" s="252"/>
      <c r="MKU187" s="252"/>
      <c r="MKV187" s="252"/>
      <c r="MKW187" s="252"/>
      <c r="MKX187" s="252"/>
      <c r="MKY187" s="252"/>
      <c r="MKZ187" s="252"/>
      <c r="MLA187" s="252"/>
      <c r="MLB187" s="252"/>
      <c r="MLC187" s="252"/>
      <c r="MLD187" s="252"/>
      <c r="MLE187" s="252"/>
      <c r="MLF187" s="252"/>
      <c r="MLG187" s="252"/>
      <c r="MLH187" s="252"/>
      <c r="MLI187" s="252"/>
      <c r="MLJ187" s="252"/>
      <c r="MLK187" s="252"/>
      <c r="MLL187" s="252"/>
      <c r="MLM187" s="252"/>
      <c r="MLN187" s="252"/>
      <c r="MLO187" s="252"/>
      <c r="MLP187" s="252"/>
      <c r="MLQ187" s="252"/>
      <c r="MLR187" s="252"/>
      <c r="MLS187" s="252"/>
      <c r="MLT187" s="252"/>
      <c r="MLU187" s="252"/>
      <c r="MLV187" s="252"/>
      <c r="MLW187" s="252"/>
      <c r="MLX187" s="252"/>
      <c r="MLY187" s="252"/>
      <c r="MLZ187" s="252"/>
      <c r="MMA187" s="252"/>
      <c r="MMB187" s="252"/>
      <c r="MMC187" s="252"/>
      <c r="MMD187" s="252"/>
      <c r="MME187" s="252"/>
      <c r="MMF187" s="252"/>
      <c r="MMG187" s="252"/>
      <c r="MMH187" s="252"/>
      <c r="MMI187" s="252"/>
      <c r="MMJ187" s="252"/>
      <c r="MMK187" s="252"/>
      <c r="MML187" s="252"/>
      <c r="MMM187" s="252"/>
      <c r="MMN187" s="252"/>
      <c r="MMO187" s="252"/>
      <c r="MMP187" s="252"/>
      <c r="MMQ187" s="252"/>
      <c r="MMR187" s="252"/>
      <c r="MMS187" s="252"/>
      <c r="MMT187" s="252"/>
      <c r="MMU187" s="252"/>
      <c r="MMV187" s="252"/>
      <c r="MMW187" s="252"/>
      <c r="MMX187" s="252"/>
      <c r="MMY187" s="252"/>
      <c r="MMZ187" s="252"/>
      <c r="MNA187" s="252"/>
      <c r="MNB187" s="252"/>
      <c r="MNC187" s="252"/>
      <c r="MND187" s="252"/>
      <c r="MNE187" s="252"/>
      <c r="MNF187" s="252"/>
      <c r="MNG187" s="252"/>
      <c r="MNH187" s="252"/>
      <c r="MNI187" s="252"/>
      <c r="MNJ187" s="252"/>
      <c r="MNK187" s="252"/>
      <c r="MNL187" s="252"/>
      <c r="MNM187" s="252"/>
      <c r="MNN187" s="252"/>
      <c r="MNO187" s="252"/>
      <c r="MNP187" s="252"/>
      <c r="MNQ187" s="252"/>
      <c r="MNR187" s="252"/>
      <c r="MNS187" s="252"/>
      <c r="MNT187" s="252"/>
      <c r="MNU187" s="252"/>
      <c r="MNV187" s="252"/>
      <c r="MNW187" s="252"/>
      <c r="MNX187" s="252"/>
      <c r="MNY187" s="252"/>
      <c r="MNZ187" s="252"/>
      <c r="MOA187" s="252"/>
      <c r="MOB187" s="252"/>
      <c r="MOC187" s="252"/>
      <c r="MOD187" s="252"/>
      <c r="MOE187" s="252"/>
      <c r="MOF187" s="252"/>
      <c r="MOG187" s="252"/>
      <c r="MOH187" s="252"/>
      <c r="MOI187" s="252"/>
      <c r="MOJ187" s="252"/>
      <c r="MOK187" s="252"/>
      <c r="MOL187" s="252"/>
      <c r="MOM187" s="252"/>
      <c r="MON187" s="252"/>
      <c r="MOO187" s="252"/>
      <c r="MOP187" s="252"/>
      <c r="MOQ187" s="252"/>
      <c r="MOR187" s="252"/>
      <c r="MOS187" s="252"/>
      <c r="MOT187" s="252"/>
      <c r="MOU187" s="252"/>
      <c r="MOV187" s="252"/>
      <c r="MOW187" s="252"/>
      <c r="MOX187" s="252"/>
      <c r="MOY187" s="252"/>
      <c r="MOZ187" s="252"/>
      <c r="MPA187" s="252"/>
      <c r="MPB187" s="252"/>
      <c r="MPC187" s="252"/>
      <c r="MPD187" s="252"/>
      <c r="MPE187" s="252"/>
      <c r="MPF187" s="252"/>
      <c r="MPG187" s="252"/>
      <c r="MPH187" s="252"/>
      <c r="MPI187" s="252"/>
      <c r="MPJ187" s="252"/>
      <c r="MPK187" s="252"/>
      <c r="MPL187" s="252"/>
      <c r="MPM187" s="252"/>
      <c r="MPN187" s="252"/>
      <c r="MPO187" s="252"/>
      <c r="MPP187" s="252"/>
      <c r="MPQ187" s="252"/>
      <c r="MPR187" s="252"/>
      <c r="MPS187" s="252"/>
      <c r="MPT187" s="252"/>
      <c r="MPU187" s="252"/>
      <c r="MPV187" s="252"/>
      <c r="MPW187" s="252"/>
      <c r="MPX187" s="252"/>
      <c r="MPY187" s="252"/>
      <c r="MPZ187" s="252"/>
      <c r="MQA187" s="252"/>
      <c r="MQB187" s="252"/>
      <c r="MQC187" s="252"/>
      <c r="MQD187" s="252"/>
      <c r="MQE187" s="252"/>
      <c r="MQF187" s="252"/>
      <c r="MQG187" s="252"/>
      <c r="MQH187" s="252"/>
      <c r="MQI187" s="252"/>
      <c r="MQJ187" s="252"/>
      <c r="MQK187" s="252"/>
      <c r="MQL187" s="252"/>
      <c r="MQM187" s="252"/>
      <c r="MQN187" s="252"/>
      <c r="MQO187" s="252"/>
      <c r="MQP187" s="252"/>
      <c r="MQQ187" s="252"/>
      <c r="MQR187" s="252"/>
      <c r="MQS187" s="252"/>
      <c r="MQT187" s="252"/>
      <c r="MQU187" s="252"/>
      <c r="MQV187" s="252"/>
      <c r="MQW187" s="252"/>
      <c r="MQX187" s="252"/>
      <c r="MQY187" s="252"/>
      <c r="MQZ187" s="252"/>
      <c r="MRA187" s="252"/>
      <c r="MRB187" s="252"/>
      <c r="MRC187" s="252"/>
      <c r="MRD187" s="252"/>
      <c r="MRE187" s="252"/>
      <c r="MRF187" s="252"/>
      <c r="MRG187" s="252"/>
      <c r="MRH187" s="252"/>
      <c r="MRI187" s="252"/>
      <c r="MRJ187" s="252"/>
      <c r="MRK187" s="252"/>
      <c r="MRL187" s="252"/>
      <c r="MRM187" s="252"/>
      <c r="MRN187" s="252"/>
      <c r="MRO187" s="252"/>
      <c r="MRP187" s="252"/>
      <c r="MRQ187" s="252"/>
      <c r="MRR187" s="252"/>
      <c r="MRS187" s="252"/>
      <c r="MRT187" s="252"/>
      <c r="MRU187" s="252"/>
      <c r="MRV187" s="252"/>
      <c r="MRW187" s="252"/>
      <c r="MRX187" s="252"/>
      <c r="MRY187" s="252"/>
      <c r="MRZ187" s="252"/>
      <c r="MSA187" s="252"/>
      <c r="MSB187" s="252"/>
      <c r="MSC187" s="252"/>
      <c r="MSD187" s="252"/>
      <c r="MSE187" s="252"/>
      <c r="MSF187" s="252"/>
      <c r="MSG187" s="252"/>
      <c r="MSH187" s="252"/>
      <c r="MSI187" s="252"/>
      <c r="MSJ187" s="252"/>
      <c r="MSK187" s="252"/>
      <c r="MSL187" s="252"/>
      <c r="MSM187" s="252"/>
      <c r="MSN187" s="252"/>
      <c r="MSO187" s="252"/>
      <c r="MSP187" s="252"/>
      <c r="MSQ187" s="252"/>
      <c r="MSR187" s="252"/>
      <c r="MSS187" s="252"/>
      <c r="MST187" s="252"/>
      <c r="MSU187" s="252"/>
      <c r="MSV187" s="252"/>
      <c r="MSW187" s="252"/>
      <c r="MSX187" s="252"/>
      <c r="MSY187" s="252"/>
      <c r="MSZ187" s="252"/>
      <c r="MTA187" s="252"/>
      <c r="MTB187" s="252"/>
      <c r="MTC187" s="252"/>
      <c r="MTD187" s="252"/>
      <c r="MTE187" s="252"/>
      <c r="MTF187" s="252"/>
      <c r="MTG187" s="252"/>
      <c r="MTH187" s="252"/>
      <c r="MTI187" s="252"/>
      <c r="MTJ187" s="252"/>
      <c r="MTK187" s="252"/>
      <c r="MTL187" s="252"/>
      <c r="MTM187" s="252"/>
      <c r="MTN187" s="252"/>
      <c r="MTO187" s="252"/>
      <c r="MTP187" s="252"/>
      <c r="MTQ187" s="252"/>
      <c r="MTR187" s="252"/>
      <c r="MTS187" s="252"/>
      <c r="MTT187" s="252"/>
      <c r="MTU187" s="252"/>
      <c r="MTV187" s="252"/>
      <c r="MTW187" s="252"/>
      <c r="MTX187" s="252"/>
      <c r="MTY187" s="252"/>
      <c r="MTZ187" s="252"/>
      <c r="MUA187" s="252"/>
      <c r="MUB187" s="252"/>
      <c r="MUC187" s="252"/>
      <c r="MUD187" s="252"/>
      <c r="MUE187" s="252"/>
      <c r="MUF187" s="252"/>
      <c r="MUG187" s="252"/>
      <c r="MUH187" s="252"/>
      <c r="MUI187" s="252"/>
      <c r="MUJ187" s="252"/>
      <c r="MUK187" s="252"/>
      <c r="MUL187" s="252"/>
      <c r="MUM187" s="252"/>
      <c r="MUN187" s="252"/>
      <c r="MUO187" s="252"/>
      <c r="MUP187" s="252"/>
      <c r="MUQ187" s="252"/>
      <c r="MUR187" s="252"/>
      <c r="MUS187" s="252"/>
      <c r="MUT187" s="252"/>
      <c r="MUU187" s="252"/>
      <c r="MUV187" s="252"/>
      <c r="MUW187" s="252"/>
      <c r="MUX187" s="252"/>
      <c r="MUY187" s="252"/>
      <c r="MUZ187" s="252"/>
      <c r="MVA187" s="252"/>
      <c r="MVB187" s="252"/>
      <c r="MVC187" s="252"/>
      <c r="MVD187" s="252"/>
      <c r="MVE187" s="252"/>
      <c r="MVF187" s="252"/>
      <c r="MVG187" s="252"/>
      <c r="MVH187" s="252"/>
      <c r="MVI187" s="252"/>
      <c r="MVJ187" s="252"/>
      <c r="MVK187" s="252"/>
      <c r="MVL187" s="252"/>
      <c r="MVM187" s="252"/>
      <c r="MVN187" s="252"/>
      <c r="MVO187" s="252"/>
      <c r="MVP187" s="252"/>
      <c r="MVQ187" s="252"/>
      <c r="MVR187" s="252"/>
      <c r="MVS187" s="252"/>
      <c r="MVT187" s="252"/>
      <c r="MVU187" s="252"/>
      <c r="MVV187" s="252"/>
      <c r="MVW187" s="252"/>
      <c r="MVX187" s="252"/>
      <c r="MVY187" s="252"/>
      <c r="MVZ187" s="252"/>
      <c r="MWA187" s="252"/>
      <c r="MWB187" s="252"/>
      <c r="MWC187" s="252"/>
      <c r="MWD187" s="252"/>
      <c r="MWE187" s="252"/>
      <c r="MWF187" s="252"/>
      <c r="MWG187" s="252"/>
      <c r="MWH187" s="252"/>
      <c r="MWI187" s="252"/>
      <c r="MWJ187" s="252"/>
      <c r="MWK187" s="252"/>
      <c r="MWL187" s="252"/>
      <c r="MWM187" s="252"/>
      <c r="MWN187" s="252"/>
      <c r="MWO187" s="252"/>
      <c r="MWP187" s="252"/>
      <c r="MWQ187" s="252"/>
      <c r="MWR187" s="252"/>
      <c r="MWS187" s="252"/>
      <c r="MWT187" s="252"/>
      <c r="MWU187" s="252"/>
      <c r="MWV187" s="252"/>
      <c r="MWW187" s="252"/>
      <c r="MWX187" s="252"/>
      <c r="MWY187" s="252"/>
      <c r="MWZ187" s="252"/>
      <c r="MXA187" s="252"/>
      <c r="MXB187" s="252"/>
      <c r="MXC187" s="252"/>
      <c r="MXD187" s="252"/>
      <c r="MXE187" s="252"/>
      <c r="MXF187" s="252"/>
      <c r="MXG187" s="252"/>
      <c r="MXH187" s="252"/>
      <c r="MXI187" s="252"/>
      <c r="MXJ187" s="252"/>
      <c r="MXK187" s="252"/>
      <c r="MXL187" s="252"/>
      <c r="MXM187" s="252"/>
      <c r="MXN187" s="252"/>
      <c r="MXO187" s="252"/>
      <c r="MXP187" s="252"/>
      <c r="MXQ187" s="252"/>
      <c r="MXR187" s="252"/>
      <c r="MXS187" s="252"/>
      <c r="MXT187" s="252"/>
      <c r="MXU187" s="252"/>
      <c r="MXV187" s="252"/>
      <c r="MXW187" s="252"/>
      <c r="MXX187" s="252"/>
      <c r="MXY187" s="252"/>
      <c r="MXZ187" s="252"/>
      <c r="MYA187" s="252"/>
      <c r="MYB187" s="252"/>
      <c r="MYC187" s="252"/>
      <c r="MYD187" s="252"/>
      <c r="MYE187" s="252"/>
      <c r="MYF187" s="252"/>
      <c r="MYG187" s="252"/>
      <c r="MYH187" s="252"/>
      <c r="MYI187" s="252"/>
      <c r="MYJ187" s="252"/>
      <c r="MYK187" s="252"/>
      <c r="MYL187" s="252"/>
      <c r="MYM187" s="252"/>
      <c r="MYN187" s="252"/>
      <c r="MYO187" s="252"/>
      <c r="MYP187" s="252"/>
      <c r="MYQ187" s="252"/>
      <c r="MYR187" s="252"/>
      <c r="MYS187" s="252"/>
      <c r="MYT187" s="252"/>
      <c r="MYU187" s="252"/>
      <c r="MYV187" s="252"/>
      <c r="MYW187" s="252"/>
      <c r="MYX187" s="252"/>
      <c r="MYY187" s="252"/>
      <c r="MYZ187" s="252"/>
      <c r="MZA187" s="252"/>
      <c r="MZB187" s="252"/>
      <c r="MZC187" s="252"/>
      <c r="MZD187" s="252"/>
      <c r="MZE187" s="252"/>
      <c r="MZF187" s="252"/>
      <c r="MZG187" s="252"/>
      <c r="MZH187" s="252"/>
      <c r="MZI187" s="252"/>
      <c r="MZJ187" s="252"/>
      <c r="MZK187" s="252"/>
      <c r="MZL187" s="252"/>
      <c r="MZM187" s="252"/>
      <c r="MZN187" s="252"/>
      <c r="MZO187" s="252"/>
      <c r="MZP187" s="252"/>
      <c r="MZQ187" s="252"/>
      <c r="MZR187" s="252"/>
      <c r="MZS187" s="252"/>
      <c r="MZT187" s="252"/>
      <c r="MZU187" s="252"/>
      <c r="MZV187" s="252"/>
      <c r="MZW187" s="252"/>
      <c r="MZX187" s="252"/>
      <c r="MZY187" s="252"/>
      <c r="MZZ187" s="252"/>
      <c r="NAA187" s="252"/>
      <c r="NAB187" s="252"/>
      <c r="NAC187" s="252"/>
      <c r="NAD187" s="252"/>
      <c r="NAE187" s="252"/>
      <c r="NAF187" s="252"/>
      <c r="NAG187" s="252"/>
      <c r="NAH187" s="252"/>
      <c r="NAI187" s="252"/>
      <c r="NAJ187" s="252"/>
      <c r="NAK187" s="252"/>
      <c r="NAL187" s="252"/>
      <c r="NAM187" s="252"/>
      <c r="NAN187" s="252"/>
      <c r="NAO187" s="252"/>
      <c r="NAP187" s="252"/>
      <c r="NAQ187" s="252"/>
      <c r="NAR187" s="252"/>
      <c r="NAS187" s="252"/>
      <c r="NAT187" s="252"/>
      <c r="NAU187" s="252"/>
      <c r="NAV187" s="252"/>
      <c r="NAW187" s="252"/>
      <c r="NAX187" s="252"/>
      <c r="NAY187" s="252"/>
      <c r="NAZ187" s="252"/>
      <c r="NBA187" s="252"/>
      <c r="NBB187" s="252"/>
      <c r="NBC187" s="252"/>
      <c r="NBD187" s="252"/>
      <c r="NBE187" s="252"/>
      <c r="NBF187" s="252"/>
      <c r="NBG187" s="252"/>
      <c r="NBH187" s="252"/>
      <c r="NBI187" s="252"/>
      <c r="NBJ187" s="252"/>
      <c r="NBK187" s="252"/>
      <c r="NBL187" s="252"/>
      <c r="NBM187" s="252"/>
      <c r="NBN187" s="252"/>
      <c r="NBO187" s="252"/>
      <c r="NBP187" s="252"/>
      <c r="NBQ187" s="252"/>
      <c r="NBR187" s="252"/>
      <c r="NBS187" s="252"/>
      <c r="NBT187" s="252"/>
      <c r="NBU187" s="252"/>
      <c r="NBV187" s="252"/>
      <c r="NBW187" s="252"/>
      <c r="NBX187" s="252"/>
      <c r="NBY187" s="252"/>
      <c r="NBZ187" s="252"/>
      <c r="NCA187" s="252"/>
      <c r="NCB187" s="252"/>
      <c r="NCC187" s="252"/>
      <c r="NCD187" s="252"/>
      <c r="NCE187" s="252"/>
      <c r="NCF187" s="252"/>
      <c r="NCG187" s="252"/>
      <c r="NCH187" s="252"/>
      <c r="NCI187" s="252"/>
      <c r="NCJ187" s="252"/>
      <c r="NCK187" s="252"/>
      <c r="NCL187" s="252"/>
      <c r="NCM187" s="252"/>
      <c r="NCN187" s="252"/>
      <c r="NCO187" s="252"/>
      <c r="NCP187" s="252"/>
      <c r="NCQ187" s="252"/>
      <c r="NCR187" s="252"/>
      <c r="NCS187" s="252"/>
      <c r="NCT187" s="252"/>
      <c r="NCU187" s="252"/>
      <c r="NCV187" s="252"/>
      <c r="NCW187" s="252"/>
      <c r="NCX187" s="252"/>
      <c r="NCY187" s="252"/>
      <c r="NCZ187" s="252"/>
      <c r="NDA187" s="252"/>
      <c r="NDB187" s="252"/>
      <c r="NDC187" s="252"/>
      <c r="NDD187" s="252"/>
      <c r="NDE187" s="252"/>
      <c r="NDF187" s="252"/>
      <c r="NDG187" s="252"/>
      <c r="NDH187" s="252"/>
      <c r="NDI187" s="252"/>
      <c r="NDJ187" s="252"/>
      <c r="NDK187" s="252"/>
      <c r="NDL187" s="252"/>
      <c r="NDM187" s="252"/>
      <c r="NDN187" s="252"/>
      <c r="NDO187" s="252"/>
      <c r="NDP187" s="252"/>
      <c r="NDQ187" s="252"/>
      <c r="NDR187" s="252"/>
      <c r="NDS187" s="252"/>
      <c r="NDT187" s="252"/>
      <c r="NDU187" s="252"/>
      <c r="NDV187" s="252"/>
      <c r="NDW187" s="252"/>
      <c r="NDX187" s="252"/>
      <c r="NDY187" s="252"/>
      <c r="NDZ187" s="252"/>
      <c r="NEA187" s="252"/>
      <c r="NEB187" s="252"/>
      <c r="NEC187" s="252"/>
      <c r="NED187" s="252"/>
      <c r="NEE187" s="252"/>
      <c r="NEF187" s="252"/>
      <c r="NEG187" s="252"/>
      <c r="NEH187" s="252"/>
      <c r="NEI187" s="252"/>
      <c r="NEJ187" s="252"/>
      <c r="NEK187" s="252"/>
      <c r="NEL187" s="252"/>
      <c r="NEM187" s="252"/>
      <c r="NEN187" s="252"/>
      <c r="NEO187" s="252"/>
      <c r="NEP187" s="252"/>
      <c r="NEQ187" s="252"/>
      <c r="NER187" s="252"/>
      <c r="NES187" s="252"/>
      <c r="NET187" s="252"/>
      <c r="NEU187" s="252"/>
      <c r="NEV187" s="252"/>
      <c r="NEW187" s="252"/>
      <c r="NEX187" s="252"/>
      <c r="NEY187" s="252"/>
      <c r="NEZ187" s="252"/>
      <c r="NFA187" s="252"/>
      <c r="NFB187" s="252"/>
      <c r="NFC187" s="252"/>
      <c r="NFD187" s="252"/>
      <c r="NFE187" s="252"/>
      <c r="NFF187" s="252"/>
      <c r="NFG187" s="252"/>
      <c r="NFH187" s="252"/>
      <c r="NFI187" s="252"/>
      <c r="NFJ187" s="252"/>
      <c r="NFK187" s="252"/>
      <c r="NFL187" s="252"/>
      <c r="NFM187" s="252"/>
      <c r="NFN187" s="252"/>
      <c r="NFO187" s="252"/>
      <c r="NFP187" s="252"/>
      <c r="NFQ187" s="252"/>
      <c r="NFR187" s="252"/>
      <c r="NFS187" s="252"/>
      <c r="NFT187" s="252"/>
      <c r="NFU187" s="252"/>
      <c r="NFV187" s="252"/>
      <c r="NFW187" s="252"/>
      <c r="NFX187" s="252"/>
      <c r="NFY187" s="252"/>
      <c r="NFZ187" s="252"/>
      <c r="NGA187" s="252"/>
      <c r="NGB187" s="252"/>
      <c r="NGC187" s="252"/>
      <c r="NGD187" s="252"/>
      <c r="NGE187" s="252"/>
      <c r="NGF187" s="252"/>
      <c r="NGG187" s="252"/>
      <c r="NGH187" s="252"/>
      <c r="NGI187" s="252"/>
      <c r="NGJ187" s="252"/>
      <c r="NGK187" s="252"/>
      <c r="NGL187" s="252"/>
      <c r="NGM187" s="252"/>
      <c r="NGN187" s="252"/>
      <c r="NGO187" s="252"/>
      <c r="NGP187" s="252"/>
      <c r="NGQ187" s="252"/>
      <c r="NGR187" s="252"/>
      <c r="NGS187" s="252"/>
      <c r="NGT187" s="252"/>
      <c r="NGU187" s="252"/>
      <c r="NGV187" s="252"/>
      <c r="NGW187" s="252"/>
      <c r="NGX187" s="252"/>
      <c r="NGY187" s="252"/>
      <c r="NGZ187" s="252"/>
      <c r="NHA187" s="252"/>
      <c r="NHB187" s="252"/>
      <c r="NHC187" s="252"/>
      <c r="NHD187" s="252"/>
      <c r="NHE187" s="252"/>
      <c r="NHF187" s="252"/>
      <c r="NHG187" s="252"/>
      <c r="NHH187" s="252"/>
      <c r="NHI187" s="252"/>
      <c r="NHJ187" s="252"/>
      <c r="NHK187" s="252"/>
      <c r="NHL187" s="252"/>
      <c r="NHM187" s="252"/>
      <c r="NHN187" s="252"/>
      <c r="NHO187" s="252"/>
      <c r="NHP187" s="252"/>
      <c r="NHQ187" s="252"/>
      <c r="NHR187" s="252"/>
      <c r="NHS187" s="252"/>
      <c r="NHT187" s="252"/>
      <c r="NHU187" s="252"/>
      <c r="NHV187" s="252"/>
      <c r="NHW187" s="252"/>
      <c r="NHX187" s="252"/>
      <c r="NHY187" s="252"/>
      <c r="NHZ187" s="252"/>
      <c r="NIA187" s="252"/>
      <c r="NIB187" s="252"/>
      <c r="NIC187" s="252"/>
      <c r="NID187" s="252"/>
      <c r="NIE187" s="252"/>
      <c r="NIF187" s="252"/>
      <c r="NIG187" s="252"/>
      <c r="NIH187" s="252"/>
      <c r="NII187" s="252"/>
      <c r="NIJ187" s="252"/>
      <c r="NIK187" s="252"/>
      <c r="NIL187" s="252"/>
      <c r="NIM187" s="252"/>
      <c r="NIN187" s="252"/>
      <c r="NIO187" s="252"/>
      <c r="NIP187" s="252"/>
      <c r="NIQ187" s="252"/>
      <c r="NIR187" s="252"/>
      <c r="NIS187" s="252"/>
      <c r="NIT187" s="252"/>
      <c r="NIU187" s="252"/>
      <c r="NIV187" s="252"/>
      <c r="NIW187" s="252"/>
      <c r="NIX187" s="252"/>
      <c r="NIY187" s="252"/>
      <c r="NIZ187" s="252"/>
      <c r="NJA187" s="252"/>
      <c r="NJB187" s="252"/>
      <c r="NJC187" s="252"/>
      <c r="NJD187" s="252"/>
      <c r="NJE187" s="252"/>
      <c r="NJF187" s="252"/>
      <c r="NJG187" s="252"/>
      <c r="NJH187" s="252"/>
      <c r="NJI187" s="252"/>
      <c r="NJJ187" s="252"/>
      <c r="NJK187" s="252"/>
      <c r="NJL187" s="252"/>
      <c r="NJM187" s="252"/>
      <c r="NJN187" s="252"/>
      <c r="NJO187" s="252"/>
      <c r="NJP187" s="252"/>
      <c r="NJQ187" s="252"/>
      <c r="NJR187" s="252"/>
      <c r="NJS187" s="252"/>
      <c r="NJT187" s="252"/>
      <c r="NJU187" s="252"/>
      <c r="NJV187" s="252"/>
      <c r="NJW187" s="252"/>
      <c r="NJX187" s="252"/>
      <c r="NJY187" s="252"/>
      <c r="NJZ187" s="252"/>
      <c r="NKA187" s="252"/>
      <c r="NKB187" s="252"/>
      <c r="NKC187" s="252"/>
      <c r="NKD187" s="252"/>
      <c r="NKE187" s="252"/>
      <c r="NKF187" s="252"/>
      <c r="NKG187" s="252"/>
      <c r="NKH187" s="252"/>
      <c r="NKI187" s="252"/>
      <c r="NKJ187" s="252"/>
      <c r="NKK187" s="252"/>
      <c r="NKL187" s="252"/>
      <c r="NKM187" s="252"/>
      <c r="NKN187" s="252"/>
      <c r="NKO187" s="252"/>
      <c r="NKP187" s="252"/>
      <c r="NKQ187" s="252"/>
      <c r="NKR187" s="252"/>
      <c r="NKS187" s="252"/>
      <c r="NKT187" s="252"/>
      <c r="NKU187" s="252"/>
      <c r="NKV187" s="252"/>
      <c r="NKW187" s="252"/>
      <c r="NKX187" s="252"/>
      <c r="NKY187" s="252"/>
      <c r="NKZ187" s="252"/>
      <c r="NLA187" s="252"/>
      <c r="NLB187" s="252"/>
      <c r="NLC187" s="252"/>
      <c r="NLD187" s="252"/>
      <c r="NLE187" s="252"/>
      <c r="NLF187" s="252"/>
      <c r="NLG187" s="252"/>
      <c r="NLH187" s="252"/>
      <c r="NLI187" s="252"/>
      <c r="NLJ187" s="252"/>
      <c r="NLK187" s="252"/>
      <c r="NLL187" s="252"/>
      <c r="NLM187" s="252"/>
      <c r="NLN187" s="252"/>
      <c r="NLO187" s="252"/>
      <c r="NLP187" s="252"/>
      <c r="NLQ187" s="252"/>
      <c r="NLR187" s="252"/>
      <c r="NLS187" s="252"/>
      <c r="NLT187" s="252"/>
      <c r="NLU187" s="252"/>
      <c r="NLV187" s="252"/>
      <c r="NLW187" s="252"/>
      <c r="NLX187" s="252"/>
      <c r="NLY187" s="252"/>
      <c r="NLZ187" s="252"/>
      <c r="NMA187" s="252"/>
      <c r="NMB187" s="252"/>
      <c r="NMC187" s="252"/>
      <c r="NMD187" s="252"/>
      <c r="NME187" s="252"/>
      <c r="NMF187" s="252"/>
      <c r="NMG187" s="252"/>
      <c r="NMH187" s="252"/>
      <c r="NMI187" s="252"/>
      <c r="NMJ187" s="252"/>
      <c r="NMK187" s="252"/>
      <c r="NML187" s="252"/>
      <c r="NMM187" s="252"/>
      <c r="NMN187" s="252"/>
      <c r="NMO187" s="252"/>
      <c r="NMP187" s="252"/>
      <c r="NMQ187" s="252"/>
      <c r="NMR187" s="252"/>
      <c r="NMS187" s="252"/>
      <c r="NMT187" s="252"/>
      <c r="NMU187" s="252"/>
      <c r="NMV187" s="252"/>
      <c r="NMW187" s="252"/>
      <c r="NMX187" s="252"/>
      <c r="NMY187" s="252"/>
      <c r="NMZ187" s="252"/>
      <c r="NNA187" s="252"/>
      <c r="NNB187" s="252"/>
      <c r="NNC187" s="252"/>
      <c r="NND187" s="252"/>
      <c r="NNE187" s="252"/>
      <c r="NNF187" s="252"/>
      <c r="NNG187" s="252"/>
      <c r="NNH187" s="252"/>
      <c r="NNI187" s="252"/>
      <c r="NNJ187" s="252"/>
      <c r="NNK187" s="252"/>
      <c r="NNL187" s="252"/>
      <c r="NNM187" s="252"/>
      <c r="NNN187" s="252"/>
      <c r="NNO187" s="252"/>
      <c r="NNP187" s="252"/>
      <c r="NNQ187" s="252"/>
      <c r="NNR187" s="252"/>
      <c r="NNS187" s="252"/>
      <c r="NNT187" s="252"/>
      <c r="NNU187" s="252"/>
      <c r="NNV187" s="252"/>
      <c r="NNW187" s="252"/>
      <c r="NNX187" s="252"/>
      <c r="NNY187" s="252"/>
      <c r="NNZ187" s="252"/>
      <c r="NOA187" s="252"/>
      <c r="NOB187" s="252"/>
      <c r="NOC187" s="252"/>
      <c r="NOD187" s="252"/>
      <c r="NOE187" s="252"/>
      <c r="NOF187" s="252"/>
      <c r="NOG187" s="252"/>
      <c r="NOH187" s="252"/>
      <c r="NOI187" s="252"/>
      <c r="NOJ187" s="252"/>
      <c r="NOK187" s="252"/>
      <c r="NOL187" s="252"/>
      <c r="NOM187" s="252"/>
      <c r="NON187" s="252"/>
      <c r="NOO187" s="252"/>
      <c r="NOP187" s="252"/>
      <c r="NOQ187" s="252"/>
      <c r="NOR187" s="252"/>
      <c r="NOS187" s="252"/>
      <c r="NOT187" s="252"/>
      <c r="NOU187" s="252"/>
      <c r="NOV187" s="252"/>
      <c r="NOW187" s="252"/>
      <c r="NOX187" s="252"/>
      <c r="NOY187" s="252"/>
      <c r="NOZ187" s="252"/>
      <c r="NPA187" s="252"/>
      <c r="NPB187" s="252"/>
      <c r="NPC187" s="252"/>
      <c r="NPD187" s="252"/>
      <c r="NPE187" s="252"/>
      <c r="NPF187" s="252"/>
      <c r="NPG187" s="252"/>
      <c r="NPH187" s="252"/>
      <c r="NPI187" s="252"/>
      <c r="NPJ187" s="252"/>
      <c r="NPK187" s="252"/>
      <c r="NPL187" s="252"/>
      <c r="NPM187" s="252"/>
      <c r="NPN187" s="252"/>
      <c r="NPO187" s="252"/>
      <c r="NPP187" s="252"/>
      <c r="NPQ187" s="252"/>
      <c r="NPR187" s="252"/>
      <c r="NPS187" s="252"/>
      <c r="NPT187" s="252"/>
      <c r="NPU187" s="252"/>
      <c r="NPV187" s="252"/>
      <c r="NPW187" s="252"/>
      <c r="NPX187" s="252"/>
      <c r="NPY187" s="252"/>
      <c r="NPZ187" s="252"/>
      <c r="NQA187" s="252"/>
      <c r="NQB187" s="252"/>
      <c r="NQC187" s="252"/>
      <c r="NQD187" s="252"/>
      <c r="NQE187" s="252"/>
      <c r="NQF187" s="252"/>
      <c r="NQG187" s="252"/>
      <c r="NQH187" s="252"/>
      <c r="NQI187" s="252"/>
      <c r="NQJ187" s="252"/>
      <c r="NQK187" s="252"/>
      <c r="NQL187" s="252"/>
      <c r="NQM187" s="252"/>
      <c r="NQN187" s="252"/>
      <c r="NQO187" s="252"/>
      <c r="NQP187" s="252"/>
      <c r="NQQ187" s="252"/>
      <c r="NQR187" s="252"/>
      <c r="NQS187" s="252"/>
      <c r="NQT187" s="252"/>
      <c r="NQU187" s="252"/>
      <c r="NQV187" s="252"/>
      <c r="NQW187" s="252"/>
      <c r="NQX187" s="252"/>
      <c r="NQY187" s="252"/>
      <c r="NQZ187" s="252"/>
      <c r="NRA187" s="252"/>
      <c r="NRB187" s="252"/>
      <c r="NRC187" s="252"/>
      <c r="NRD187" s="252"/>
      <c r="NRE187" s="252"/>
      <c r="NRF187" s="252"/>
      <c r="NRG187" s="252"/>
      <c r="NRH187" s="252"/>
      <c r="NRI187" s="252"/>
      <c r="NRJ187" s="252"/>
      <c r="NRK187" s="252"/>
      <c r="NRL187" s="252"/>
      <c r="NRM187" s="252"/>
      <c r="NRN187" s="252"/>
      <c r="NRO187" s="252"/>
      <c r="NRP187" s="252"/>
      <c r="NRQ187" s="252"/>
      <c r="NRR187" s="252"/>
      <c r="NRS187" s="252"/>
      <c r="NRT187" s="252"/>
      <c r="NRU187" s="252"/>
      <c r="NRV187" s="252"/>
      <c r="NRW187" s="252"/>
      <c r="NRX187" s="252"/>
      <c r="NRY187" s="252"/>
      <c r="NRZ187" s="252"/>
      <c r="NSA187" s="252"/>
      <c r="NSB187" s="252"/>
      <c r="NSC187" s="252"/>
      <c r="NSD187" s="252"/>
      <c r="NSE187" s="252"/>
      <c r="NSF187" s="252"/>
      <c r="NSG187" s="252"/>
      <c r="NSH187" s="252"/>
      <c r="NSI187" s="252"/>
      <c r="NSJ187" s="252"/>
      <c r="NSK187" s="252"/>
      <c r="NSL187" s="252"/>
      <c r="NSM187" s="252"/>
      <c r="NSN187" s="252"/>
      <c r="NSO187" s="252"/>
      <c r="NSP187" s="252"/>
      <c r="NSQ187" s="252"/>
      <c r="NSR187" s="252"/>
      <c r="NSS187" s="252"/>
      <c r="NST187" s="252"/>
      <c r="NSU187" s="252"/>
      <c r="NSV187" s="252"/>
      <c r="NSW187" s="252"/>
      <c r="NSX187" s="252"/>
      <c r="NSY187" s="252"/>
      <c r="NSZ187" s="252"/>
      <c r="NTA187" s="252"/>
      <c r="NTB187" s="252"/>
      <c r="NTC187" s="252"/>
      <c r="NTD187" s="252"/>
      <c r="NTE187" s="252"/>
      <c r="NTF187" s="252"/>
      <c r="NTG187" s="252"/>
      <c r="NTH187" s="252"/>
      <c r="NTI187" s="252"/>
      <c r="NTJ187" s="252"/>
      <c r="NTK187" s="252"/>
      <c r="NTL187" s="252"/>
      <c r="NTM187" s="252"/>
      <c r="NTN187" s="252"/>
      <c r="NTO187" s="252"/>
      <c r="NTP187" s="252"/>
      <c r="NTQ187" s="252"/>
      <c r="NTR187" s="252"/>
      <c r="NTS187" s="252"/>
      <c r="NTT187" s="252"/>
      <c r="NTU187" s="252"/>
      <c r="NTV187" s="252"/>
      <c r="NTW187" s="252"/>
      <c r="NTX187" s="252"/>
      <c r="NTY187" s="252"/>
      <c r="NTZ187" s="252"/>
      <c r="NUA187" s="252"/>
      <c r="NUB187" s="252"/>
      <c r="NUC187" s="252"/>
      <c r="NUD187" s="252"/>
      <c r="NUE187" s="252"/>
      <c r="NUF187" s="252"/>
      <c r="NUG187" s="252"/>
      <c r="NUH187" s="252"/>
      <c r="NUI187" s="252"/>
      <c r="NUJ187" s="252"/>
      <c r="NUK187" s="252"/>
      <c r="NUL187" s="252"/>
      <c r="NUM187" s="252"/>
      <c r="NUN187" s="252"/>
      <c r="NUO187" s="252"/>
      <c r="NUP187" s="252"/>
      <c r="NUQ187" s="252"/>
      <c r="NUR187" s="252"/>
      <c r="NUS187" s="252"/>
      <c r="NUT187" s="252"/>
      <c r="NUU187" s="252"/>
      <c r="NUV187" s="252"/>
      <c r="NUW187" s="252"/>
      <c r="NUX187" s="252"/>
      <c r="NUY187" s="252"/>
      <c r="NUZ187" s="252"/>
      <c r="NVA187" s="252"/>
      <c r="NVB187" s="252"/>
      <c r="NVC187" s="252"/>
      <c r="NVD187" s="252"/>
      <c r="NVE187" s="252"/>
      <c r="NVF187" s="252"/>
      <c r="NVG187" s="252"/>
      <c r="NVH187" s="252"/>
      <c r="NVI187" s="252"/>
      <c r="NVJ187" s="252"/>
      <c r="NVK187" s="252"/>
      <c r="NVL187" s="252"/>
      <c r="NVM187" s="252"/>
      <c r="NVN187" s="252"/>
      <c r="NVO187" s="252"/>
      <c r="NVP187" s="252"/>
      <c r="NVQ187" s="252"/>
      <c r="NVR187" s="252"/>
      <c r="NVS187" s="252"/>
      <c r="NVT187" s="252"/>
      <c r="NVU187" s="252"/>
      <c r="NVV187" s="252"/>
      <c r="NVW187" s="252"/>
      <c r="NVX187" s="252"/>
      <c r="NVY187" s="252"/>
      <c r="NVZ187" s="252"/>
      <c r="NWA187" s="252"/>
      <c r="NWB187" s="252"/>
      <c r="NWC187" s="252"/>
      <c r="NWD187" s="252"/>
      <c r="NWE187" s="252"/>
      <c r="NWF187" s="252"/>
      <c r="NWG187" s="252"/>
      <c r="NWH187" s="252"/>
      <c r="NWI187" s="252"/>
      <c r="NWJ187" s="252"/>
      <c r="NWK187" s="252"/>
      <c r="NWL187" s="252"/>
      <c r="NWM187" s="252"/>
      <c r="NWN187" s="252"/>
      <c r="NWO187" s="252"/>
      <c r="NWP187" s="252"/>
      <c r="NWQ187" s="252"/>
      <c r="NWR187" s="252"/>
      <c r="NWS187" s="252"/>
      <c r="NWT187" s="252"/>
      <c r="NWU187" s="252"/>
      <c r="NWV187" s="252"/>
      <c r="NWW187" s="252"/>
      <c r="NWX187" s="252"/>
      <c r="NWY187" s="252"/>
      <c r="NWZ187" s="252"/>
      <c r="NXA187" s="252"/>
      <c r="NXB187" s="252"/>
      <c r="NXC187" s="252"/>
      <c r="NXD187" s="252"/>
      <c r="NXE187" s="252"/>
      <c r="NXF187" s="252"/>
      <c r="NXG187" s="252"/>
      <c r="NXH187" s="252"/>
      <c r="NXI187" s="252"/>
      <c r="NXJ187" s="252"/>
      <c r="NXK187" s="252"/>
      <c r="NXL187" s="252"/>
      <c r="NXM187" s="252"/>
      <c r="NXN187" s="252"/>
      <c r="NXO187" s="252"/>
      <c r="NXP187" s="252"/>
      <c r="NXQ187" s="252"/>
      <c r="NXR187" s="252"/>
      <c r="NXS187" s="252"/>
      <c r="NXT187" s="252"/>
      <c r="NXU187" s="252"/>
      <c r="NXV187" s="252"/>
      <c r="NXW187" s="252"/>
      <c r="NXX187" s="252"/>
      <c r="NXY187" s="252"/>
      <c r="NXZ187" s="252"/>
      <c r="NYA187" s="252"/>
      <c r="NYB187" s="252"/>
      <c r="NYC187" s="252"/>
      <c r="NYD187" s="252"/>
      <c r="NYE187" s="252"/>
      <c r="NYF187" s="252"/>
      <c r="NYG187" s="252"/>
      <c r="NYH187" s="252"/>
      <c r="NYI187" s="252"/>
      <c r="NYJ187" s="252"/>
      <c r="NYK187" s="252"/>
      <c r="NYL187" s="252"/>
      <c r="NYM187" s="252"/>
      <c r="NYN187" s="252"/>
      <c r="NYO187" s="252"/>
      <c r="NYP187" s="252"/>
      <c r="NYQ187" s="252"/>
      <c r="NYR187" s="252"/>
      <c r="NYS187" s="252"/>
      <c r="NYT187" s="252"/>
      <c r="NYU187" s="252"/>
      <c r="NYV187" s="252"/>
      <c r="NYW187" s="252"/>
      <c r="NYX187" s="252"/>
      <c r="NYY187" s="252"/>
      <c r="NYZ187" s="252"/>
      <c r="NZA187" s="252"/>
      <c r="NZB187" s="252"/>
      <c r="NZC187" s="252"/>
      <c r="NZD187" s="252"/>
      <c r="NZE187" s="252"/>
      <c r="NZF187" s="252"/>
      <c r="NZG187" s="252"/>
      <c r="NZH187" s="252"/>
      <c r="NZI187" s="252"/>
      <c r="NZJ187" s="252"/>
      <c r="NZK187" s="252"/>
      <c r="NZL187" s="252"/>
      <c r="NZM187" s="252"/>
      <c r="NZN187" s="252"/>
      <c r="NZO187" s="252"/>
      <c r="NZP187" s="252"/>
      <c r="NZQ187" s="252"/>
      <c r="NZR187" s="252"/>
      <c r="NZS187" s="252"/>
      <c r="NZT187" s="252"/>
      <c r="NZU187" s="252"/>
      <c r="NZV187" s="252"/>
      <c r="NZW187" s="252"/>
      <c r="NZX187" s="252"/>
      <c r="NZY187" s="252"/>
      <c r="NZZ187" s="252"/>
      <c r="OAA187" s="252"/>
      <c r="OAB187" s="252"/>
      <c r="OAC187" s="252"/>
      <c r="OAD187" s="252"/>
      <c r="OAE187" s="252"/>
      <c r="OAF187" s="252"/>
      <c r="OAG187" s="252"/>
      <c r="OAH187" s="252"/>
      <c r="OAI187" s="252"/>
      <c r="OAJ187" s="252"/>
      <c r="OAK187" s="252"/>
      <c r="OAL187" s="252"/>
      <c r="OAM187" s="252"/>
      <c r="OAN187" s="252"/>
      <c r="OAO187" s="252"/>
      <c r="OAP187" s="252"/>
      <c r="OAQ187" s="252"/>
      <c r="OAR187" s="252"/>
      <c r="OAS187" s="252"/>
      <c r="OAT187" s="252"/>
      <c r="OAU187" s="252"/>
      <c r="OAV187" s="252"/>
      <c r="OAW187" s="252"/>
      <c r="OAX187" s="252"/>
      <c r="OAY187" s="252"/>
      <c r="OAZ187" s="252"/>
      <c r="OBA187" s="252"/>
      <c r="OBB187" s="252"/>
      <c r="OBC187" s="252"/>
      <c r="OBD187" s="252"/>
      <c r="OBE187" s="252"/>
      <c r="OBF187" s="252"/>
      <c r="OBG187" s="252"/>
      <c r="OBH187" s="252"/>
      <c r="OBI187" s="252"/>
      <c r="OBJ187" s="252"/>
      <c r="OBK187" s="252"/>
      <c r="OBL187" s="252"/>
      <c r="OBM187" s="252"/>
      <c r="OBN187" s="252"/>
      <c r="OBO187" s="252"/>
      <c r="OBP187" s="252"/>
      <c r="OBQ187" s="252"/>
      <c r="OBR187" s="252"/>
      <c r="OBS187" s="252"/>
      <c r="OBT187" s="252"/>
      <c r="OBU187" s="252"/>
      <c r="OBV187" s="252"/>
      <c r="OBW187" s="252"/>
      <c r="OBX187" s="252"/>
      <c r="OBY187" s="252"/>
      <c r="OBZ187" s="252"/>
      <c r="OCA187" s="252"/>
      <c r="OCB187" s="252"/>
      <c r="OCC187" s="252"/>
      <c r="OCD187" s="252"/>
      <c r="OCE187" s="252"/>
      <c r="OCF187" s="252"/>
      <c r="OCG187" s="252"/>
      <c r="OCH187" s="252"/>
      <c r="OCI187" s="252"/>
      <c r="OCJ187" s="252"/>
      <c r="OCK187" s="252"/>
      <c r="OCL187" s="252"/>
      <c r="OCM187" s="252"/>
      <c r="OCN187" s="252"/>
      <c r="OCO187" s="252"/>
      <c r="OCP187" s="252"/>
      <c r="OCQ187" s="252"/>
      <c r="OCR187" s="252"/>
      <c r="OCS187" s="252"/>
      <c r="OCT187" s="252"/>
      <c r="OCU187" s="252"/>
      <c r="OCV187" s="252"/>
      <c r="OCW187" s="252"/>
      <c r="OCX187" s="252"/>
      <c r="OCY187" s="252"/>
      <c r="OCZ187" s="252"/>
      <c r="ODA187" s="252"/>
      <c r="ODB187" s="252"/>
      <c r="ODC187" s="252"/>
      <c r="ODD187" s="252"/>
      <c r="ODE187" s="252"/>
      <c r="ODF187" s="252"/>
      <c r="ODG187" s="252"/>
      <c r="ODH187" s="252"/>
      <c r="ODI187" s="252"/>
      <c r="ODJ187" s="252"/>
      <c r="ODK187" s="252"/>
      <c r="ODL187" s="252"/>
      <c r="ODM187" s="252"/>
      <c r="ODN187" s="252"/>
      <c r="ODO187" s="252"/>
      <c r="ODP187" s="252"/>
      <c r="ODQ187" s="252"/>
      <c r="ODR187" s="252"/>
      <c r="ODS187" s="252"/>
      <c r="ODT187" s="252"/>
      <c r="ODU187" s="252"/>
      <c r="ODV187" s="252"/>
      <c r="ODW187" s="252"/>
      <c r="ODX187" s="252"/>
      <c r="ODY187" s="252"/>
      <c r="ODZ187" s="252"/>
      <c r="OEA187" s="252"/>
      <c r="OEB187" s="252"/>
      <c r="OEC187" s="252"/>
      <c r="OED187" s="252"/>
      <c r="OEE187" s="252"/>
      <c r="OEF187" s="252"/>
      <c r="OEG187" s="252"/>
      <c r="OEH187" s="252"/>
      <c r="OEI187" s="252"/>
      <c r="OEJ187" s="252"/>
      <c r="OEK187" s="252"/>
      <c r="OEL187" s="252"/>
      <c r="OEM187" s="252"/>
      <c r="OEN187" s="252"/>
      <c r="OEO187" s="252"/>
      <c r="OEP187" s="252"/>
      <c r="OEQ187" s="252"/>
      <c r="OER187" s="252"/>
      <c r="OES187" s="252"/>
      <c r="OET187" s="252"/>
      <c r="OEU187" s="252"/>
      <c r="OEV187" s="252"/>
      <c r="OEW187" s="252"/>
      <c r="OEX187" s="252"/>
      <c r="OEY187" s="252"/>
      <c r="OEZ187" s="252"/>
      <c r="OFA187" s="252"/>
      <c r="OFB187" s="252"/>
      <c r="OFC187" s="252"/>
      <c r="OFD187" s="252"/>
      <c r="OFE187" s="252"/>
      <c r="OFF187" s="252"/>
      <c r="OFG187" s="252"/>
      <c r="OFH187" s="252"/>
      <c r="OFI187" s="252"/>
      <c r="OFJ187" s="252"/>
      <c r="OFK187" s="252"/>
      <c r="OFL187" s="252"/>
      <c r="OFM187" s="252"/>
      <c r="OFN187" s="252"/>
      <c r="OFO187" s="252"/>
      <c r="OFP187" s="252"/>
      <c r="OFQ187" s="252"/>
      <c r="OFR187" s="252"/>
      <c r="OFS187" s="252"/>
      <c r="OFT187" s="252"/>
      <c r="OFU187" s="252"/>
      <c r="OFV187" s="252"/>
      <c r="OFW187" s="252"/>
      <c r="OFX187" s="252"/>
      <c r="OFY187" s="252"/>
      <c r="OFZ187" s="252"/>
      <c r="OGA187" s="252"/>
      <c r="OGB187" s="252"/>
      <c r="OGC187" s="252"/>
      <c r="OGD187" s="252"/>
      <c r="OGE187" s="252"/>
      <c r="OGF187" s="252"/>
      <c r="OGG187" s="252"/>
      <c r="OGH187" s="252"/>
      <c r="OGI187" s="252"/>
      <c r="OGJ187" s="252"/>
      <c r="OGK187" s="252"/>
      <c r="OGL187" s="252"/>
      <c r="OGM187" s="252"/>
      <c r="OGN187" s="252"/>
      <c r="OGO187" s="252"/>
      <c r="OGP187" s="252"/>
      <c r="OGQ187" s="252"/>
      <c r="OGR187" s="252"/>
      <c r="OGS187" s="252"/>
      <c r="OGT187" s="252"/>
      <c r="OGU187" s="252"/>
      <c r="OGV187" s="252"/>
      <c r="OGW187" s="252"/>
      <c r="OGX187" s="252"/>
      <c r="OGY187" s="252"/>
      <c r="OGZ187" s="252"/>
      <c r="OHA187" s="252"/>
      <c r="OHB187" s="252"/>
      <c r="OHC187" s="252"/>
      <c r="OHD187" s="252"/>
      <c r="OHE187" s="252"/>
      <c r="OHF187" s="252"/>
      <c r="OHG187" s="252"/>
      <c r="OHH187" s="252"/>
      <c r="OHI187" s="252"/>
      <c r="OHJ187" s="252"/>
      <c r="OHK187" s="252"/>
      <c r="OHL187" s="252"/>
      <c r="OHM187" s="252"/>
      <c r="OHN187" s="252"/>
      <c r="OHO187" s="252"/>
      <c r="OHP187" s="252"/>
      <c r="OHQ187" s="252"/>
      <c r="OHR187" s="252"/>
      <c r="OHS187" s="252"/>
      <c r="OHT187" s="252"/>
      <c r="OHU187" s="252"/>
      <c r="OHV187" s="252"/>
      <c r="OHW187" s="252"/>
      <c r="OHX187" s="252"/>
      <c r="OHY187" s="252"/>
      <c r="OHZ187" s="252"/>
      <c r="OIA187" s="252"/>
      <c r="OIB187" s="252"/>
      <c r="OIC187" s="252"/>
      <c r="OID187" s="252"/>
      <c r="OIE187" s="252"/>
      <c r="OIF187" s="252"/>
      <c r="OIG187" s="252"/>
      <c r="OIH187" s="252"/>
      <c r="OII187" s="252"/>
      <c r="OIJ187" s="252"/>
      <c r="OIK187" s="252"/>
      <c r="OIL187" s="252"/>
      <c r="OIM187" s="252"/>
      <c r="OIN187" s="252"/>
      <c r="OIO187" s="252"/>
      <c r="OIP187" s="252"/>
      <c r="OIQ187" s="252"/>
      <c r="OIR187" s="252"/>
      <c r="OIS187" s="252"/>
      <c r="OIT187" s="252"/>
      <c r="OIU187" s="252"/>
      <c r="OIV187" s="252"/>
      <c r="OIW187" s="252"/>
      <c r="OIX187" s="252"/>
      <c r="OIY187" s="252"/>
      <c r="OIZ187" s="252"/>
      <c r="OJA187" s="252"/>
      <c r="OJB187" s="252"/>
      <c r="OJC187" s="252"/>
      <c r="OJD187" s="252"/>
      <c r="OJE187" s="252"/>
      <c r="OJF187" s="252"/>
      <c r="OJG187" s="252"/>
      <c r="OJH187" s="252"/>
      <c r="OJI187" s="252"/>
      <c r="OJJ187" s="252"/>
      <c r="OJK187" s="252"/>
      <c r="OJL187" s="252"/>
      <c r="OJM187" s="252"/>
      <c r="OJN187" s="252"/>
      <c r="OJO187" s="252"/>
      <c r="OJP187" s="252"/>
      <c r="OJQ187" s="252"/>
      <c r="OJR187" s="252"/>
      <c r="OJS187" s="252"/>
      <c r="OJT187" s="252"/>
      <c r="OJU187" s="252"/>
      <c r="OJV187" s="252"/>
      <c r="OJW187" s="252"/>
      <c r="OJX187" s="252"/>
      <c r="OJY187" s="252"/>
      <c r="OJZ187" s="252"/>
      <c r="OKA187" s="252"/>
      <c r="OKB187" s="252"/>
      <c r="OKC187" s="252"/>
      <c r="OKD187" s="252"/>
      <c r="OKE187" s="252"/>
      <c r="OKF187" s="252"/>
      <c r="OKG187" s="252"/>
      <c r="OKH187" s="252"/>
      <c r="OKI187" s="252"/>
      <c r="OKJ187" s="252"/>
      <c r="OKK187" s="252"/>
      <c r="OKL187" s="252"/>
      <c r="OKM187" s="252"/>
      <c r="OKN187" s="252"/>
      <c r="OKO187" s="252"/>
      <c r="OKP187" s="252"/>
      <c r="OKQ187" s="252"/>
      <c r="OKR187" s="252"/>
      <c r="OKS187" s="252"/>
      <c r="OKT187" s="252"/>
      <c r="OKU187" s="252"/>
      <c r="OKV187" s="252"/>
      <c r="OKW187" s="252"/>
      <c r="OKX187" s="252"/>
      <c r="OKY187" s="252"/>
      <c r="OKZ187" s="252"/>
      <c r="OLA187" s="252"/>
      <c r="OLB187" s="252"/>
      <c r="OLC187" s="252"/>
      <c r="OLD187" s="252"/>
      <c r="OLE187" s="252"/>
      <c r="OLF187" s="252"/>
      <c r="OLG187" s="252"/>
      <c r="OLH187" s="252"/>
      <c r="OLI187" s="252"/>
      <c r="OLJ187" s="252"/>
      <c r="OLK187" s="252"/>
      <c r="OLL187" s="252"/>
      <c r="OLM187" s="252"/>
      <c r="OLN187" s="252"/>
      <c r="OLO187" s="252"/>
      <c r="OLP187" s="252"/>
      <c r="OLQ187" s="252"/>
      <c r="OLR187" s="252"/>
      <c r="OLS187" s="252"/>
      <c r="OLT187" s="252"/>
      <c r="OLU187" s="252"/>
      <c r="OLV187" s="252"/>
      <c r="OLW187" s="252"/>
      <c r="OLX187" s="252"/>
      <c r="OLY187" s="252"/>
      <c r="OLZ187" s="252"/>
      <c r="OMA187" s="252"/>
      <c r="OMB187" s="252"/>
      <c r="OMC187" s="252"/>
      <c r="OMD187" s="252"/>
      <c r="OME187" s="252"/>
      <c r="OMF187" s="252"/>
      <c r="OMG187" s="252"/>
      <c r="OMH187" s="252"/>
      <c r="OMI187" s="252"/>
      <c r="OMJ187" s="252"/>
      <c r="OMK187" s="252"/>
      <c r="OML187" s="252"/>
      <c r="OMM187" s="252"/>
      <c r="OMN187" s="252"/>
      <c r="OMO187" s="252"/>
      <c r="OMP187" s="252"/>
      <c r="OMQ187" s="252"/>
      <c r="OMR187" s="252"/>
      <c r="OMS187" s="252"/>
      <c r="OMT187" s="252"/>
      <c r="OMU187" s="252"/>
      <c r="OMV187" s="252"/>
      <c r="OMW187" s="252"/>
      <c r="OMX187" s="252"/>
      <c r="OMY187" s="252"/>
      <c r="OMZ187" s="252"/>
      <c r="ONA187" s="252"/>
      <c r="ONB187" s="252"/>
      <c r="ONC187" s="252"/>
      <c r="OND187" s="252"/>
      <c r="ONE187" s="252"/>
      <c r="ONF187" s="252"/>
      <c r="ONG187" s="252"/>
      <c r="ONH187" s="252"/>
      <c r="ONI187" s="252"/>
      <c r="ONJ187" s="252"/>
      <c r="ONK187" s="252"/>
      <c r="ONL187" s="252"/>
      <c r="ONM187" s="252"/>
      <c r="ONN187" s="252"/>
      <c r="ONO187" s="252"/>
      <c r="ONP187" s="252"/>
      <c r="ONQ187" s="252"/>
      <c r="ONR187" s="252"/>
      <c r="ONS187" s="252"/>
      <c r="ONT187" s="252"/>
      <c r="ONU187" s="252"/>
      <c r="ONV187" s="252"/>
      <c r="ONW187" s="252"/>
      <c r="ONX187" s="252"/>
      <c r="ONY187" s="252"/>
      <c r="ONZ187" s="252"/>
      <c r="OOA187" s="252"/>
      <c r="OOB187" s="252"/>
      <c r="OOC187" s="252"/>
      <c r="OOD187" s="252"/>
      <c r="OOE187" s="252"/>
      <c r="OOF187" s="252"/>
      <c r="OOG187" s="252"/>
      <c r="OOH187" s="252"/>
      <c r="OOI187" s="252"/>
      <c r="OOJ187" s="252"/>
      <c r="OOK187" s="252"/>
      <c r="OOL187" s="252"/>
      <c r="OOM187" s="252"/>
      <c r="OON187" s="252"/>
      <c r="OOO187" s="252"/>
      <c r="OOP187" s="252"/>
      <c r="OOQ187" s="252"/>
      <c r="OOR187" s="252"/>
      <c r="OOS187" s="252"/>
      <c r="OOT187" s="252"/>
      <c r="OOU187" s="252"/>
      <c r="OOV187" s="252"/>
      <c r="OOW187" s="252"/>
      <c r="OOX187" s="252"/>
      <c r="OOY187" s="252"/>
      <c r="OOZ187" s="252"/>
      <c r="OPA187" s="252"/>
      <c r="OPB187" s="252"/>
      <c r="OPC187" s="252"/>
      <c r="OPD187" s="252"/>
      <c r="OPE187" s="252"/>
      <c r="OPF187" s="252"/>
      <c r="OPG187" s="252"/>
      <c r="OPH187" s="252"/>
      <c r="OPI187" s="252"/>
      <c r="OPJ187" s="252"/>
      <c r="OPK187" s="252"/>
      <c r="OPL187" s="252"/>
      <c r="OPM187" s="252"/>
      <c r="OPN187" s="252"/>
      <c r="OPO187" s="252"/>
      <c r="OPP187" s="252"/>
      <c r="OPQ187" s="252"/>
      <c r="OPR187" s="252"/>
      <c r="OPS187" s="252"/>
      <c r="OPT187" s="252"/>
      <c r="OPU187" s="252"/>
      <c r="OPV187" s="252"/>
      <c r="OPW187" s="252"/>
      <c r="OPX187" s="252"/>
      <c r="OPY187" s="252"/>
      <c r="OPZ187" s="252"/>
      <c r="OQA187" s="252"/>
      <c r="OQB187" s="252"/>
      <c r="OQC187" s="252"/>
      <c r="OQD187" s="252"/>
      <c r="OQE187" s="252"/>
      <c r="OQF187" s="252"/>
      <c r="OQG187" s="252"/>
      <c r="OQH187" s="252"/>
      <c r="OQI187" s="252"/>
      <c r="OQJ187" s="252"/>
      <c r="OQK187" s="252"/>
      <c r="OQL187" s="252"/>
      <c r="OQM187" s="252"/>
      <c r="OQN187" s="252"/>
      <c r="OQO187" s="252"/>
      <c r="OQP187" s="252"/>
      <c r="OQQ187" s="252"/>
      <c r="OQR187" s="252"/>
      <c r="OQS187" s="252"/>
      <c r="OQT187" s="252"/>
      <c r="OQU187" s="252"/>
      <c r="OQV187" s="252"/>
      <c r="OQW187" s="252"/>
      <c r="OQX187" s="252"/>
      <c r="OQY187" s="252"/>
      <c r="OQZ187" s="252"/>
      <c r="ORA187" s="252"/>
      <c r="ORB187" s="252"/>
      <c r="ORC187" s="252"/>
      <c r="ORD187" s="252"/>
      <c r="ORE187" s="252"/>
      <c r="ORF187" s="252"/>
      <c r="ORG187" s="252"/>
      <c r="ORH187" s="252"/>
      <c r="ORI187" s="252"/>
      <c r="ORJ187" s="252"/>
      <c r="ORK187" s="252"/>
      <c r="ORL187" s="252"/>
      <c r="ORM187" s="252"/>
      <c r="ORN187" s="252"/>
      <c r="ORO187" s="252"/>
      <c r="ORP187" s="252"/>
      <c r="ORQ187" s="252"/>
      <c r="ORR187" s="252"/>
      <c r="ORS187" s="252"/>
      <c r="ORT187" s="252"/>
      <c r="ORU187" s="252"/>
      <c r="ORV187" s="252"/>
      <c r="ORW187" s="252"/>
      <c r="ORX187" s="252"/>
      <c r="ORY187" s="252"/>
      <c r="ORZ187" s="252"/>
      <c r="OSA187" s="252"/>
      <c r="OSB187" s="252"/>
      <c r="OSC187" s="252"/>
      <c r="OSD187" s="252"/>
      <c r="OSE187" s="252"/>
      <c r="OSF187" s="252"/>
      <c r="OSG187" s="252"/>
      <c r="OSH187" s="252"/>
      <c r="OSI187" s="252"/>
      <c r="OSJ187" s="252"/>
      <c r="OSK187" s="252"/>
      <c r="OSL187" s="252"/>
      <c r="OSM187" s="252"/>
      <c r="OSN187" s="252"/>
      <c r="OSO187" s="252"/>
      <c r="OSP187" s="252"/>
      <c r="OSQ187" s="252"/>
      <c r="OSR187" s="252"/>
      <c r="OSS187" s="252"/>
      <c r="OST187" s="252"/>
      <c r="OSU187" s="252"/>
      <c r="OSV187" s="252"/>
      <c r="OSW187" s="252"/>
      <c r="OSX187" s="252"/>
      <c r="OSY187" s="252"/>
      <c r="OSZ187" s="252"/>
      <c r="OTA187" s="252"/>
      <c r="OTB187" s="252"/>
      <c r="OTC187" s="252"/>
      <c r="OTD187" s="252"/>
      <c r="OTE187" s="252"/>
      <c r="OTF187" s="252"/>
      <c r="OTG187" s="252"/>
      <c r="OTH187" s="252"/>
      <c r="OTI187" s="252"/>
      <c r="OTJ187" s="252"/>
      <c r="OTK187" s="252"/>
      <c r="OTL187" s="252"/>
      <c r="OTM187" s="252"/>
      <c r="OTN187" s="252"/>
      <c r="OTO187" s="252"/>
      <c r="OTP187" s="252"/>
      <c r="OTQ187" s="252"/>
      <c r="OTR187" s="252"/>
      <c r="OTS187" s="252"/>
      <c r="OTT187" s="252"/>
      <c r="OTU187" s="252"/>
      <c r="OTV187" s="252"/>
      <c r="OTW187" s="252"/>
      <c r="OTX187" s="252"/>
      <c r="OTY187" s="252"/>
      <c r="OTZ187" s="252"/>
      <c r="OUA187" s="252"/>
      <c r="OUB187" s="252"/>
      <c r="OUC187" s="252"/>
      <c r="OUD187" s="252"/>
      <c r="OUE187" s="252"/>
      <c r="OUF187" s="252"/>
      <c r="OUG187" s="252"/>
      <c r="OUH187" s="252"/>
      <c r="OUI187" s="252"/>
      <c r="OUJ187" s="252"/>
      <c r="OUK187" s="252"/>
      <c r="OUL187" s="252"/>
      <c r="OUM187" s="252"/>
      <c r="OUN187" s="252"/>
      <c r="OUO187" s="252"/>
      <c r="OUP187" s="252"/>
      <c r="OUQ187" s="252"/>
      <c r="OUR187" s="252"/>
      <c r="OUS187" s="252"/>
      <c r="OUT187" s="252"/>
      <c r="OUU187" s="252"/>
      <c r="OUV187" s="252"/>
      <c r="OUW187" s="252"/>
      <c r="OUX187" s="252"/>
      <c r="OUY187" s="252"/>
      <c r="OUZ187" s="252"/>
      <c r="OVA187" s="252"/>
      <c r="OVB187" s="252"/>
      <c r="OVC187" s="252"/>
      <c r="OVD187" s="252"/>
      <c r="OVE187" s="252"/>
      <c r="OVF187" s="252"/>
      <c r="OVG187" s="252"/>
      <c r="OVH187" s="252"/>
      <c r="OVI187" s="252"/>
      <c r="OVJ187" s="252"/>
      <c r="OVK187" s="252"/>
      <c r="OVL187" s="252"/>
      <c r="OVM187" s="252"/>
      <c r="OVN187" s="252"/>
      <c r="OVO187" s="252"/>
      <c r="OVP187" s="252"/>
      <c r="OVQ187" s="252"/>
      <c r="OVR187" s="252"/>
      <c r="OVS187" s="252"/>
      <c r="OVT187" s="252"/>
      <c r="OVU187" s="252"/>
      <c r="OVV187" s="252"/>
      <c r="OVW187" s="252"/>
      <c r="OVX187" s="252"/>
      <c r="OVY187" s="252"/>
      <c r="OVZ187" s="252"/>
      <c r="OWA187" s="252"/>
      <c r="OWB187" s="252"/>
      <c r="OWC187" s="252"/>
      <c r="OWD187" s="252"/>
      <c r="OWE187" s="252"/>
      <c r="OWF187" s="252"/>
      <c r="OWG187" s="252"/>
      <c r="OWH187" s="252"/>
      <c r="OWI187" s="252"/>
      <c r="OWJ187" s="252"/>
      <c r="OWK187" s="252"/>
      <c r="OWL187" s="252"/>
      <c r="OWM187" s="252"/>
      <c r="OWN187" s="252"/>
      <c r="OWO187" s="252"/>
      <c r="OWP187" s="252"/>
      <c r="OWQ187" s="252"/>
      <c r="OWR187" s="252"/>
      <c r="OWS187" s="252"/>
      <c r="OWT187" s="252"/>
      <c r="OWU187" s="252"/>
      <c r="OWV187" s="252"/>
      <c r="OWW187" s="252"/>
      <c r="OWX187" s="252"/>
      <c r="OWY187" s="252"/>
      <c r="OWZ187" s="252"/>
      <c r="OXA187" s="252"/>
      <c r="OXB187" s="252"/>
      <c r="OXC187" s="252"/>
      <c r="OXD187" s="252"/>
      <c r="OXE187" s="252"/>
      <c r="OXF187" s="252"/>
      <c r="OXG187" s="252"/>
      <c r="OXH187" s="252"/>
      <c r="OXI187" s="252"/>
      <c r="OXJ187" s="252"/>
      <c r="OXK187" s="252"/>
      <c r="OXL187" s="252"/>
      <c r="OXM187" s="252"/>
      <c r="OXN187" s="252"/>
      <c r="OXO187" s="252"/>
      <c r="OXP187" s="252"/>
      <c r="OXQ187" s="252"/>
      <c r="OXR187" s="252"/>
      <c r="OXS187" s="252"/>
      <c r="OXT187" s="252"/>
      <c r="OXU187" s="252"/>
      <c r="OXV187" s="252"/>
      <c r="OXW187" s="252"/>
      <c r="OXX187" s="252"/>
      <c r="OXY187" s="252"/>
      <c r="OXZ187" s="252"/>
      <c r="OYA187" s="252"/>
      <c r="OYB187" s="252"/>
      <c r="OYC187" s="252"/>
      <c r="OYD187" s="252"/>
      <c r="OYE187" s="252"/>
      <c r="OYF187" s="252"/>
      <c r="OYG187" s="252"/>
      <c r="OYH187" s="252"/>
      <c r="OYI187" s="252"/>
      <c r="OYJ187" s="252"/>
      <c r="OYK187" s="252"/>
      <c r="OYL187" s="252"/>
      <c r="OYM187" s="252"/>
      <c r="OYN187" s="252"/>
      <c r="OYO187" s="252"/>
      <c r="OYP187" s="252"/>
      <c r="OYQ187" s="252"/>
      <c r="OYR187" s="252"/>
      <c r="OYS187" s="252"/>
      <c r="OYT187" s="252"/>
      <c r="OYU187" s="252"/>
      <c r="OYV187" s="252"/>
      <c r="OYW187" s="252"/>
      <c r="OYX187" s="252"/>
      <c r="OYY187" s="252"/>
      <c r="OYZ187" s="252"/>
      <c r="OZA187" s="252"/>
      <c r="OZB187" s="252"/>
      <c r="OZC187" s="252"/>
      <c r="OZD187" s="252"/>
      <c r="OZE187" s="252"/>
      <c r="OZF187" s="252"/>
      <c r="OZG187" s="252"/>
      <c r="OZH187" s="252"/>
      <c r="OZI187" s="252"/>
      <c r="OZJ187" s="252"/>
      <c r="OZK187" s="252"/>
      <c r="OZL187" s="252"/>
      <c r="OZM187" s="252"/>
      <c r="OZN187" s="252"/>
      <c r="OZO187" s="252"/>
      <c r="OZP187" s="252"/>
      <c r="OZQ187" s="252"/>
      <c r="OZR187" s="252"/>
      <c r="OZS187" s="252"/>
      <c r="OZT187" s="252"/>
      <c r="OZU187" s="252"/>
      <c r="OZV187" s="252"/>
      <c r="OZW187" s="252"/>
      <c r="OZX187" s="252"/>
      <c r="OZY187" s="252"/>
      <c r="OZZ187" s="252"/>
      <c r="PAA187" s="252"/>
      <c r="PAB187" s="252"/>
      <c r="PAC187" s="252"/>
      <c r="PAD187" s="252"/>
      <c r="PAE187" s="252"/>
      <c r="PAF187" s="252"/>
      <c r="PAG187" s="252"/>
      <c r="PAH187" s="252"/>
      <c r="PAI187" s="252"/>
      <c r="PAJ187" s="252"/>
      <c r="PAK187" s="252"/>
      <c r="PAL187" s="252"/>
      <c r="PAM187" s="252"/>
      <c r="PAN187" s="252"/>
      <c r="PAO187" s="252"/>
      <c r="PAP187" s="252"/>
      <c r="PAQ187" s="252"/>
      <c r="PAR187" s="252"/>
      <c r="PAS187" s="252"/>
      <c r="PAT187" s="252"/>
      <c r="PAU187" s="252"/>
      <c r="PAV187" s="252"/>
      <c r="PAW187" s="252"/>
      <c r="PAX187" s="252"/>
      <c r="PAY187" s="252"/>
      <c r="PAZ187" s="252"/>
      <c r="PBA187" s="252"/>
      <c r="PBB187" s="252"/>
      <c r="PBC187" s="252"/>
      <c r="PBD187" s="252"/>
      <c r="PBE187" s="252"/>
      <c r="PBF187" s="252"/>
      <c r="PBG187" s="252"/>
      <c r="PBH187" s="252"/>
      <c r="PBI187" s="252"/>
      <c r="PBJ187" s="252"/>
      <c r="PBK187" s="252"/>
      <c r="PBL187" s="252"/>
      <c r="PBM187" s="252"/>
      <c r="PBN187" s="252"/>
      <c r="PBO187" s="252"/>
      <c r="PBP187" s="252"/>
      <c r="PBQ187" s="252"/>
      <c r="PBR187" s="252"/>
      <c r="PBS187" s="252"/>
      <c r="PBT187" s="252"/>
      <c r="PBU187" s="252"/>
      <c r="PBV187" s="252"/>
      <c r="PBW187" s="252"/>
      <c r="PBX187" s="252"/>
      <c r="PBY187" s="252"/>
      <c r="PBZ187" s="252"/>
      <c r="PCA187" s="252"/>
      <c r="PCB187" s="252"/>
      <c r="PCC187" s="252"/>
      <c r="PCD187" s="252"/>
      <c r="PCE187" s="252"/>
      <c r="PCF187" s="252"/>
      <c r="PCG187" s="252"/>
      <c r="PCH187" s="252"/>
      <c r="PCI187" s="252"/>
      <c r="PCJ187" s="252"/>
      <c r="PCK187" s="252"/>
      <c r="PCL187" s="252"/>
      <c r="PCM187" s="252"/>
      <c r="PCN187" s="252"/>
      <c r="PCO187" s="252"/>
      <c r="PCP187" s="252"/>
      <c r="PCQ187" s="252"/>
      <c r="PCR187" s="252"/>
      <c r="PCS187" s="252"/>
      <c r="PCT187" s="252"/>
      <c r="PCU187" s="252"/>
      <c r="PCV187" s="252"/>
      <c r="PCW187" s="252"/>
      <c r="PCX187" s="252"/>
      <c r="PCY187" s="252"/>
      <c r="PCZ187" s="252"/>
      <c r="PDA187" s="252"/>
      <c r="PDB187" s="252"/>
      <c r="PDC187" s="252"/>
      <c r="PDD187" s="252"/>
      <c r="PDE187" s="252"/>
      <c r="PDF187" s="252"/>
      <c r="PDG187" s="252"/>
      <c r="PDH187" s="252"/>
      <c r="PDI187" s="252"/>
      <c r="PDJ187" s="252"/>
      <c r="PDK187" s="252"/>
      <c r="PDL187" s="252"/>
      <c r="PDM187" s="252"/>
      <c r="PDN187" s="252"/>
      <c r="PDO187" s="252"/>
      <c r="PDP187" s="252"/>
      <c r="PDQ187" s="252"/>
      <c r="PDR187" s="252"/>
      <c r="PDS187" s="252"/>
      <c r="PDT187" s="252"/>
      <c r="PDU187" s="252"/>
      <c r="PDV187" s="252"/>
      <c r="PDW187" s="252"/>
      <c r="PDX187" s="252"/>
      <c r="PDY187" s="252"/>
      <c r="PDZ187" s="252"/>
      <c r="PEA187" s="252"/>
      <c r="PEB187" s="252"/>
      <c r="PEC187" s="252"/>
      <c r="PED187" s="252"/>
      <c r="PEE187" s="252"/>
      <c r="PEF187" s="252"/>
      <c r="PEG187" s="252"/>
      <c r="PEH187" s="252"/>
      <c r="PEI187" s="252"/>
      <c r="PEJ187" s="252"/>
      <c r="PEK187" s="252"/>
      <c r="PEL187" s="252"/>
      <c r="PEM187" s="252"/>
      <c r="PEN187" s="252"/>
      <c r="PEO187" s="252"/>
      <c r="PEP187" s="252"/>
      <c r="PEQ187" s="252"/>
      <c r="PER187" s="252"/>
      <c r="PES187" s="252"/>
      <c r="PET187" s="252"/>
      <c r="PEU187" s="252"/>
      <c r="PEV187" s="252"/>
      <c r="PEW187" s="252"/>
      <c r="PEX187" s="252"/>
      <c r="PEY187" s="252"/>
      <c r="PEZ187" s="252"/>
      <c r="PFA187" s="252"/>
      <c r="PFB187" s="252"/>
      <c r="PFC187" s="252"/>
      <c r="PFD187" s="252"/>
      <c r="PFE187" s="252"/>
      <c r="PFF187" s="252"/>
      <c r="PFG187" s="252"/>
      <c r="PFH187" s="252"/>
      <c r="PFI187" s="252"/>
      <c r="PFJ187" s="252"/>
      <c r="PFK187" s="252"/>
      <c r="PFL187" s="252"/>
      <c r="PFM187" s="252"/>
      <c r="PFN187" s="252"/>
      <c r="PFO187" s="252"/>
      <c r="PFP187" s="252"/>
      <c r="PFQ187" s="252"/>
      <c r="PFR187" s="252"/>
      <c r="PFS187" s="252"/>
      <c r="PFT187" s="252"/>
      <c r="PFU187" s="252"/>
      <c r="PFV187" s="252"/>
      <c r="PFW187" s="252"/>
      <c r="PFX187" s="252"/>
      <c r="PFY187" s="252"/>
      <c r="PFZ187" s="252"/>
      <c r="PGA187" s="252"/>
      <c r="PGB187" s="252"/>
      <c r="PGC187" s="252"/>
      <c r="PGD187" s="252"/>
      <c r="PGE187" s="252"/>
      <c r="PGF187" s="252"/>
      <c r="PGG187" s="252"/>
      <c r="PGH187" s="252"/>
      <c r="PGI187" s="252"/>
      <c r="PGJ187" s="252"/>
      <c r="PGK187" s="252"/>
      <c r="PGL187" s="252"/>
      <c r="PGM187" s="252"/>
      <c r="PGN187" s="252"/>
      <c r="PGO187" s="252"/>
      <c r="PGP187" s="252"/>
      <c r="PGQ187" s="252"/>
      <c r="PGR187" s="252"/>
      <c r="PGS187" s="252"/>
      <c r="PGT187" s="252"/>
      <c r="PGU187" s="252"/>
      <c r="PGV187" s="252"/>
      <c r="PGW187" s="252"/>
      <c r="PGX187" s="252"/>
      <c r="PGY187" s="252"/>
      <c r="PGZ187" s="252"/>
      <c r="PHA187" s="252"/>
      <c r="PHB187" s="252"/>
      <c r="PHC187" s="252"/>
      <c r="PHD187" s="252"/>
      <c r="PHE187" s="252"/>
      <c r="PHF187" s="252"/>
      <c r="PHG187" s="252"/>
      <c r="PHH187" s="252"/>
      <c r="PHI187" s="252"/>
      <c r="PHJ187" s="252"/>
      <c r="PHK187" s="252"/>
      <c r="PHL187" s="252"/>
      <c r="PHM187" s="252"/>
      <c r="PHN187" s="252"/>
      <c r="PHO187" s="252"/>
      <c r="PHP187" s="252"/>
      <c r="PHQ187" s="252"/>
      <c r="PHR187" s="252"/>
      <c r="PHS187" s="252"/>
      <c r="PHT187" s="252"/>
      <c r="PHU187" s="252"/>
      <c r="PHV187" s="252"/>
      <c r="PHW187" s="252"/>
      <c r="PHX187" s="252"/>
      <c r="PHY187" s="252"/>
      <c r="PHZ187" s="252"/>
      <c r="PIA187" s="252"/>
      <c r="PIB187" s="252"/>
      <c r="PIC187" s="252"/>
      <c r="PID187" s="252"/>
      <c r="PIE187" s="252"/>
      <c r="PIF187" s="252"/>
      <c r="PIG187" s="252"/>
      <c r="PIH187" s="252"/>
      <c r="PII187" s="252"/>
      <c r="PIJ187" s="252"/>
      <c r="PIK187" s="252"/>
      <c r="PIL187" s="252"/>
      <c r="PIM187" s="252"/>
      <c r="PIN187" s="252"/>
      <c r="PIO187" s="252"/>
      <c r="PIP187" s="252"/>
      <c r="PIQ187" s="252"/>
      <c r="PIR187" s="252"/>
      <c r="PIS187" s="252"/>
      <c r="PIT187" s="252"/>
      <c r="PIU187" s="252"/>
      <c r="PIV187" s="252"/>
      <c r="PIW187" s="252"/>
      <c r="PIX187" s="252"/>
      <c r="PIY187" s="252"/>
      <c r="PIZ187" s="252"/>
      <c r="PJA187" s="252"/>
      <c r="PJB187" s="252"/>
      <c r="PJC187" s="252"/>
      <c r="PJD187" s="252"/>
      <c r="PJE187" s="252"/>
      <c r="PJF187" s="252"/>
      <c r="PJG187" s="252"/>
      <c r="PJH187" s="252"/>
      <c r="PJI187" s="252"/>
      <c r="PJJ187" s="252"/>
      <c r="PJK187" s="252"/>
      <c r="PJL187" s="252"/>
      <c r="PJM187" s="252"/>
      <c r="PJN187" s="252"/>
      <c r="PJO187" s="252"/>
      <c r="PJP187" s="252"/>
      <c r="PJQ187" s="252"/>
      <c r="PJR187" s="252"/>
      <c r="PJS187" s="252"/>
      <c r="PJT187" s="252"/>
      <c r="PJU187" s="252"/>
      <c r="PJV187" s="252"/>
      <c r="PJW187" s="252"/>
      <c r="PJX187" s="252"/>
      <c r="PJY187" s="252"/>
      <c r="PJZ187" s="252"/>
      <c r="PKA187" s="252"/>
      <c r="PKB187" s="252"/>
      <c r="PKC187" s="252"/>
      <c r="PKD187" s="252"/>
      <c r="PKE187" s="252"/>
      <c r="PKF187" s="252"/>
      <c r="PKG187" s="252"/>
      <c r="PKH187" s="252"/>
      <c r="PKI187" s="252"/>
      <c r="PKJ187" s="252"/>
      <c r="PKK187" s="252"/>
      <c r="PKL187" s="252"/>
      <c r="PKM187" s="252"/>
      <c r="PKN187" s="252"/>
      <c r="PKO187" s="252"/>
      <c r="PKP187" s="252"/>
      <c r="PKQ187" s="252"/>
      <c r="PKR187" s="252"/>
      <c r="PKS187" s="252"/>
      <c r="PKT187" s="252"/>
      <c r="PKU187" s="252"/>
      <c r="PKV187" s="252"/>
      <c r="PKW187" s="252"/>
      <c r="PKX187" s="252"/>
      <c r="PKY187" s="252"/>
      <c r="PKZ187" s="252"/>
      <c r="PLA187" s="252"/>
      <c r="PLB187" s="252"/>
      <c r="PLC187" s="252"/>
      <c r="PLD187" s="252"/>
      <c r="PLE187" s="252"/>
      <c r="PLF187" s="252"/>
      <c r="PLG187" s="252"/>
      <c r="PLH187" s="252"/>
      <c r="PLI187" s="252"/>
      <c r="PLJ187" s="252"/>
      <c r="PLK187" s="252"/>
      <c r="PLL187" s="252"/>
      <c r="PLM187" s="252"/>
      <c r="PLN187" s="252"/>
      <c r="PLO187" s="252"/>
      <c r="PLP187" s="252"/>
      <c r="PLQ187" s="252"/>
      <c r="PLR187" s="252"/>
      <c r="PLS187" s="252"/>
      <c r="PLT187" s="252"/>
      <c r="PLU187" s="252"/>
      <c r="PLV187" s="252"/>
      <c r="PLW187" s="252"/>
      <c r="PLX187" s="252"/>
      <c r="PLY187" s="252"/>
      <c r="PLZ187" s="252"/>
      <c r="PMA187" s="252"/>
      <c r="PMB187" s="252"/>
      <c r="PMC187" s="252"/>
      <c r="PMD187" s="252"/>
      <c r="PME187" s="252"/>
      <c r="PMF187" s="252"/>
      <c r="PMG187" s="252"/>
      <c r="PMH187" s="252"/>
      <c r="PMI187" s="252"/>
      <c r="PMJ187" s="252"/>
      <c r="PMK187" s="252"/>
      <c r="PML187" s="252"/>
      <c r="PMM187" s="252"/>
      <c r="PMN187" s="252"/>
      <c r="PMO187" s="252"/>
      <c r="PMP187" s="252"/>
      <c r="PMQ187" s="252"/>
      <c r="PMR187" s="252"/>
      <c r="PMS187" s="252"/>
      <c r="PMT187" s="252"/>
      <c r="PMU187" s="252"/>
      <c r="PMV187" s="252"/>
      <c r="PMW187" s="252"/>
      <c r="PMX187" s="252"/>
      <c r="PMY187" s="252"/>
      <c r="PMZ187" s="252"/>
      <c r="PNA187" s="252"/>
      <c r="PNB187" s="252"/>
      <c r="PNC187" s="252"/>
      <c r="PND187" s="252"/>
      <c r="PNE187" s="252"/>
      <c r="PNF187" s="252"/>
      <c r="PNG187" s="252"/>
      <c r="PNH187" s="252"/>
      <c r="PNI187" s="252"/>
      <c r="PNJ187" s="252"/>
      <c r="PNK187" s="252"/>
      <c r="PNL187" s="252"/>
      <c r="PNM187" s="252"/>
      <c r="PNN187" s="252"/>
      <c r="PNO187" s="252"/>
      <c r="PNP187" s="252"/>
      <c r="PNQ187" s="252"/>
      <c r="PNR187" s="252"/>
      <c r="PNS187" s="252"/>
      <c r="PNT187" s="252"/>
      <c r="PNU187" s="252"/>
      <c r="PNV187" s="252"/>
      <c r="PNW187" s="252"/>
      <c r="PNX187" s="252"/>
      <c r="PNY187" s="252"/>
      <c r="PNZ187" s="252"/>
      <c r="POA187" s="252"/>
      <c r="POB187" s="252"/>
      <c r="POC187" s="252"/>
      <c r="POD187" s="252"/>
      <c r="POE187" s="252"/>
      <c r="POF187" s="252"/>
      <c r="POG187" s="252"/>
      <c r="POH187" s="252"/>
      <c r="POI187" s="252"/>
      <c r="POJ187" s="252"/>
      <c r="POK187" s="252"/>
      <c r="POL187" s="252"/>
      <c r="POM187" s="252"/>
      <c r="PON187" s="252"/>
      <c r="POO187" s="252"/>
      <c r="POP187" s="252"/>
      <c r="POQ187" s="252"/>
      <c r="POR187" s="252"/>
      <c r="POS187" s="252"/>
      <c r="POT187" s="252"/>
      <c r="POU187" s="252"/>
      <c r="POV187" s="252"/>
      <c r="POW187" s="252"/>
      <c r="POX187" s="252"/>
      <c r="POY187" s="252"/>
      <c r="POZ187" s="252"/>
      <c r="PPA187" s="252"/>
      <c r="PPB187" s="252"/>
      <c r="PPC187" s="252"/>
      <c r="PPD187" s="252"/>
      <c r="PPE187" s="252"/>
      <c r="PPF187" s="252"/>
      <c r="PPG187" s="252"/>
      <c r="PPH187" s="252"/>
      <c r="PPI187" s="252"/>
      <c r="PPJ187" s="252"/>
      <c r="PPK187" s="252"/>
      <c r="PPL187" s="252"/>
      <c r="PPM187" s="252"/>
      <c r="PPN187" s="252"/>
      <c r="PPO187" s="252"/>
      <c r="PPP187" s="252"/>
      <c r="PPQ187" s="252"/>
      <c r="PPR187" s="252"/>
      <c r="PPS187" s="252"/>
      <c r="PPT187" s="252"/>
      <c r="PPU187" s="252"/>
      <c r="PPV187" s="252"/>
      <c r="PPW187" s="252"/>
      <c r="PPX187" s="252"/>
      <c r="PPY187" s="252"/>
      <c r="PPZ187" s="252"/>
      <c r="PQA187" s="252"/>
      <c r="PQB187" s="252"/>
      <c r="PQC187" s="252"/>
      <c r="PQD187" s="252"/>
      <c r="PQE187" s="252"/>
      <c r="PQF187" s="252"/>
      <c r="PQG187" s="252"/>
      <c r="PQH187" s="252"/>
      <c r="PQI187" s="252"/>
      <c r="PQJ187" s="252"/>
      <c r="PQK187" s="252"/>
      <c r="PQL187" s="252"/>
      <c r="PQM187" s="252"/>
      <c r="PQN187" s="252"/>
      <c r="PQO187" s="252"/>
      <c r="PQP187" s="252"/>
      <c r="PQQ187" s="252"/>
      <c r="PQR187" s="252"/>
      <c r="PQS187" s="252"/>
      <c r="PQT187" s="252"/>
      <c r="PQU187" s="252"/>
      <c r="PQV187" s="252"/>
      <c r="PQW187" s="252"/>
      <c r="PQX187" s="252"/>
      <c r="PQY187" s="252"/>
      <c r="PQZ187" s="252"/>
      <c r="PRA187" s="252"/>
      <c r="PRB187" s="252"/>
      <c r="PRC187" s="252"/>
      <c r="PRD187" s="252"/>
      <c r="PRE187" s="252"/>
      <c r="PRF187" s="252"/>
      <c r="PRG187" s="252"/>
      <c r="PRH187" s="252"/>
      <c r="PRI187" s="252"/>
      <c r="PRJ187" s="252"/>
      <c r="PRK187" s="252"/>
      <c r="PRL187" s="252"/>
      <c r="PRM187" s="252"/>
      <c r="PRN187" s="252"/>
      <c r="PRO187" s="252"/>
      <c r="PRP187" s="252"/>
      <c r="PRQ187" s="252"/>
      <c r="PRR187" s="252"/>
      <c r="PRS187" s="252"/>
      <c r="PRT187" s="252"/>
      <c r="PRU187" s="252"/>
      <c r="PRV187" s="252"/>
      <c r="PRW187" s="252"/>
      <c r="PRX187" s="252"/>
      <c r="PRY187" s="252"/>
      <c r="PRZ187" s="252"/>
      <c r="PSA187" s="252"/>
      <c r="PSB187" s="252"/>
      <c r="PSC187" s="252"/>
      <c r="PSD187" s="252"/>
      <c r="PSE187" s="252"/>
      <c r="PSF187" s="252"/>
      <c r="PSG187" s="252"/>
      <c r="PSH187" s="252"/>
      <c r="PSI187" s="252"/>
      <c r="PSJ187" s="252"/>
      <c r="PSK187" s="252"/>
      <c r="PSL187" s="252"/>
      <c r="PSM187" s="252"/>
      <c r="PSN187" s="252"/>
      <c r="PSO187" s="252"/>
      <c r="PSP187" s="252"/>
      <c r="PSQ187" s="252"/>
      <c r="PSR187" s="252"/>
      <c r="PSS187" s="252"/>
      <c r="PST187" s="252"/>
      <c r="PSU187" s="252"/>
      <c r="PSV187" s="252"/>
      <c r="PSW187" s="252"/>
      <c r="PSX187" s="252"/>
      <c r="PSY187" s="252"/>
      <c r="PSZ187" s="252"/>
      <c r="PTA187" s="252"/>
      <c r="PTB187" s="252"/>
      <c r="PTC187" s="252"/>
      <c r="PTD187" s="252"/>
      <c r="PTE187" s="252"/>
      <c r="PTF187" s="252"/>
      <c r="PTG187" s="252"/>
      <c r="PTH187" s="252"/>
      <c r="PTI187" s="252"/>
      <c r="PTJ187" s="252"/>
      <c r="PTK187" s="252"/>
      <c r="PTL187" s="252"/>
      <c r="PTM187" s="252"/>
      <c r="PTN187" s="252"/>
      <c r="PTO187" s="252"/>
      <c r="PTP187" s="252"/>
      <c r="PTQ187" s="252"/>
      <c r="PTR187" s="252"/>
      <c r="PTS187" s="252"/>
      <c r="PTT187" s="252"/>
      <c r="PTU187" s="252"/>
      <c r="PTV187" s="252"/>
      <c r="PTW187" s="252"/>
      <c r="PTX187" s="252"/>
      <c r="PTY187" s="252"/>
      <c r="PTZ187" s="252"/>
      <c r="PUA187" s="252"/>
      <c r="PUB187" s="252"/>
      <c r="PUC187" s="252"/>
      <c r="PUD187" s="252"/>
      <c r="PUE187" s="252"/>
      <c r="PUF187" s="252"/>
      <c r="PUG187" s="252"/>
      <c r="PUH187" s="252"/>
      <c r="PUI187" s="252"/>
      <c r="PUJ187" s="252"/>
      <c r="PUK187" s="252"/>
      <c r="PUL187" s="252"/>
      <c r="PUM187" s="252"/>
      <c r="PUN187" s="252"/>
      <c r="PUO187" s="252"/>
      <c r="PUP187" s="252"/>
      <c r="PUQ187" s="252"/>
      <c r="PUR187" s="252"/>
      <c r="PUS187" s="252"/>
      <c r="PUT187" s="252"/>
      <c r="PUU187" s="252"/>
      <c r="PUV187" s="252"/>
      <c r="PUW187" s="252"/>
      <c r="PUX187" s="252"/>
      <c r="PUY187" s="252"/>
      <c r="PUZ187" s="252"/>
      <c r="PVA187" s="252"/>
      <c r="PVB187" s="252"/>
      <c r="PVC187" s="252"/>
      <c r="PVD187" s="252"/>
      <c r="PVE187" s="252"/>
      <c r="PVF187" s="252"/>
      <c r="PVG187" s="252"/>
      <c r="PVH187" s="252"/>
      <c r="PVI187" s="252"/>
      <c r="PVJ187" s="252"/>
      <c r="PVK187" s="252"/>
      <c r="PVL187" s="252"/>
      <c r="PVM187" s="252"/>
      <c r="PVN187" s="252"/>
      <c r="PVO187" s="252"/>
      <c r="PVP187" s="252"/>
      <c r="PVQ187" s="252"/>
      <c r="PVR187" s="252"/>
      <c r="PVS187" s="252"/>
      <c r="PVT187" s="252"/>
      <c r="PVU187" s="252"/>
      <c r="PVV187" s="252"/>
      <c r="PVW187" s="252"/>
      <c r="PVX187" s="252"/>
      <c r="PVY187" s="252"/>
      <c r="PVZ187" s="252"/>
      <c r="PWA187" s="252"/>
      <c r="PWB187" s="252"/>
      <c r="PWC187" s="252"/>
      <c r="PWD187" s="252"/>
      <c r="PWE187" s="252"/>
      <c r="PWF187" s="252"/>
      <c r="PWG187" s="252"/>
      <c r="PWH187" s="252"/>
      <c r="PWI187" s="252"/>
      <c r="PWJ187" s="252"/>
      <c r="PWK187" s="252"/>
      <c r="PWL187" s="252"/>
      <c r="PWM187" s="252"/>
      <c r="PWN187" s="252"/>
      <c r="PWO187" s="252"/>
      <c r="PWP187" s="252"/>
      <c r="PWQ187" s="252"/>
      <c r="PWR187" s="252"/>
      <c r="PWS187" s="252"/>
      <c r="PWT187" s="252"/>
      <c r="PWU187" s="252"/>
      <c r="PWV187" s="252"/>
      <c r="PWW187" s="252"/>
      <c r="PWX187" s="252"/>
      <c r="PWY187" s="252"/>
      <c r="PWZ187" s="252"/>
      <c r="PXA187" s="252"/>
      <c r="PXB187" s="252"/>
      <c r="PXC187" s="252"/>
      <c r="PXD187" s="252"/>
      <c r="PXE187" s="252"/>
      <c r="PXF187" s="252"/>
      <c r="PXG187" s="252"/>
      <c r="PXH187" s="252"/>
      <c r="PXI187" s="252"/>
      <c r="PXJ187" s="252"/>
      <c r="PXK187" s="252"/>
      <c r="PXL187" s="252"/>
      <c r="PXM187" s="252"/>
      <c r="PXN187" s="252"/>
      <c r="PXO187" s="252"/>
      <c r="PXP187" s="252"/>
      <c r="PXQ187" s="252"/>
      <c r="PXR187" s="252"/>
      <c r="PXS187" s="252"/>
      <c r="PXT187" s="252"/>
      <c r="PXU187" s="252"/>
      <c r="PXV187" s="252"/>
      <c r="PXW187" s="252"/>
      <c r="PXX187" s="252"/>
      <c r="PXY187" s="252"/>
      <c r="PXZ187" s="252"/>
      <c r="PYA187" s="252"/>
      <c r="PYB187" s="252"/>
      <c r="PYC187" s="252"/>
      <c r="PYD187" s="252"/>
      <c r="PYE187" s="252"/>
      <c r="PYF187" s="252"/>
      <c r="PYG187" s="252"/>
      <c r="PYH187" s="252"/>
      <c r="PYI187" s="252"/>
      <c r="PYJ187" s="252"/>
      <c r="PYK187" s="252"/>
      <c r="PYL187" s="252"/>
      <c r="PYM187" s="252"/>
      <c r="PYN187" s="252"/>
      <c r="PYO187" s="252"/>
      <c r="PYP187" s="252"/>
      <c r="PYQ187" s="252"/>
      <c r="PYR187" s="252"/>
      <c r="PYS187" s="252"/>
      <c r="PYT187" s="252"/>
      <c r="PYU187" s="252"/>
      <c r="PYV187" s="252"/>
      <c r="PYW187" s="252"/>
      <c r="PYX187" s="252"/>
      <c r="PYY187" s="252"/>
      <c r="PYZ187" s="252"/>
      <c r="PZA187" s="252"/>
      <c r="PZB187" s="252"/>
      <c r="PZC187" s="252"/>
      <c r="PZD187" s="252"/>
      <c r="PZE187" s="252"/>
      <c r="PZF187" s="252"/>
      <c r="PZG187" s="252"/>
      <c r="PZH187" s="252"/>
      <c r="PZI187" s="252"/>
      <c r="PZJ187" s="252"/>
      <c r="PZK187" s="252"/>
      <c r="PZL187" s="252"/>
      <c r="PZM187" s="252"/>
      <c r="PZN187" s="252"/>
      <c r="PZO187" s="252"/>
      <c r="PZP187" s="252"/>
      <c r="PZQ187" s="252"/>
      <c r="PZR187" s="252"/>
      <c r="PZS187" s="252"/>
      <c r="PZT187" s="252"/>
      <c r="PZU187" s="252"/>
      <c r="PZV187" s="252"/>
      <c r="PZW187" s="252"/>
      <c r="PZX187" s="252"/>
      <c r="PZY187" s="252"/>
      <c r="PZZ187" s="252"/>
      <c r="QAA187" s="252"/>
      <c r="QAB187" s="252"/>
      <c r="QAC187" s="252"/>
      <c r="QAD187" s="252"/>
      <c r="QAE187" s="252"/>
      <c r="QAF187" s="252"/>
      <c r="QAG187" s="252"/>
      <c r="QAH187" s="252"/>
      <c r="QAI187" s="252"/>
      <c r="QAJ187" s="252"/>
      <c r="QAK187" s="252"/>
      <c r="QAL187" s="252"/>
      <c r="QAM187" s="252"/>
      <c r="QAN187" s="252"/>
      <c r="QAO187" s="252"/>
      <c r="QAP187" s="252"/>
      <c r="QAQ187" s="252"/>
      <c r="QAR187" s="252"/>
      <c r="QAS187" s="252"/>
      <c r="QAT187" s="252"/>
      <c r="QAU187" s="252"/>
      <c r="QAV187" s="252"/>
      <c r="QAW187" s="252"/>
      <c r="QAX187" s="252"/>
      <c r="QAY187" s="252"/>
      <c r="QAZ187" s="252"/>
      <c r="QBA187" s="252"/>
      <c r="QBB187" s="252"/>
      <c r="QBC187" s="252"/>
      <c r="QBD187" s="252"/>
      <c r="QBE187" s="252"/>
      <c r="QBF187" s="252"/>
      <c r="QBG187" s="252"/>
      <c r="QBH187" s="252"/>
      <c r="QBI187" s="252"/>
      <c r="QBJ187" s="252"/>
      <c r="QBK187" s="252"/>
      <c r="QBL187" s="252"/>
      <c r="QBM187" s="252"/>
      <c r="QBN187" s="252"/>
      <c r="QBO187" s="252"/>
      <c r="QBP187" s="252"/>
      <c r="QBQ187" s="252"/>
      <c r="QBR187" s="252"/>
      <c r="QBS187" s="252"/>
      <c r="QBT187" s="252"/>
      <c r="QBU187" s="252"/>
      <c r="QBV187" s="252"/>
      <c r="QBW187" s="252"/>
      <c r="QBX187" s="252"/>
      <c r="QBY187" s="252"/>
      <c r="QBZ187" s="252"/>
      <c r="QCA187" s="252"/>
      <c r="QCB187" s="252"/>
      <c r="QCC187" s="252"/>
      <c r="QCD187" s="252"/>
      <c r="QCE187" s="252"/>
      <c r="QCF187" s="252"/>
      <c r="QCG187" s="252"/>
      <c r="QCH187" s="252"/>
      <c r="QCI187" s="252"/>
      <c r="QCJ187" s="252"/>
      <c r="QCK187" s="252"/>
      <c r="QCL187" s="252"/>
      <c r="QCM187" s="252"/>
      <c r="QCN187" s="252"/>
      <c r="QCO187" s="252"/>
      <c r="QCP187" s="252"/>
      <c r="QCQ187" s="252"/>
      <c r="QCR187" s="252"/>
      <c r="QCS187" s="252"/>
      <c r="QCT187" s="252"/>
      <c r="QCU187" s="252"/>
      <c r="QCV187" s="252"/>
      <c r="QCW187" s="252"/>
      <c r="QCX187" s="252"/>
      <c r="QCY187" s="252"/>
      <c r="QCZ187" s="252"/>
      <c r="QDA187" s="252"/>
      <c r="QDB187" s="252"/>
      <c r="QDC187" s="252"/>
      <c r="QDD187" s="252"/>
      <c r="QDE187" s="252"/>
      <c r="QDF187" s="252"/>
      <c r="QDG187" s="252"/>
      <c r="QDH187" s="252"/>
      <c r="QDI187" s="252"/>
      <c r="QDJ187" s="252"/>
      <c r="QDK187" s="252"/>
      <c r="QDL187" s="252"/>
      <c r="QDM187" s="252"/>
      <c r="QDN187" s="252"/>
      <c r="QDO187" s="252"/>
      <c r="QDP187" s="252"/>
      <c r="QDQ187" s="252"/>
      <c r="QDR187" s="252"/>
      <c r="QDS187" s="252"/>
      <c r="QDT187" s="252"/>
      <c r="QDU187" s="252"/>
      <c r="QDV187" s="252"/>
      <c r="QDW187" s="252"/>
      <c r="QDX187" s="252"/>
      <c r="QDY187" s="252"/>
      <c r="QDZ187" s="252"/>
      <c r="QEA187" s="252"/>
      <c r="QEB187" s="252"/>
      <c r="QEC187" s="252"/>
      <c r="QED187" s="252"/>
      <c r="QEE187" s="252"/>
      <c r="QEF187" s="252"/>
      <c r="QEG187" s="252"/>
      <c r="QEH187" s="252"/>
      <c r="QEI187" s="252"/>
      <c r="QEJ187" s="252"/>
      <c r="QEK187" s="252"/>
      <c r="QEL187" s="252"/>
      <c r="QEM187" s="252"/>
      <c r="QEN187" s="252"/>
      <c r="QEO187" s="252"/>
      <c r="QEP187" s="252"/>
      <c r="QEQ187" s="252"/>
      <c r="QER187" s="252"/>
      <c r="QES187" s="252"/>
      <c r="QET187" s="252"/>
      <c r="QEU187" s="252"/>
      <c r="QEV187" s="252"/>
      <c r="QEW187" s="252"/>
      <c r="QEX187" s="252"/>
      <c r="QEY187" s="252"/>
      <c r="QEZ187" s="252"/>
      <c r="QFA187" s="252"/>
      <c r="QFB187" s="252"/>
      <c r="QFC187" s="252"/>
      <c r="QFD187" s="252"/>
      <c r="QFE187" s="252"/>
      <c r="QFF187" s="252"/>
      <c r="QFG187" s="252"/>
      <c r="QFH187" s="252"/>
      <c r="QFI187" s="252"/>
      <c r="QFJ187" s="252"/>
      <c r="QFK187" s="252"/>
      <c r="QFL187" s="252"/>
      <c r="QFM187" s="252"/>
      <c r="QFN187" s="252"/>
      <c r="QFO187" s="252"/>
      <c r="QFP187" s="252"/>
      <c r="QFQ187" s="252"/>
      <c r="QFR187" s="252"/>
      <c r="QFS187" s="252"/>
      <c r="QFT187" s="252"/>
      <c r="QFU187" s="252"/>
      <c r="QFV187" s="252"/>
      <c r="QFW187" s="252"/>
      <c r="QFX187" s="252"/>
      <c r="QFY187" s="252"/>
      <c r="QFZ187" s="252"/>
      <c r="QGA187" s="252"/>
      <c r="QGB187" s="252"/>
      <c r="QGC187" s="252"/>
      <c r="QGD187" s="252"/>
      <c r="QGE187" s="252"/>
      <c r="QGF187" s="252"/>
      <c r="QGG187" s="252"/>
      <c r="QGH187" s="252"/>
      <c r="QGI187" s="252"/>
      <c r="QGJ187" s="252"/>
      <c r="QGK187" s="252"/>
      <c r="QGL187" s="252"/>
      <c r="QGM187" s="252"/>
      <c r="QGN187" s="252"/>
      <c r="QGO187" s="252"/>
      <c r="QGP187" s="252"/>
      <c r="QGQ187" s="252"/>
      <c r="QGR187" s="252"/>
      <c r="QGS187" s="252"/>
      <c r="QGT187" s="252"/>
      <c r="QGU187" s="252"/>
      <c r="QGV187" s="252"/>
      <c r="QGW187" s="252"/>
      <c r="QGX187" s="252"/>
      <c r="QGY187" s="252"/>
      <c r="QGZ187" s="252"/>
      <c r="QHA187" s="252"/>
      <c r="QHB187" s="252"/>
      <c r="QHC187" s="252"/>
      <c r="QHD187" s="252"/>
      <c r="QHE187" s="252"/>
      <c r="QHF187" s="252"/>
      <c r="QHG187" s="252"/>
      <c r="QHH187" s="252"/>
      <c r="QHI187" s="252"/>
      <c r="QHJ187" s="252"/>
      <c r="QHK187" s="252"/>
      <c r="QHL187" s="252"/>
      <c r="QHM187" s="252"/>
      <c r="QHN187" s="252"/>
      <c r="QHO187" s="252"/>
      <c r="QHP187" s="252"/>
      <c r="QHQ187" s="252"/>
      <c r="QHR187" s="252"/>
      <c r="QHS187" s="252"/>
      <c r="QHT187" s="252"/>
      <c r="QHU187" s="252"/>
      <c r="QHV187" s="252"/>
      <c r="QHW187" s="252"/>
      <c r="QHX187" s="252"/>
      <c r="QHY187" s="252"/>
      <c r="QHZ187" s="252"/>
      <c r="QIA187" s="252"/>
      <c r="QIB187" s="252"/>
      <c r="QIC187" s="252"/>
      <c r="QID187" s="252"/>
      <c r="QIE187" s="252"/>
      <c r="QIF187" s="252"/>
      <c r="QIG187" s="252"/>
      <c r="QIH187" s="252"/>
      <c r="QII187" s="252"/>
      <c r="QIJ187" s="252"/>
      <c r="QIK187" s="252"/>
      <c r="QIL187" s="252"/>
      <c r="QIM187" s="252"/>
      <c r="QIN187" s="252"/>
      <c r="QIO187" s="252"/>
      <c r="QIP187" s="252"/>
      <c r="QIQ187" s="252"/>
      <c r="QIR187" s="252"/>
      <c r="QIS187" s="252"/>
      <c r="QIT187" s="252"/>
      <c r="QIU187" s="252"/>
      <c r="QIV187" s="252"/>
      <c r="QIW187" s="252"/>
      <c r="QIX187" s="252"/>
      <c r="QIY187" s="252"/>
      <c r="QIZ187" s="252"/>
      <c r="QJA187" s="252"/>
      <c r="QJB187" s="252"/>
      <c r="QJC187" s="252"/>
      <c r="QJD187" s="252"/>
      <c r="QJE187" s="252"/>
      <c r="QJF187" s="252"/>
      <c r="QJG187" s="252"/>
      <c r="QJH187" s="252"/>
      <c r="QJI187" s="252"/>
      <c r="QJJ187" s="252"/>
      <c r="QJK187" s="252"/>
      <c r="QJL187" s="252"/>
      <c r="QJM187" s="252"/>
      <c r="QJN187" s="252"/>
      <c r="QJO187" s="252"/>
      <c r="QJP187" s="252"/>
      <c r="QJQ187" s="252"/>
      <c r="QJR187" s="252"/>
      <c r="QJS187" s="252"/>
      <c r="QJT187" s="252"/>
      <c r="QJU187" s="252"/>
      <c r="QJV187" s="252"/>
      <c r="QJW187" s="252"/>
      <c r="QJX187" s="252"/>
      <c r="QJY187" s="252"/>
      <c r="QJZ187" s="252"/>
      <c r="QKA187" s="252"/>
      <c r="QKB187" s="252"/>
      <c r="QKC187" s="252"/>
      <c r="QKD187" s="252"/>
      <c r="QKE187" s="252"/>
      <c r="QKF187" s="252"/>
      <c r="QKG187" s="252"/>
      <c r="QKH187" s="252"/>
      <c r="QKI187" s="252"/>
      <c r="QKJ187" s="252"/>
      <c r="QKK187" s="252"/>
      <c r="QKL187" s="252"/>
      <c r="QKM187" s="252"/>
      <c r="QKN187" s="252"/>
      <c r="QKO187" s="252"/>
      <c r="QKP187" s="252"/>
      <c r="QKQ187" s="252"/>
      <c r="QKR187" s="252"/>
      <c r="QKS187" s="252"/>
      <c r="QKT187" s="252"/>
      <c r="QKU187" s="252"/>
      <c r="QKV187" s="252"/>
      <c r="QKW187" s="252"/>
      <c r="QKX187" s="252"/>
      <c r="QKY187" s="252"/>
      <c r="QKZ187" s="252"/>
      <c r="QLA187" s="252"/>
      <c r="QLB187" s="252"/>
      <c r="QLC187" s="252"/>
      <c r="QLD187" s="252"/>
      <c r="QLE187" s="252"/>
      <c r="QLF187" s="252"/>
      <c r="QLG187" s="252"/>
      <c r="QLH187" s="252"/>
      <c r="QLI187" s="252"/>
      <c r="QLJ187" s="252"/>
      <c r="QLK187" s="252"/>
      <c r="QLL187" s="252"/>
      <c r="QLM187" s="252"/>
      <c r="QLN187" s="252"/>
      <c r="QLO187" s="252"/>
      <c r="QLP187" s="252"/>
      <c r="QLQ187" s="252"/>
      <c r="QLR187" s="252"/>
      <c r="QLS187" s="252"/>
      <c r="QLT187" s="252"/>
      <c r="QLU187" s="252"/>
      <c r="QLV187" s="252"/>
      <c r="QLW187" s="252"/>
      <c r="QLX187" s="252"/>
      <c r="QLY187" s="252"/>
      <c r="QLZ187" s="252"/>
      <c r="QMA187" s="252"/>
      <c r="QMB187" s="252"/>
      <c r="QMC187" s="252"/>
      <c r="QMD187" s="252"/>
      <c r="QME187" s="252"/>
      <c r="QMF187" s="252"/>
      <c r="QMG187" s="252"/>
      <c r="QMH187" s="252"/>
      <c r="QMI187" s="252"/>
      <c r="QMJ187" s="252"/>
      <c r="QMK187" s="252"/>
      <c r="QML187" s="252"/>
      <c r="QMM187" s="252"/>
      <c r="QMN187" s="252"/>
      <c r="QMO187" s="252"/>
      <c r="QMP187" s="252"/>
      <c r="QMQ187" s="252"/>
      <c r="QMR187" s="252"/>
      <c r="QMS187" s="252"/>
      <c r="QMT187" s="252"/>
      <c r="QMU187" s="252"/>
      <c r="QMV187" s="252"/>
      <c r="QMW187" s="252"/>
      <c r="QMX187" s="252"/>
      <c r="QMY187" s="252"/>
      <c r="QMZ187" s="252"/>
      <c r="QNA187" s="252"/>
      <c r="QNB187" s="252"/>
      <c r="QNC187" s="252"/>
      <c r="QND187" s="252"/>
      <c r="QNE187" s="252"/>
      <c r="QNF187" s="252"/>
      <c r="QNG187" s="252"/>
      <c r="QNH187" s="252"/>
      <c r="QNI187" s="252"/>
      <c r="QNJ187" s="252"/>
      <c r="QNK187" s="252"/>
      <c r="QNL187" s="252"/>
      <c r="QNM187" s="252"/>
      <c r="QNN187" s="252"/>
      <c r="QNO187" s="252"/>
      <c r="QNP187" s="252"/>
      <c r="QNQ187" s="252"/>
      <c r="QNR187" s="252"/>
      <c r="QNS187" s="252"/>
      <c r="QNT187" s="252"/>
      <c r="QNU187" s="252"/>
      <c r="QNV187" s="252"/>
      <c r="QNW187" s="252"/>
      <c r="QNX187" s="252"/>
      <c r="QNY187" s="252"/>
      <c r="QNZ187" s="252"/>
      <c r="QOA187" s="252"/>
      <c r="QOB187" s="252"/>
      <c r="QOC187" s="252"/>
      <c r="QOD187" s="252"/>
      <c r="QOE187" s="252"/>
      <c r="QOF187" s="252"/>
      <c r="QOG187" s="252"/>
      <c r="QOH187" s="252"/>
      <c r="QOI187" s="252"/>
      <c r="QOJ187" s="252"/>
      <c r="QOK187" s="252"/>
      <c r="QOL187" s="252"/>
      <c r="QOM187" s="252"/>
      <c r="QON187" s="252"/>
      <c r="QOO187" s="252"/>
      <c r="QOP187" s="252"/>
      <c r="QOQ187" s="252"/>
      <c r="QOR187" s="252"/>
      <c r="QOS187" s="252"/>
      <c r="QOT187" s="252"/>
      <c r="QOU187" s="252"/>
      <c r="QOV187" s="252"/>
      <c r="QOW187" s="252"/>
      <c r="QOX187" s="252"/>
      <c r="QOY187" s="252"/>
      <c r="QOZ187" s="252"/>
      <c r="QPA187" s="252"/>
      <c r="QPB187" s="252"/>
      <c r="QPC187" s="252"/>
      <c r="QPD187" s="252"/>
      <c r="QPE187" s="252"/>
      <c r="QPF187" s="252"/>
      <c r="QPG187" s="252"/>
      <c r="QPH187" s="252"/>
      <c r="QPI187" s="252"/>
      <c r="QPJ187" s="252"/>
      <c r="QPK187" s="252"/>
      <c r="QPL187" s="252"/>
      <c r="QPM187" s="252"/>
      <c r="QPN187" s="252"/>
      <c r="QPO187" s="252"/>
      <c r="QPP187" s="252"/>
      <c r="QPQ187" s="252"/>
      <c r="QPR187" s="252"/>
      <c r="QPS187" s="252"/>
      <c r="QPT187" s="252"/>
      <c r="QPU187" s="252"/>
      <c r="QPV187" s="252"/>
      <c r="QPW187" s="252"/>
      <c r="QPX187" s="252"/>
      <c r="QPY187" s="252"/>
      <c r="QPZ187" s="252"/>
      <c r="QQA187" s="252"/>
      <c r="QQB187" s="252"/>
      <c r="QQC187" s="252"/>
      <c r="QQD187" s="252"/>
      <c r="QQE187" s="252"/>
      <c r="QQF187" s="252"/>
      <c r="QQG187" s="252"/>
      <c r="QQH187" s="252"/>
      <c r="QQI187" s="252"/>
      <c r="QQJ187" s="252"/>
      <c r="QQK187" s="252"/>
      <c r="QQL187" s="252"/>
      <c r="QQM187" s="252"/>
      <c r="QQN187" s="252"/>
      <c r="QQO187" s="252"/>
      <c r="QQP187" s="252"/>
      <c r="QQQ187" s="252"/>
      <c r="QQR187" s="252"/>
      <c r="QQS187" s="252"/>
      <c r="QQT187" s="252"/>
      <c r="QQU187" s="252"/>
      <c r="QQV187" s="252"/>
      <c r="QQW187" s="252"/>
      <c r="QQX187" s="252"/>
      <c r="QQY187" s="252"/>
      <c r="QQZ187" s="252"/>
      <c r="QRA187" s="252"/>
      <c r="QRB187" s="252"/>
      <c r="QRC187" s="252"/>
      <c r="QRD187" s="252"/>
      <c r="QRE187" s="252"/>
      <c r="QRF187" s="252"/>
      <c r="QRG187" s="252"/>
      <c r="QRH187" s="252"/>
      <c r="QRI187" s="252"/>
      <c r="QRJ187" s="252"/>
      <c r="QRK187" s="252"/>
      <c r="QRL187" s="252"/>
      <c r="QRM187" s="252"/>
      <c r="QRN187" s="252"/>
      <c r="QRO187" s="252"/>
      <c r="QRP187" s="252"/>
      <c r="QRQ187" s="252"/>
      <c r="QRR187" s="252"/>
      <c r="QRS187" s="252"/>
      <c r="QRT187" s="252"/>
      <c r="QRU187" s="252"/>
      <c r="QRV187" s="252"/>
      <c r="QRW187" s="252"/>
      <c r="QRX187" s="252"/>
      <c r="QRY187" s="252"/>
      <c r="QRZ187" s="252"/>
      <c r="QSA187" s="252"/>
      <c r="QSB187" s="252"/>
      <c r="QSC187" s="252"/>
      <c r="QSD187" s="252"/>
      <c r="QSE187" s="252"/>
      <c r="QSF187" s="252"/>
      <c r="QSG187" s="252"/>
      <c r="QSH187" s="252"/>
      <c r="QSI187" s="252"/>
      <c r="QSJ187" s="252"/>
      <c r="QSK187" s="252"/>
      <c r="QSL187" s="252"/>
      <c r="QSM187" s="252"/>
      <c r="QSN187" s="252"/>
      <c r="QSO187" s="252"/>
      <c r="QSP187" s="252"/>
      <c r="QSQ187" s="252"/>
      <c r="QSR187" s="252"/>
      <c r="QSS187" s="252"/>
      <c r="QST187" s="252"/>
      <c r="QSU187" s="252"/>
      <c r="QSV187" s="252"/>
      <c r="QSW187" s="252"/>
      <c r="QSX187" s="252"/>
      <c r="QSY187" s="252"/>
      <c r="QSZ187" s="252"/>
      <c r="QTA187" s="252"/>
      <c r="QTB187" s="252"/>
      <c r="QTC187" s="252"/>
      <c r="QTD187" s="252"/>
      <c r="QTE187" s="252"/>
      <c r="QTF187" s="252"/>
      <c r="QTG187" s="252"/>
      <c r="QTH187" s="252"/>
      <c r="QTI187" s="252"/>
      <c r="QTJ187" s="252"/>
      <c r="QTK187" s="252"/>
      <c r="QTL187" s="252"/>
      <c r="QTM187" s="252"/>
      <c r="QTN187" s="252"/>
      <c r="QTO187" s="252"/>
      <c r="QTP187" s="252"/>
      <c r="QTQ187" s="252"/>
      <c r="QTR187" s="252"/>
      <c r="QTS187" s="252"/>
      <c r="QTT187" s="252"/>
      <c r="QTU187" s="252"/>
      <c r="QTV187" s="252"/>
      <c r="QTW187" s="252"/>
      <c r="QTX187" s="252"/>
      <c r="QTY187" s="252"/>
      <c r="QTZ187" s="252"/>
      <c r="QUA187" s="252"/>
      <c r="QUB187" s="252"/>
      <c r="QUC187" s="252"/>
      <c r="QUD187" s="252"/>
      <c r="QUE187" s="252"/>
      <c r="QUF187" s="252"/>
      <c r="QUG187" s="252"/>
      <c r="QUH187" s="252"/>
      <c r="QUI187" s="252"/>
      <c r="QUJ187" s="252"/>
      <c r="QUK187" s="252"/>
      <c r="QUL187" s="252"/>
      <c r="QUM187" s="252"/>
      <c r="QUN187" s="252"/>
      <c r="QUO187" s="252"/>
      <c r="QUP187" s="252"/>
      <c r="QUQ187" s="252"/>
      <c r="QUR187" s="252"/>
      <c r="QUS187" s="252"/>
      <c r="QUT187" s="252"/>
      <c r="QUU187" s="252"/>
      <c r="QUV187" s="252"/>
      <c r="QUW187" s="252"/>
      <c r="QUX187" s="252"/>
      <c r="QUY187" s="252"/>
      <c r="QUZ187" s="252"/>
      <c r="QVA187" s="252"/>
      <c r="QVB187" s="252"/>
      <c r="QVC187" s="252"/>
      <c r="QVD187" s="252"/>
      <c r="QVE187" s="252"/>
      <c r="QVF187" s="252"/>
      <c r="QVG187" s="252"/>
      <c r="QVH187" s="252"/>
      <c r="QVI187" s="252"/>
      <c r="QVJ187" s="252"/>
      <c r="QVK187" s="252"/>
      <c r="QVL187" s="252"/>
      <c r="QVM187" s="252"/>
      <c r="QVN187" s="252"/>
      <c r="QVO187" s="252"/>
      <c r="QVP187" s="252"/>
      <c r="QVQ187" s="252"/>
      <c r="QVR187" s="252"/>
      <c r="QVS187" s="252"/>
      <c r="QVT187" s="252"/>
      <c r="QVU187" s="252"/>
      <c r="QVV187" s="252"/>
      <c r="QVW187" s="252"/>
      <c r="QVX187" s="252"/>
      <c r="QVY187" s="252"/>
      <c r="QVZ187" s="252"/>
      <c r="QWA187" s="252"/>
      <c r="QWB187" s="252"/>
      <c r="QWC187" s="252"/>
      <c r="QWD187" s="252"/>
      <c r="QWE187" s="252"/>
      <c r="QWF187" s="252"/>
      <c r="QWG187" s="252"/>
      <c r="QWH187" s="252"/>
      <c r="QWI187" s="252"/>
      <c r="QWJ187" s="252"/>
      <c r="QWK187" s="252"/>
      <c r="QWL187" s="252"/>
      <c r="QWM187" s="252"/>
      <c r="QWN187" s="252"/>
      <c r="QWO187" s="252"/>
      <c r="QWP187" s="252"/>
      <c r="QWQ187" s="252"/>
      <c r="QWR187" s="252"/>
      <c r="QWS187" s="252"/>
      <c r="QWT187" s="252"/>
      <c r="QWU187" s="252"/>
      <c r="QWV187" s="252"/>
      <c r="QWW187" s="252"/>
      <c r="QWX187" s="252"/>
      <c r="QWY187" s="252"/>
      <c r="QWZ187" s="252"/>
      <c r="QXA187" s="252"/>
      <c r="QXB187" s="252"/>
      <c r="QXC187" s="252"/>
      <c r="QXD187" s="252"/>
      <c r="QXE187" s="252"/>
      <c r="QXF187" s="252"/>
      <c r="QXG187" s="252"/>
      <c r="QXH187" s="252"/>
      <c r="QXI187" s="252"/>
      <c r="QXJ187" s="252"/>
      <c r="QXK187" s="252"/>
      <c r="QXL187" s="252"/>
      <c r="QXM187" s="252"/>
      <c r="QXN187" s="252"/>
      <c r="QXO187" s="252"/>
      <c r="QXP187" s="252"/>
      <c r="QXQ187" s="252"/>
      <c r="QXR187" s="252"/>
      <c r="QXS187" s="252"/>
      <c r="QXT187" s="252"/>
      <c r="QXU187" s="252"/>
      <c r="QXV187" s="252"/>
      <c r="QXW187" s="252"/>
      <c r="QXX187" s="252"/>
      <c r="QXY187" s="252"/>
      <c r="QXZ187" s="252"/>
      <c r="QYA187" s="252"/>
      <c r="QYB187" s="252"/>
      <c r="QYC187" s="252"/>
      <c r="QYD187" s="252"/>
      <c r="QYE187" s="252"/>
      <c r="QYF187" s="252"/>
      <c r="QYG187" s="252"/>
      <c r="QYH187" s="252"/>
      <c r="QYI187" s="252"/>
      <c r="QYJ187" s="252"/>
      <c r="QYK187" s="252"/>
      <c r="QYL187" s="252"/>
      <c r="QYM187" s="252"/>
      <c r="QYN187" s="252"/>
      <c r="QYO187" s="252"/>
      <c r="QYP187" s="252"/>
      <c r="QYQ187" s="252"/>
      <c r="QYR187" s="252"/>
      <c r="QYS187" s="252"/>
      <c r="QYT187" s="252"/>
      <c r="QYU187" s="252"/>
      <c r="QYV187" s="252"/>
      <c r="QYW187" s="252"/>
      <c r="QYX187" s="252"/>
      <c r="QYY187" s="252"/>
      <c r="QYZ187" s="252"/>
      <c r="QZA187" s="252"/>
      <c r="QZB187" s="252"/>
      <c r="QZC187" s="252"/>
      <c r="QZD187" s="252"/>
      <c r="QZE187" s="252"/>
      <c r="QZF187" s="252"/>
      <c r="QZG187" s="252"/>
      <c r="QZH187" s="252"/>
      <c r="QZI187" s="252"/>
      <c r="QZJ187" s="252"/>
      <c r="QZK187" s="252"/>
      <c r="QZL187" s="252"/>
      <c r="QZM187" s="252"/>
      <c r="QZN187" s="252"/>
      <c r="QZO187" s="252"/>
      <c r="QZP187" s="252"/>
      <c r="QZQ187" s="252"/>
      <c r="QZR187" s="252"/>
      <c r="QZS187" s="252"/>
      <c r="QZT187" s="252"/>
      <c r="QZU187" s="252"/>
      <c r="QZV187" s="252"/>
      <c r="QZW187" s="252"/>
      <c r="QZX187" s="252"/>
      <c r="QZY187" s="252"/>
      <c r="QZZ187" s="252"/>
      <c r="RAA187" s="252"/>
      <c r="RAB187" s="252"/>
      <c r="RAC187" s="252"/>
      <c r="RAD187" s="252"/>
      <c r="RAE187" s="252"/>
      <c r="RAF187" s="252"/>
      <c r="RAG187" s="252"/>
      <c r="RAH187" s="252"/>
      <c r="RAI187" s="252"/>
      <c r="RAJ187" s="252"/>
      <c r="RAK187" s="252"/>
      <c r="RAL187" s="252"/>
      <c r="RAM187" s="252"/>
      <c r="RAN187" s="252"/>
      <c r="RAO187" s="252"/>
      <c r="RAP187" s="252"/>
      <c r="RAQ187" s="252"/>
      <c r="RAR187" s="252"/>
      <c r="RAS187" s="252"/>
      <c r="RAT187" s="252"/>
      <c r="RAU187" s="252"/>
      <c r="RAV187" s="252"/>
      <c r="RAW187" s="252"/>
      <c r="RAX187" s="252"/>
      <c r="RAY187" s="252"/>
      <c r="RAZ187" s="252"/>
      <c r="RBA187" s="252"/>
      <c r="RBB187" s="252"/>
      <c r="RBC187" s="252"/>
      <c r="RBD187" s="252"/>
      <c r="RBE187" s="252"/>
      <c r="RBF187" s="252"/>
      <c r="RBG187" s="252"/>
      <c r="RBH187" s="252"/>
      <c r="RBI187" s="252"/>
      <c r="RBJ187" s="252"/>
      <c r="RBK187" s="252"/>
      <c r="RBL187" s="252"/>
      <c r="RBM187" s="252"/>
      <c r="RBN187" s="252"/>
      <c r="RBO187" s="252"/>
      <c r="RBP187" s="252"/>
      <c r="RBQ187" s="252"/>
      <c r="RBR187" s="252"/>
      <c r="RBS187" s="252"/>
      <c r="RBT187" s="252"/>
      <c r="RBU187" s="252"/>
      <c r="RBV187" s="252"/>
      <c r="RBW187" s="252"/>
      <c r="RBX187" s="252"/>
      <c r="RBY187" s="252"/>
      <c r="RBZ187" s="252"/>
      <c r="RCA187" s="252"/>
      <c r="RCB187" s="252"/>
      <c r="RCC187" s="252"/>
      <c r="RCD187" s="252"/>
      <c r="RCE187" s="252"/>
      <c r="RCF187" s="252"/>
      <c r="RCG187" s="252"/>
      <c r="RCH187" s="252"/>
      <c r="RCI187" s="252"/>
      <c r="RCJ187" s="252"/>
      <c r="RCK187" s="252"/>
      <c r="RCL187" s="252"/>
      <c r="RCM187" s="252"/>
      <c r="RCN187" s="252"/>
      <c r="RCO187" s="252"/>
      <c r="RCP187" s="252"/>
      <c r="RCQ187" s="252"/>
      <c r="RCR187" s="252"/>
      <c r="RCS187" s="252"/>
      <c r="RCT187" s="252"/>
      <c r="RCU187" s="252"/>
      <c r="RCV187" s="252"/>
      <c r="RCW187" s="252"/>
      <c r="RCX187" s="252"/>
      <c r="RCY187" s="252"/>
      <c r="RCZ187" s="252"/>
      <c r="RDA187" s="252"/>
      <c r="RDB187" s="252"/>
      <c r="RDC187" s="252"/>
      <c r="RDD187" s="252"/>
      <c r="RDE187" s="252"/>
      <c r="RDF187" s="252"/>
      <c r="RDG187" s="252"/>
      <c r="RDH187" s="252"/>
      <c r="RDI187" s="252"/>
      <c r="RDJ187" s="252"/>
      <c r="RDK187" s="252"/>
      <c r="RDL187" s="252"/>
      <c r="RDM187" s="252"/>
      <c r="RDN187" s="252"/>
      <c r="RDO187" s="252"/>
      <c r="RDP187" s="252"/>
      <c r="RDQ187" s="252"/>
      <c r="RDR187" s="252"/>
      <c r="RDS187" s="252"/>
      <c r="RDT187" s="252"/>
      <c r="RDU187" s="252"/>
      <c r="RDV187" s="252"/>
      <c r="RDW187" s="252"/>
      <c r="RDX187" s="252"/>
      <c r="RDY187" s="252"/>
      <c r="RDZ187" s="252"/>
      <c r="REA187" s="252"/>
      <c r="REB187" s="252"/>
      <c r="REC187" s="252"/>
      <c r="RED187" s="252"/>
      <c r="REE187" s="252"/>
      <c r="REF187" s="252"/>
      <c r="REG187" s="252"/>
      <c r="REH187" s="252"/>
      <c r="REI187" s="252"/>
      <c r="REJ187" s="252"/>
      <c r="REK187" s="252"/>
      <c r="REL187" s="252"/>
      <c r="REM187" s="252"/>
      <c r="REN187" s="252"/>
      <c r="REO187" s="252"/>
      <c r="REP187" s="252"/>
      <c r="REQ187" s="252"/>
      <c r="RER187" s="252"/>
      <c r="RES187" s="252"/>
      <c r="RET187" s="252"/>
      <c r="REU187" s="252"/>
      <c r="REV187" s="252"/>
      <c r="REW187" s="252"/>
      <c r="REX187" s="252"/>
      <c r="REY187" s="252"/>
      <c r="REZ187" s="252"/>
      <c r="RFA187" s="252"/>
      <c r="RFB187" s="252"/>
      <c r="RFC187" s="252"/>
      <c r="RFD187" s="252"/>
      <c r="RFE187" s="252"/>
      <c r="RFF187" s="252"/>
      <c r="RFG187" s="252"/>
      <c r="RFH187" s="252"/>
      <c r="RFI187" s="252"/>
      <c r="RFJ187" s="252"/>
      <c r="RFK187" s="252"/>
      <c r="RFL187" s="252"/>
      <c r="RFM187" s="252"/>
      <c r="RFN187" s="252"/>
      <c r="RFO187" s="252"/>
      <c r="RFP187" s="252"/>
      <c r="RFQ187" s="252"/>
      <c r="RFR187" s="252"/>
      <c r="RFS187" s="252"/>
      <c r="RFT187" s="252"/>
      <c r="RFU187" s="252"/>
      <c r="RFV187" s="252"/>
      <c r="RFW187" s="252"/>
      <c r="RFX187" s="252"/>
      <c r="RFY187" s="252"/>
      <c r="RFZ187" s="252"/>
      <c r="RGA187" s="252"/>
      <c r="RGB187" s="252"/>
      <c r="RGC187" s="252"/>
      <c r="RGD187" s="252"/>
      <c r="RGE187" s="252"/>
      <c r="RGF187" s="252"/>
      <c r="RGG187" s="252"/>
      <c r="RGH187" s="252"/>
      <c r="RGI187" s="252"/>
      <c r="RGJ187" s="252"/>
      <c r="RGK187" s="252"/>
      <c r="RGL187" s="252"/>
      <c r="RGM187" s="252"/>
      <c r="RGN187" s="252"/>
      <c r="RGO187" s="252"/>
      <c r="RGP187" s="252"/>
      <c r="RGQ187" s="252"/>
      <c r="RGR187" s="252"/>
      <c r="RGS187" s="252"/>
      <c r="RGT187" s="252"/>
      <c r="RGU187" s="252"/>
      <c r="RGV187" s="252"/>
      <c r="RGW187" s="252"/>
      <c r="RGX187" s="252"/>
      <c r="RGY187" s="252"/>
      <c r="RGZ187" s="252"/>
      <c r="RHA187" s="252"/>
      <c r="RHB187" s="252"/>
      <c r="RHC187" s="252"/>
      <c r="RHD187" s="252"/>
      <c r="RHE187" s="252"/>
      <c r="RHF187" s="252"/>
      <c r="RHG187" s="252"/>
      <c r="RHH187" s="252"/>
      <c r="RHI187" s="252"/>
      <c r="RHJ187" s="252"/>
      <c r="RHK187" s="252"/>
      <c r="RHL187" s="252"/>
      <c r="RHM187" s="252"/>
      <c r="RHN187" s="252"/>
      <c r="RHO187" s="252"/>
      <c r="RHP187" s="252"/>
      <c r="RHQ187" s="252"/>
      <c r="RHR187" s="252"/>
      <c r="RHS187" s="252"/>
      <c r="RHT187" s="252"/>
      <c r="RHU187" s="252"/>
      <c r="RHV187" s="252"/>
      <c r="RHW187" s="252"/>
      <c r="RHX187" s="252"/>
      <c r="RHY187" s="252"/>
      <c r="RHZ187" s="252"/>
      <c r="RIA187" s="252"/>
      <c r="RIB187" s="252"/>
      <c r="RIC187" s="252"/>
      <c r="RID187" s="252"/>
      <c r="RIE187" s="252"/>
      <c r="RIF187" s="252"/>
      <c r="RIG187" s="252"/>
      <c r="RIH187" s="252"/>
      <c r="RII187" s="252"/>
      <c r="RIJ187" s="252"/>
      <c r="RIK187" s="252"/>
      <c r="RIL187" s="252"/>
      <c r="RIM187" s="252"/>
      <c r="RIN187" s="252"/>
      <c r="RIO187" s="252"/>
      <c r="RIP187" s="252"/>
      <c r="RIQ187" s="252"/>
      <c r="RIR187" s="252"/>
      <c r="RIS187" s="252"/>
      <c r="RIT187" s="252"/>
      <c r="RIU187" s="252"/>
      <c r="RIV187" s="252"/>
      <c r="RIW187" s="252"/>
      <c r="RIX187" s="252"/>
      <c r="RIY187" s="252"/>
      <c r="RIZ187" s="252"/>
      <c r="RJA187" s="252"/>
      <c r="RJB187" s="252"/>
      <c r="RJC187" s="252"/>
      <c r="RJD187" s="252"/>
      <c r="RJE187" s="252"/>
      <c r="RJF187" s="252"/>
      <c r="RJG187" s="252"/>
      <c r="RJH187" s="252"/>
      <c r="RJI187" s="252"/>
      <c r="RJJ187" s="252"/>
      <c r="RJK187" s="252"/>
      <c r="RJL187" s="252"/>
      <c r="RJM187" s="252"/>
      <c r="RJN187" s="252"/>
      <c r="RJO187" s="252"/>
      <c r="RJP187" s="252"/>
      <c r="RJQ187" s="252"/>
      <c r="RJR187" s="252"/>
      <c r="RJS187" s="252"/>
      <c r="RJT187" s="252"/>
      <c r="RJU187" s="252"/>
      <c r="RJV187" s="252"/>
      <c r="RJW187" s="252"/>
      <c r="RJX187" s="252"/>
      <c r="RJY187" s="252"/>
      <c r="RJZ187" s="252"/>
      <c r="RKA187" s="252"/>
      <c r="RKB187" s="252"/>
      <c r="RKC187" s="252"/>
      <c r="RKD187" s="252"/>
      <c r="RKE187" s="252"/>
      <c r="RKF187" s="252"/>
      <c r="RKG187" s="252"/>
      <c r="RKH187" s="252"/>
      <c r="RKI187" s="252"/>
      <c r="RKJ187" s="252"/>
      <c r="RKK187" s="252"/>
      <c r="RKL187" s="252"/>
      <c r="RKM187" s="252"/>
      <c r="RKN187" s="252"/>
      <c r="RKO187" s="252"/>
      <c r="RKP187" s="252"/>
      <c r="RKQ187" s="252"/>
      <c r="RKR187" s="252"/>
      <c r="RKS187" s="252"/>
      <c r="RKT187" s="252"/>
      <c r="RKU187" s="252"/>
      <c r="RKV187" s="252"/>
      <c r="RKW187" s="252"/>
      <c r="RKX187" s="252"/>
      <c r="RKY187" s="252"/>
      <c r="RKZ187" s="252"/>
      <c r="RLA187" s="252"/>
      <c r="RLB187" s="252"/>
      <c r="RLC187" s="252"/>
      <c r="RLD187" s="252"/>
      <c r="RLE187" s="252"/>
      <c r="RLF187" s="252"/>
      <c r="RLG187" s="252"/>
      <c r="RLH187" s="252"/>
      <c r="RLI187" s="252"/>
      <c r="RLJ187" s="252"/>
      <c r="RLK187" s="252"/>
      <c r="RLL187" s="252"/>
      <c r="RLM187" s="252"/>
      <c r="RLN187" s="252"/>
      <c r="RLO187" s="252"/>
      <c r="RLP187" s="252"/>
      <c r="RLQ187" s="252"/>
      <c r="RLR187" s="252"/>
      <c r="RLS187" s="252"/>
      <c r="RLT187" s="252"/>
      <c r="RLU187" s="252"/>
      <c r="RLV187" s="252"/>
      <c r="RLW187" s="252"/>
      <c r="RLX187" s="252"/>
      <c r="RLY187" s="252"/>
      <c r="RLZ187" s="252"/>
      <c r="RMA187" s="252"/>
      <c r="RMB187" s="252"/>
      <c r="RMC187" s="252"/>
      <c r="RMD187" s="252"/>
      <c r="RME187" s="252"/>
      <c r="RMF187" s="252"/>
      <c r="RMG187" s="252"/>
      <c r="RMH187" s="252"/>
      <c r="RMI187" s="252"/>
      <c r="RMJ187" s="252"/>
      <c r="RMK187" s="252"/>
      <c r="RML187" s="252"/>
      <c r="RMM187" s="252"/>
      <c r="RMN187" s="252"/>
      <c r="RMO187" s="252"/>
      <c r="RMP187" s="252"/>
      <c r="RMQ187" s="252"/>
      <c r="RMR187" s="252"/>
      <c r="RMS187" s="252"/>
      <c r="RMT187" s="252"/>
      <c r="RMU187" s="252"/>
      <c r="RMV187" s="252"/>
      <c r="RMW187" s="252"/>
      <c r="RMX187" s="252"/>
      <c r="RMY187" s="252"/>
      <c r="RMZ187" s="252"/>
      <c r="RNA187" s="252"/>
      <c r="RNB187" s="252"/>
      <c r="RNC187" s="252"/>
      <c r="RND187" s="252"/>
      <c r="RNE187" s="252"/>
      <c r="RNF187" s="252"/>
      <c r="RNG187" s="252"/>
      <c r="RNH187" s="252"/>
      <c r="RNI187" s="252"/>
      <c r="RNJ187" s="252"/>
      <c r="RNK187" s="252"/>
      <c r="RNL187" s="252"/>
      <c r="RNM187" s="252"/>
      <c r="RNN187" s="252"/>
      <c r="RNO187" s="252"/>
      <c r="RNP187" s="252"/>
      <c r="RNQ187" s="252"/>
      <c r="RNR187" s="252"/>
      <c r="RNS187" s="252"/>
      <c r="RNT187" s="252"/>
      <c r="RNU187" s="252"/>
      <c r="RNV187" s="252"/>
      <c r="RNW187" s="252"/>
      <c r="RNX187" s="252"/>
      <c r="RNY187" s="252"/>
      <c r="RNZ187" s="252"/>
      <c r="ROA187" s="252"/>
      <c r="ROB187" s="252"/>
      <c r="ROC187" s="252"/>
      <c r="ROD187" s="252"/>
      <c r="ROE187" s="252"/>
      <c r="ROF187" s="252"/>
      <c r="ROG187" s="252"/>
      <c r="ROH187" s="252"/>
      <c r="ROI187" s="252"/>
      <c r="ROJ187" s="252"/>
      <c r="ROK187" s="252"/>
      <c r="ROL187" s="252"/>
      <c r="ROM187" s="252"/>
      <c r="RON187" s="252"/>
      <c r="ROO187" s="252"/>
      <c r="ROP187" s="252"/>
      <c r="ROQ187" s="252"/>
      <c r="ROR187" s="252"/>
      <c r="ROS187" s="252"/>
      <c r="ROT187" s="252"/>
      <c r="ROU187" s="252"/>
      <c r="ROV187" s="252"/>
      <c r="ROW187" s="252"/>
      <c r="ROX187" s="252"/>
      <c r="ROY187" s="252"/>
      <c r="ROZ187" s="252"/>
      <c r="RPA187" s="252"/>
      <c r="RPB187" s="252"/>
      <c r="RPC187" s="252"/>
      <c r="RPD187" s="252"/>
      <c r="RPE187" s="252"/>
      <c r="RPF187" s="252"/>
      <c r="RPG187" s="252"/>
      <c r="RPH187" s="252"/>
      <c r="RPI187" s="252"/>
      <c r="RPJ187" s="252"/>
      <c r="RPK187" s="252"/>
      <c r="RPL187" s="252"/>
      <c r="RPM187" s="252"/>
      <c r="RPN187" s="252"/>
      <c r="RPO187" s="252"/>
      <c r="RPP187" s="252"/>
      <c r="RPQ187" s="252"/>
      <c r="RPR187" s="252"/>
      <c r="RPS187" s="252"/>
      <c r="RPT187" s="252"/>
      <c r="RPU187" s="252"/>
      <c r="RPV187" s="252"/>
      <c r="RPW187" s="252"/>
      <c r="RPX187" s="252"/>
      <c r="RPY187" s="252"/>
      <c r="RPZ187" s="252"/>
      <c r="RQA187" s="252"/>
      <c r="RQB187" s="252"/>
      <c r="RQC187" s="252"/>
      <c r="RQD187" s="252"/>
      <c r="RQE187" s="252"/>
      <c r="RQF187" s="252"/>
      <c r="RQG187" s="252"/>
      <c r="RQH187" s="252"/>
      <c r="RQI187" s="252"/>
      <c r="RQJ187" s="252"/>
      <c r="RQK187" s="252"/>
      <c r="RQL187" s="252"/>
      <c r="RQM187" s="252"/>
      <c r="RQN187" s="252"/>
      <c r="RQO187" s="252"/>
      <c r="RQP187" s="252"/>
      <c r="RQQ187" s="252"/>
      <c r="RQR187" s="252"/>
      <c r="RQS187" s="252"/>
      <c r="RQT187" s="252"/>
      <c r="RQU187" s="252"/>
      <c r="RQV187" s="252"/>
      <c r="RQW187" s="252"/>
      <c r="RQX187" s="252"/>
      <c r="RQY187" s="252"/>
      <c r="RQZ187" s="252"/>
      <c r="RRA187" s="252"/>
      <c r="RRB187" s="252"/>
      <c r="RRC187" s="252"/>
      <c r="RRD187" s="252"/>
      <c r="RRE187" s="252"/>
      <c r="RRF187" s="252"/>
      <c r="RRG187" s="252"/>
      <c r="RRH187" s="252"/>
      <c r="RRI187" s="252"/>
      <c r="RRJ187" s="252"/>
      <c r="RRK187" s="252"/>
      <c r="RRL187" s="252"/>
      <c r="RRM187" s="252"/>
      <c r="RRN187" s="252"/>
      <c r="RRO187" s="252"/>
      <c r="RRP187" s="252"/>
      <c r="RRQ187" s="252"/>
      <c r="RRR187" s="252"/>
      <c r="RRS187" s="252"/>
      <c r="RRT187" s="252"/>
      <c r="RRU187" s="252"/>
      <c r="RRV187" s="252"/>
      <c r="RRW187" s="252"/>
      <c r="RRX187" s="252"/>
      <c r="RRY187" s="252"/>
      <c r="RRZ187" s="252"/>
      <c r="RSA187" s="252"/>
      <c r="RSB187" s="252"/>
      <c r="RSC187" s="252"/>
      <c r="RSD187" s="252"/>
      <c r="RSE187" s="252"/>
      <c r="RSF187" s="252"/>
      <c r="RSG187" s="252"/>
      <c r="RSH187" s="252"/>
      <c r="RSI187" s="252"/>
      <c r="RSJ187" s="252"/>
      <c r="RSK187" s="252"/>
      <c r="RSL187" s="252"/>
      <c r="RSM187" s="252"/>
      <c r="RSN187" s="252"/>
      <c r="RSO187" s="252"/>
      <c r="RSP187" s="252"/>
      <c r="RSQ187" s="252"/>
      <c r="RSR187" s="252"/>
      <c r="RSS187" s="252"/>
      <c r="RST187" s="252"/>
      <c r="RSU187" s="252"/>
      <c r="RSV187" s="252"/>
      <c r="RSW187" s="252"/>
      <c r="RSX187" s="252"/>
      <c r="RSY187" s="252"/>
      <c r="RSZ187" s="252"/>
      <c r="RTA187" s="252"/>
      <c r="RTB187" s="252"/>
      <c r="RTC187" s="252"/>
      <c r="RTD187" s="252"/>
      <c r="RTE187" s="252"/>
      <c r="RTF187" s="252"/>
      <c r="RTG187" s="252"/>
      <c r="RTH187" s="252"/>
      <c r="RTI187" s="252"/>
      <c r="RTJ187" s="252"/>
      <c r="RTK187" s="252"/>
      <c r="RTL187" s="252"/>
      <c r="RTM187" s="252"/>
      <c r="RTN187" s="252"/>
      <c r="RTO187" s="252"/>
      <c r="RTP187" s="252"/>
      <c r="RTQ187" s="252"/>
      <c r="RTR187" s="252"/>
      <c r="RTS187" s="252"/>
      <c r="RTT187" s="252"/>
      <c r="RTU187" s="252"/>
      <c r="RTV187" s="252"/>
      <c r="RTW187" s="252"/>
      <c r="RTX187" s="252"/>
      <c r="RTY187" s="252"/>
      <c r="RTZ187" s="252"/>
      <c r="RUA187" s="252"/>
      <c r="RUB187" s="252"/>
      <c r="RUC187" s="252"/>
      <c r="RUD187" s="252"/>
      <c r="RUE187" s="252"/>
      <c r="RUF187" s="252"/>
      <c r="RUG187" s="252"/>
      <c r="RUH187" s="252"/>
      <c r="RUI187" s="252"/>
      <c r="RUJ187" s="252"/>
      <c r="RUK187" s="252"/>
      <c r="RUL187" s="252"/>
      <c r="RUM187" s="252"/>
      <c r="RUN187" s="252"/>
      <c r="RUO187" s="252"/>
      <c r="RUP187" s="252"/>
      <c r="RUQ187" s="252"/>
      <c r="RUR187" s="252"/>
      <c r="RUS187" s="252"/>
      <c r="RUT187" s="252"/>
      <c r="RUU187" s="252"/>
      <c r="RUV187" s="252"/>
      <c r="RUW187" s="252"/>
      <c r="RUX187" s="252"/>
      <c r="RUY187" s="252"/>
      <c r="RUZ187" s="252"/>
      <c r="RVA187" s="252"/>
      <c r="RVB187" s="252"/>
      <c r="RVC187" s="252"/>
      <c r="RVD187" s="252"/>
      <c r="RVE187" s="252"/>
      <c r="RVF187" s="252"/>
      <c r="RVG187" s="252"/>
      <c r="RVH187" s="252"/>
      <c r="RVI187" s="252"/>
      <c r="RVJ187" s="252"/>
      <c r="RVK187" s="252"/>
      <c r="RVL187" s="252"/>
      <c r="RVM187" s="252"/>
      <c r="RVN187" s="252"/>
      <c r="RVO187" s="252"/>
      <c r="RVP187" s="252"/>
      <c r="RVQ187" s="252"/>
      <c r="RVR187" s="252"/>
      <c r="RVS187" s="252"/>
      <c r="RVT187" s="252"/>
      <c r="RVU187" s="252"/>
      <c r="RVV187" s="252"/>
      <c r="RVW187" s="252"/>
      <c r="RVX187" s="252"/>
      <c r="RVY187" s="252"/>
      <c r="RVZ187" s="252"/>
      <c r="RWA187" s="252"/>
      <c r="RWB187" s="252"/>
      <c r="RWC187" s="252"/>
      <c r="RWD187" s="252"/>
      <c r="RWE187" s="252"/>
      <c r="RWF187" s="252"/>
      <c r="RWG187" s="252"/>
      <c r="RWH187" s="252"/>
      <c r="RWI187" s="252"/>
      <c r="RWJ187" s="252"/>
      <c r="RWK187" s="252"/>
      <c r="RWL187" s="252"/>
      <c r="RWM187" s="252"/>
      <c r="RWN187" s="252"/>
      <c r="RWO187" s="252"/>
      <c r="RWP187" s="252"/>
      <c r="RWQ187" s="252"/>
      <c r="RWR187" s="252"/>
      <c r="RWS187" s="252"/>
      <c r="RWT187" s="252"/>
      <c r="RWU187" s="252"/>
      <c r="RWV187" s="252"/>
      <c r="RWW187" s="252"/>
      <c r="RWX187" s="252"/>
      <c r="RWY187" s="252"/>
      <c r="RWZ187" s="252"/>
      <c r="RXA187" s="252"/>
      <c r="RXB187" s="252"/>
      <c r="RXC187" s="252"/>
      <c r="RXD187" s="252"/>
      <c r="RXE187" s="252"/>
      <c r="RXF187" s="252"/>
      <c r="RXG187" s="252"/>
      <c r="RXH187" s="252"/>
      <c r="RXI187" s="252"/>
      <c r="RXJ187" s="252"/>
      <c r="RXK187" s="252"/>
      <c r="RXL187" s="252"/>
      <c r="RXM187" s="252"/>
      <c r="RXN187" s="252"/>
      <c r="RXO187" s="252"/>
      <c r="RXP187" s="252"/>
      <c r="RXQ187" s="252"/>
      <c r="RXR187" s="252"/>
      <c r="RXS187" s="252"/>
      <c r="RXT187" s="252"/>
      <c r="RXU187" s="252"/>
      <c r="RXV187" s="252"/>
      <c r="RXW187" s="252"/>
      <c r="RXX187" s="252"/>
      <c r="RXY187" s="252"/>
      <c r="RXZ187" s="252"/>
      <c r="RYA187" s="252"/>
      <c r="RYB187" s="252"/>
      <c r="RYC187" s="252"/>
      <c r="RYD187" s="252"/>
      <c r="RYE187" s="252"/>
      <c r="RYF187" s="252"/>
      <c r="RYG187" s="252"/>
      <c r="RYH187" s="252"/>
      <c r="RYI187" s="252"/>
      <c r="RYJ187" s="252"/>
      <c r="RYK187" s="252"/>
      <c r="RYL187" s="252"/>
      <c r="RYM187" s="252"/>
      <c r="RYN187" s="252"/>
      <c r="RYO187" s="252"/>
      <c r="RYP187" s="252"/>
      <c r="RYQ187" s="252"/>
      <c r="RYR187" s="252"/>
      <c r="RYS187" s="252"/>
      <c r="RYT187" s="252"/>
      <c r="RYU187" s="252"/>
      <c r="RYV187" s="252"/>
      <c r="RYW187" s="252"/>
      <c r="RYX187" s="252"/>
      <c r="RYY187" s="252"/>
      <c r="RYZ187" s="252"/>
      <c r="RZA187" s="252"/>
      <c r="RZB187" s="252"/>
      <c r="RZC187" s="252"/>
      <c r="RZD187" s="252"/>
      <c r="RZE187" s="252"/>
      <c r="RZF187" s="252"/>
      <c r="RZG187" s="252"/>
      <c r="RZH187" s="252"/>
      <c r="RZI187" s="252"/>
      <c r="RZJ187" s="252"/>
      <c r="RZK187" s="252"/>
      <c r="RZL187" s="252"/>
      <c r="RZM187" s="252"/>
      <c r="RZN187" s="252"/>
      <c r="RZO187" s="252"/>
      <c r="RZP187" s="252"/>
      <c r="RZQ187" s="252"/>
      <c r="RZR187" s="252"/>
      <c r="RZS187" s="252"/>
      <c r="RZT187" s="252"/>
      <c r="RZU187" s="252"/>
      <c r="RZV187" s="252"/>
      <c r="RZW187" s="252"/>
      <c r="RZX187" s="252"/>
      <c r="RZY187" s="252"/>
      <c r="RZZ187" s="252"/>
      <c r="SAA187" s="252"/>
      <c r="SAB187" s="252"/>
      <c r="SAC187" s="252"/>
      <c r="SAD187" s="252"/>
      <c r="SAE187" s="252"/>
      <c r="SAF187" s="252"/>
      <c r="SAG187" s="252"/>
      <c r="SAH187" s="252"/>
      <c r="SAI187" s="252"/>
      <c r="SAJ187" s="252"/>
      <c r="SAK187" s="252"/>
      <c r="SAL187" s="252"/>
      <c r="SAM187" s="252"/>
      <c r="SAN187" s="252"/>
      <c r="SAO187" s="252"/>
      <c r="SAP187" s="252"/>
      <c r="SAQ187" s="252"/>
      <c r="SAR187" s="252"/>
      <c r="SAS187" s="252"/>
      <c r="SAT187" s="252"/>
      <c r="SAU187" s="252"/>
      <c r="SAV187" s="252"/>
      <c r="SAW187" s="252"/>
      <c r="SAX187" s="252"/>
      <c r="SAY187" s="252"/>
      <c r="SAZ187" s="252"/>
      <c r="SBA187" s="252"/>
      <c r="SBB187" s="252"/>
      <c r="SBC187" s="252"/>
      <c r="SBD187" s="252"/>
      <c r="SBE187" s="252"/>
      <c r="SBF187" s="252"/>
      <c r="SBG187" s="252"/>
      <c r="SBH187" s="252"/>
      <c r="SBI187" s="252"/>
      <c r="SBJ187" s="252"/>
      <c r="SBK187" s="252"/>
      <c r="SBL187" s="252"/>
      <c r="SBM187" s="252"/>
      <c r="SBN187" s="252"/>
      <c r="SBO187" s="252"/>
      <c r="SBP187" s="252"/>
      <c r="SBQ187" s="252"/>
      <c r="SBR187" s="252"/>
      <c r="SBS187" s="252"/>
      <c r="SBT187" s="252"/>
      <c r="SBU187" s="252"/>
      <c r="SBV187" s="252"/>
      <c r="SBW187" s="252"/>
      <c r="SBX187" s="252"/>
      <c r="SBY187" s="252"/>
      <c r="SBZ187" s="252"/>
      <c r="SCA187" s="252"/>
      <c r="SCB187" s="252"/>
      <c r="SCC187" s="252"/>
      <c r="SCD187" s="252"/>
      <c r="SCE187" s="252"/>
      <c r="SCF187" s="252"/>
      <c r="SCG187" s="252"/>
      <c r="SCH187" s="252"/>
      <c r="SCI187" s="252"/>
      <c r="SCJ187" s="252"/>
      <c r="SCK187" s="252"/>
      <c r="SCL187" s="252"/>
      <c r="SCM187" s="252"/>
      <c r="SCN187" s="252"/>
      <c r="SCO187" s="252"/>
      <c r="SCP187" s="252"/>
      <c r="SCQ187" s="252"/>
      <c r="SCR187" s="252"/>
      <c r="SCS187" s="252"/>
      <c r="SCT187" s="252"/>
      <c r="SCU187" s="252"/>
      <c r="SCV187" s="252"/>
      <c r="SCW187" s="252"/>
      <c r="SCX187" s="252"/>
      <c r="SCY187" s="252"/>
      <c r="SCZ187" s="252"/>
      <c r="SDA187" s="252"/>
      <c r="SDB187" s="252"/>
      <c r="SDC187" s="252"/>
      <c r="SDD187" s="252"/>
      <c r="SDE187" s="252"/>
      <c r="SDF187" s="252"/>
      <c r="SDG187" s="252"/>
      <c r="SDH187" s="252"/>
      <c r="SDI187" s="252"/>
      <c r="SDJ187" s="252"/>
      <c r="SDK187" s="252"/>
      <c r="SDL187" s="252"/>
      <c r="SDM187" s="252"/>
      <c r="SDN187" s="252"/>
      <c r="SDO187" s="252"/>
      <c r="SDP187" s="252"/>
      <c r="SDQ187" s="252"/>
      <c r="SDR187" s="252"/>
      <c r="SDS187" s="252"/>
      <c r="SDT187" s="252"/>
      <c r="SDU187" s="252"/>
      <c r="SDV187" s="252"/>
      <c r="SDW187" s="252"/>
      <c r="SDX187" s="252"/>
      <c r="SDY187" s="252"/>
      <c r="SDZ187" s="252"/>
      <c r="SEA187" s="252"/>
      <c r="SEB187" s="252"/>
      <c r="SEC187" s="252"/>
      <c r="SED187" s="252"/>
      <c r="SEE187" s="252"/>
      <c r="SEF187" s="252"/>
      <c r="SEG187" s="252"/>
      <c r="SEH187" s="252"/>
      <c r="SEI187" s="252"/>
      <c r="SEJ187" s="252"/>
      <c r="SEK187" s="252"/>
      <c r="SEL187" s="252"/>
      <c r="SEM187" s="252"/>
      <c r="SEN187" s="252"/>
      <c r="SEO187" s="252"/>
      <c r="SEP187" s="252"/>
      <c r="SEQ187" s="252"/>
      <c r="SER187" s="252"/>
      <c r="SES187" s="252"/>
      <c r="SET187" s="252"/>
      <c r="SEU187" s="252"/>
      <c r="SEV187" s="252"/>
      <c r="SEW187" s="252"/>
      <c r="SEX187" s="252"/>
      <c r="SEY187" s="252"/>
      <c r="SEZ187" s="252"/>
      <c r="SFA187" s="252"/>
      <c r="SFB187" s="252"/>
      <c r="SFC187" s="252"/>
      <c r="SFD187" s="252"/>
      <c r="SFE187" s="252"/>
      <c r="SFF187" s="252"/>
      <c r="SFG187" s="252"/>
      <c r="SFH187" s="252"/>
      <c r="SFI187" s="252"/>
      <c r="SFJ187" s="252"/>
      <c r="SFK187" s="252"/>
      <c r="SFL187" s="252"/>
      <c r="SFM187" s="252"/>
      <c r="SFN187" s="252"/>
      <c r="SFO187" s="252"/>
      <c r="SFP187" s="252"/>
      <c r="SFQ187" s="252"/>
      <c r="SFR187" s="252"/>
      <c r="SFS187" s="252"/>
      <c r="SFT187" s="252"/>
      <c r="SFU187" s="252"/>
      <c r="SFV187" s="252"/>
      <c r="SFW187" s="252"/>
      <c r="SFX187" s="252"/>
      <c r="SFY187" s="252"/>
      <c r="SFZ187" s="252"/>
      <c r="SGA187" s="252"/>
      <c r="SGB187" s="252"/>
      <c r="SGC187" s="252"/>
      <c r="SGD187" s="252"/>
      <c r="SGE187" s="252"/>
      <c r="SGF187" s="252"/>
      <c r="SGG187" s="252"/>
      <c r="SGH187" s="252"/>
      <c r="SGI187" s="252"/>
      <c r="SGJ187" s="252"/>
      <c r="SGK187" s="252"/>
      <c r="SGL187" s="252"/>
      <c r="SGM187" s="252"/>
      <c r="SGN187" s="252"/>
      <c r="SGO187" s="252"/>
      <c r="SGP187" s="252"/>
      <c r="SGQ187" s="252"/>
      <c r="SGR187" s="252"/>
      <c r="SGS187" s="252"/>
      <c r="SGT187" s="252"/>
      <c r="SGU187" s="252"/>
      <c r="SGV187" s="252"/>
      <c r="SGW187" s="252"/>
      <c r="SGX187" s="252"/>
      <c r="SGY187" s="252"/>
      <c r="SGZ187" s="252"/>
      <c r="SHA187" s="252"/>
      <c r="SHB187" s="252"/>
      <c r="SHC187" s="252"/>
      <c r="SHD187" s="252"/>
      <c r="SHE187" s="252"/>
      <c r="SHF187" s="252"/>
      <c r="SHG187" s="252"/>
      <c r="SHH187" s="252"/>
      <c r="SHI187" s="252"/>
      <c r="SHJ187" s="252"/>
      <c r="SHK187" s="252"/>
      <c r="SHL187" s="252"/>
      <c r="SHM187" s="252"/>
      <c r="SHN187" s="252"/>
      <c r="SHO187" s="252"/>
      <c r="SHP187" s="252"/>
      <c r="SHQ187" s="252"/>
      <c r="SHR187" s="252"/>
      <c r="SHS187" s="252"/>
      <c r="SHT187" s="252"/>
      <c r="SHU187" s="252"/>
      <c r="SHV187" s="252"/>
      <c r="SHW187" s="252"/>
      <c r="SHX187" s="252"/>
      <c r="SHY187" s="252"/>
      <c r="SHZ187" s="252"/>
      <c r="SIA187" s="252"/>
      <c r="SIB187" s="252"/>
      <c r="SIC187" s="252"/>
      <c r="SID187" s="252"/>
      <c r="SIE187" s="252"/>
      <c r="SIF187" s="252"/>
      <c r="SIG187" s="252"/>
      <c r="SIH187" s="252"/>
      <c r="SII187" s="252"/>
      <c r="SIJ187" s="252"/>
      <c r="SIK187" s="252"/>
      <c r="SIL187" s="252"/>
      <c r="SIM187" s="252"/>
      <c r="SIN187" s="252"/>
      <c r="SIO187" s="252"/>
      <c r="SIP187" s="252"/>
      <c r="SIQ187" s="252"/>
      <c r="SIR187" s="252"/>
      <c r="SIS187" s="252"/>
      <c r="SIT187" s="252"/>
      <c r="SIU187" s="252"/>
      <c r="SIV187" s="252"/>
      <c r="SIW187" s="252"/>
      <c r="SIX187" s="252"/>
      <c r="SIY187" s="252"/>
      <c r="SIZ187" s="252"/>
      <c r="SJA187" s="252"/>
      <c r="SJB187" s="252"/>
      <c r="SJC187" s="252"/>
      <c r="SJD187" s="252"/>
      <c r="SJE187" s="252"/>
      <c r="SJF187" s="252"/>
      <c r="SJG187" s="252"/>
      <c r="SJH187" s="252"/>
      <c r="SJI187" s="252"/>
      <c r="SJJ187" s="252"/>
      <c r="SJK187" s="252"/>
      <c r="SJL187" s="252"/>
      <c r="SJM187" s="252"/>
      <c r="SJN187" s="252"/>
      <c r="SJO187" s="252"/>
      <c r="SJP187" s="252"/>
      <c r="SJQ187" s="252"/>
      <c r="SJR187" s="252"/>
      <c r="SJS187" s="252"/>
      <c r="SJT187" s="252"/>
      <c r="SJU187" s="252"/>
      <c r="SJV187" s="252"/>
      <c r="SJW187" s="252"/>
      <c r="SJX187" s="252"/>
      <c r="SJY187" s="252"/>
      <c r="SJZ187" s="252"/>
      <c r="SKA187" s="252"/>
      <c r="SKB187" s="252"/>
      <c r="SKC187" s="252"/>
      <c r="SKD187" s="252"/>
      <c r="SKE187" s="252"/>
      <c r="SKF187" s="252"/>
      <c r="SKG187" s="252"/>
      <c r="SKH187" s="252"/>
      <c r="SKI187" s="252"/>
      <c r="SKJ187" s="252"/>
      <c r="SKK187" s="252"/>
      <c r="SKL187" s="252"/>
      <c r="SKM187" s="252"/>
      <c r="SKN187" s="252"/>
      <c r="SKO187" s="252"/>
      <c r="SKP187" s="252"/>
      <c r="SKQ187" s="252"/>
      <c r="SKR187" s="252"/>
      <c r="SKS187" s="252"/>
      <c r="SKT187" s="252"/>
      <c r="SKU187" s="252"/>
      <c r="SKV187" s="252"/>
      <c r="SKW187" s="252"/>
      <c r="SKX187" s="252"/>
      <c r="SKY187" s="252"/>
      <c r="SKZ187" s="252"/>
      <c r="SLA187" s="252"/>
      <c r="SLB187" s="252"/>
      <c r="SLC187" s="252"/>
      <c r="SLD187" s="252"/>
      <c r="SLE187" s="252"/>
      <c r="SLF187" s="252"/>
      <c r="SLG187" s="252"/>
      <c r="SLH187" s="252"/>
      <c r="SLI187" s="252"/>
      <c r="SLJ187" s="252"/>
      <c r="SLK187" s="252"/>
      <c r="SLL187" s="252"/>
      <c r="SLM187" s="252"/>
      <c r="SLN187" s="252"/>
      <c r="SLO187" s="252"/>
      <c r="SLP187" s="252"/>
      <c r="SLQ187" s="252"/>
      <c r="SLR187" s="252"/>
      <c r="SLS187" s="252"/>
      <c r="SLT187" s="252"/>
      <c r="SLU187" s="252"/>
      <c r="SLV187" s="252"/>
      <c r="SLW187" s="252"/>
      <c r="SLX187" s="252"/>
      <c r="SLY187" s="252"/>
      <c r="SLZ187" s="252"/>
      <c r="SMA187" s="252"/>
      <c r="SMB187" s="252"/>
      <c r="SMC187" s="252"/>
      <c r="SMD187" s="252"/>
      <c r="SME187" s="252"/>
      <c r="SMF187" s="252"/>
      <c r="SMG187" s="252"/>
      <c r="SMH187" s="252"/>
      <c r="SMI187" s="252"/>
      <c r="SMJ187" s="252"/>
      <c r="SMK187" s="252"/>
      <c r="SML187" s="252"/>
      <c r="SMM187" s="252"/>
      <c r="SMN187" s="252"/>
      <c r="SMO187" s="252"/>
      <c r="SMP187" s="252"/>
      <c r="SMQ187" s="252"/>
      <c r="SMR187" s="252"/>
      <c r="SMS187" s="252"/>
      <c r="SMT187" s="252"/>
      <c r="SMU187" s="252"/>
      <c r="SMV187" s="252"/>
      <c r="SMW187" s="252"/>
      <c r="SMX187" s="252"/>
      <c r="SMY187" s="252"/>
      <c r="SMZ187" s="252"/>
      <c r="SNA187" s="252"/>
      <c r="SNB187" s="252"/>
      <c r="SNC187" s="252"/>
      <c r="SND187" s="252"/>
      <c r="SNE187" s="252"/>
      <c r="SNF187" s="252"/>
      <c r="SNG187" s="252"/>
      <c r="SNH187" s="252"/>
      <c r="SNI187" s="252"/>
      <c r="SNJ187" s="252"/>
      <c r="SNK187" s="252"/>
      <c r="SNL187" s="252"/>
      <c r="SNM187" s="252"/>
      <c r="SNN187" s="252"/>
      <c r="SNO187" s="252"/>
      <c r="SNP187" s="252"/>
      <c r="SNQ187" s="252"/>
      <c r="SNR187" s="252"/>
      <c r="SNS187" s="252"/>
      <c r="SNT187" s="252"/>
      <c r="SNU187" s="252"/>
      <c r="SNV187" s="252"/>
      <c r="SNW187" s="252"/>
      <c r="SNX187" s="252"/>
      <c r="SNY187" s="252"/>
      <c r="SNZ187" s="252"/>
      <c r="SOA187" s="252"/>
      <c r="SOB187" s="252"/>
      <c r="SOC187" s="252"/>
      <c r="SOD187" s="252"/>
      <c r="SOE187" s="252"/>
      <c r="SOF187" s="252"/>
      <c r="SOG187" s="252"/>
      <c r="SOH187" s="252"/>
      <c r="SOI187" s="252"/>
      <c r="SOJ187" s="252"/>
      <c r="SOK187" s="252"/>
      <c r="SOL187" s="252"/>
      <c r="SOM187" s="252"/>
      <c r="SON187" s="252"/>
      <c r="SOO187" s="252"/>
      <c r="SOP187" s="252"/>
      <c r="SOQ187" s="252"/>
      <c r="SOR187" s="252"/>
      <c r="SOS187" s="252"/>
      <c r="SOT187" s="252"/>
      <c r="SOU187" s="252"/>
      <c r="SOV187" s="252"/>
      <c r="SOW187" s="252"/>
      <c r="SOX187" s="252"/>
      <c r="SOY187" s="252"/>
      <c r="SOZ187" s="252"/>
      <c r="SPA187" s="252"/>
      <c r="SPB187" s="252"/>
      <c r="SPC187" s="252"/>
      <c r="SPD187" s="252"/>
      <c r="SPE187" s="252"/>
      <c r="SPF187" s="252"/>
      <c r="SPG187" s="252"/>
      <c r="SPH187" s="252"/>
      <c r="SPI187" s="252"/>
      <c r="SPJ187" s="252"/>
      <c r="SPK187" s="252"/>
      <c r="SPL187" s="252"/>
      <c r="SPM187" s="252"/>
      <c r="SPN187" s="252"/>
      <c r="SPO187" s="252"/>
      <c r="SPP187" s="252"/>
      <c r="SPQ187" s="252"/>
      <c r="SPR187" s="252"/>
      <c r="SPS187" s="252"/>
      <c r="SPT187" s="252"/>
      <c r="SPU187" s="252"/>
      <c r="SPV187" s="252"/>
      <c r="SPW187" s="252"/>
      <c r="SPX187" s="252"/>
      <c r="SPY187" s="252"/>
      <c r="SPZ187" s="252"/>
      <c r="SQA187" s="252"/>
      <c r="SQB187" s="252"/>
      <c r="SQC187" s="252"/>
      <c r="SQD187" s="252"/>
      <c r="SQE187" s="252"/>
      <c r="SQF187" s="252"/>
      <c r="SQG187" s="252"/>
      <c r="SQH187" s="252"/>
      <c r="SQI187" s="252"/>
      <c r="SQJ187" s="252"/>
      <c r="SQK187" s="252"/>
      <c r="SQL187" s="252"/>
      <c r="SQM187" s="252"/>
      <c r="SQN187" s="252"/>
      <c r="SQO187" s="252"/>
      <c r="SQP187" s="252"/>
      <c r="SQQ187" s="252"/>
      <c r="SQR187" s="252"/>
      <c r="SQS187" s="252"/>
      <c r="SQT187" s="252"/>
      <c r="SQU187" s="252"/>
      <c r="SQV187" s="252"/>
      <c r="SQW187" s="252"/>
      <c r="SQX187" s="252"/>
      <c r="SQY187" s="252"/>
      <c r="SQZ187" s="252"/>
      <c r="SRA187" s="252"/>
      <c r="SRB187" s="252"/>
      <c r="SRC187" s="252"/>
      <c r="SRD187" s="252"/>
      <c r="SRE187" s="252"/>
      <c r="SRF187" s="252"/>
      <c r="SRG187" s="252"/>
      <c r="SRH187" s="252"/>
      <c r="SRI187" s="252"/>
      <c r="SRJ187" s="252"/>
      <c r="SRK187" s="252"/>
      <c r="SRL187" s="252"/>
      <c r="SRM187" s="252"/>
      <c r="SRN187" s="252"/>
      <c r="SRO187" s="252"/>
      <c r="SRP187" s="252"/>
      <c r="SRQ187" s="252"/>
      <c r="SRR187" s="252"/>
      <c r="SRS187" s="252"/>
      <c r="SRT187" s="252"/>
      <c r="SRU187" s="252"/>
      <c r="SRV187" s="252"/>
      <c r="SRW187" s="252"/>
      <c r="SRX187" s="252"/>
      <c r="SRY187" s="252"/>
      <c r="SRZ187" s="252"/>
      <c r="SSA187" s="252"/>
      <c r="SSB187" s="252"/>
      <c r="SSC187" s="252"/>
      <c r="SSD187" s="252"/>
      <c r="SSE187" s="252"/>
      <c r="SSF187" s="252"/>
      <c r="SSG187" s="252"/>
      <c r="SSH187" s="252"/>
      <c r="SSI187" s="252"/>
      <c r="SSJ187" s="252"/>
      <c r="SSK187" s="252"/>
      <c r="SSL187" s="252"/>
      <c r="SSM187" s="252"/>
      <c r="SSN187" s="252"/>
      <c r="SSO187" s="252"/>
      <c r="SSP187" s="252"/>
      <c r="SSQ187" s="252"/>
      <c r="SSR187" s="252"/>
      <c r="SSS187" s="252"/>
      <c r="SST187" s="252"/>
      <c r="SSU187" s="252"/>
      <c r="SSV187" s="252"/>
      <c r="SSW187" s="252"/>
      <c r="SSX187" s="252"/>
      <c r="SSY187" s="252"/>
      <c r="SSZ187" s="252"/>
      <c r="STA187" s="252"/>
      <c r="STB187" s="252"/>
      <c r="STC187" s="252"/>
      <c r="STD187" s="252"/>
      <c r="STE187" s="252"/>
      <c r="STF187" s="252"/>
      <c r="STG187" s="252"/>
      <c r="STH187" s="252"/>
      <c r="STI187" s="252"/>
      <c r="STJ187" s="252"/>
      <c r="STK187" s="252"/>
      <c r="STL187" s="252"/>
      <c r="STM187" s="252"/>
      <c r="STN187" s="252"/>
      <c r="STO187" s="252"/>
      <c r="STP187" s="252"/>
      <c r="STQ187" s="252"/>
      <c r="STR187" s="252"/>
      <c r="STS187" s="252"/>
      <c r="STT187" s="252"/>
      <c r="STU187" s="252"/>
      <c r="STV187" s="252"/>
      <c r="STW187" s="252"/>
      <c r="STX187" s="252"/>
      <c r="STY187" s="252"/>
      <c r="STZ187" s="252"/>
      <c r="SUA187" s="252"/>
      <c r="SUB187" s="252"/>
      <c r="SUC187" s="252"/>
      <c r="SUD187" s="252"/>
      <c r="SUE187" s="252"/>
      <c r="SUF187" s="252"/>
      <c r="SUG187" s="252"/>
      <c r="SUH187" s="252"/>
      <c r="SUI187" s="252"/>
      <c r="SUJ187" s="252"/>
      <c r="SUK187" s="252"/>
      <c r="SUL187" s="252"/>
      <c r="SUM187" s="252"/>
      <c r="SUN187" s="252"/>
      <c r="SUO187" s="252"/>
      <c r="SUP187" s="252"/>
      <c r="SUQ187" s="252"/>
      <c r="SUR187" s="252"/>
      <c r="SUS187" s="252"/>
      <c r="SUT187" s="252"/>
      <c r="SUU187" s="252"/>
      <c r="SUV187" s="252"/>
      <c r="SUW187" s="252"/>
      <c r="SUX187" s="252"/>
      <c r="SUY187" s="252"/>
      <c r="SUZ187" s="252"/>
      <c r="SVA187" s="252"/>
      <c r="SVB187" s="252"/>
      <c r="SVC187" s="252"/>
      <c r="SVD187" s="252"/>
      <c r="SVE187" s="252"/>
      <c r="SVF187" s="252"/>
      <c r="SVG187" s="252"/>
      <c r="SVH187" s="252"/>
      <c r="SVI187" s="252"/>
      <c r="SVJ187" s="252"/>
      <c r="SVK187" s="252"/>
      <c r="SVL187" s="252"/>
      <c r="SVM187" s="252"/>
      <c r="SVN187" s="252"/>
      <c r="SVO187" s="252"/>
      <c r="SVP187" s="252"/>
      <c r="SVQ187" s="252"/>
      <c r="SVR187" s="252"/>
      <c r="SVS187" s="252"/>
      <c r="SVT187" s="252"/>
      <c r="SVU187" s="252"/>
      <c r="SVV187" s="252"/>
      <c r="SVW187" s="252"/>
      <c r="SVX187" s="252"/>
      <c r="SVY187" s="252"/>
      <c r="SVZ187" s="252"/>
      <c r="SWA187" s="252"/>
      <c r="SWB187" s="252"/>
      <c r="SWC187" s="252"/>
      <c r="SWD187" s="252"/>
      <c r="SWE187" s="252"/>
      <c r="SWF187" s="252"/>
      <c r="SWG187" s="252"/>
      <c r="SWH187" s="252"/>
      <c r="SWI187" s="252"/>
      <c r="SWJ187" s="252"/>
      <c r="SWK187" s="252"/>
      <c r="SWL187" s="252"/>
      <c r="SWM187" s="252"/>
      <c r="SWN187" s="252"/>
      <c r="SWO187" s="252"/>
      <c r="SWP187" s="252"/>
      <c r="SWQ187" s="252"/>
      <c r="SWR187" s="252"/>
      <c r="SWS187" s="252"/>
      <c r="SWT187" s="252"/>
      <c r="SWU187" s="252"/>
      <c r="SWV187" s="252"/>
      <c r="SWW187" s="252"/>
      <c r="SWX187" s="252"/>
      <c r="SWY187" s="252"/>
      <c r="SWZ187" s="252"/>
      <c r="SXA187" s="252"/>
      <c r="SXB187" s="252"/>
      <c r="SXC187" s="252"/>
      <c r="SXD187" s="252"/>
      <c r="SXE187" s="252"/>
      <c r="SXF187" s="252"/>
      <c r="SXG187" s="252"/>
      <c r="SXH187" s="252"/>
      <c r="SXI187" s="252"/>
      <c r="SXJ187" s="252"/>
      <c r="SXK187" s="252"/>
      <c r="SXL187" s="252"/>
      <c r="SXM187" s="252"/>
      <c r="SXN187" s="252"/>
      <c r="SXO187" s="252"/>
      <c r="SXP187" s="252"/>
      <c r="SXQ187" s="252"/>
      <c r="SXR187" s="252"/>
      <c r="SXS187" s="252"/>
      <c r="SXT187" s="252"/>
      <c r="SXU187" s="252"/>
      <c r="SXV187" s="252"/>
      <c r="SXW187" s="252"/>
      <c r="SXX187" s="252"/>
      <c r="SXY187" s="252"/>
      <c r="SXZ187" s="252"/>
      <c r="SYA187" s="252"/>
      <c r="SYB187" s="252"/>
      <c r="SYC187" s="252"/>
      <c r="SYD187" s="252"/>
      <c r="SYE187" s="252"/>
      <c r="SYF187" s="252"/>
      <c r="SYG187" s="252"/>
      <c r="SYH187" s="252"/>
      <c r="SYI187" s="252"/>
      <c r="SYJ187" s="252"/>
      <c r="SYK187" s="252"/>
      <c r="SYL187" s="252"/>
      <c r="SYM187" s="252"/>
      <c r="SYN187" s="252"/>
      <c r="SYO187" s="252"/>
      <c r="SYP187" s="252"/>
      <c r="SYQ187" s="252"/>
      <c r="SYR187" s="252"/>
      <c r="SYS187" s="252"/>
      <c r="SYT187" s="252"/>
      <c r="SYU187" s="252"/>
      <c r="SYV187" s="252"/>
      <c r="SYW187" s="252"/>
      <c r="SYX187" s="252"/>
      <c r="SYY187" s="252"/>
      <c r="SYZ187" s="252"/>
      <c r="SZA187" s="252"/>
      <c r="SZB187" s="252"/>
      <c r="SZC187" s="252"/>
      <c r="SZD187" s="252"/>
      <c r="SZE187" s="252"/>
      <c r="SZF187" s="252"/>
      <c r="SZG187" s="252"/>
      <c r="SZH187" s="252"/>
      <c r="SZI187" s="252"/>
      <c r="SZJ187" s="252"/>
      <c r="SZK187" s="252"/>
      <c r="SZL187" s="252"/>
      <c r="SZM187" s="252"/>
      <c r="SZN187" s="252"/>
      <c r="SZO187" s="252"/>
      <c r="SZP187" s="252"/>
      <c r="SZQ187" s="252"/>
      <c r="SZR187" s="252"/>
      <c r="SZS187" s="252"/>
      <c r="SZT187" s="252"/>
      <c r="SZU187" s="252"/>
      <c r="SZV187" s="252"/>
      <c r="SZW187" s="252"/>
      <c r="SZX187" s="252"/>
      <c r="SZY187" s="252"/>
      <c r="SZZ187" s="252"/>
      <c r="TAA187" s="252"/>
      <c r="TAB187" s="252"/>
      <c r="TAC187" s="252"/>
      <c r="TAD187" s="252"/>
      <c r="TAE187" s="252"/>
      <c r="TAF187" s="252"/>
      <c r="TAG187" s="252"/>
      <c r="TAH187" s="252"/>
      <c r="TAI187" s="252"/>
      <c r="TAJ187" s="252"/>
      <c r="TAK187" s="252"/>
      <c r="TAL187" s="252"/>
      <c r="TAM187" s="252"/>
      <c r="TAN187" s="252"/>
      <c r="TAO187" s="252"/>
      <c r="TAP187" s="252"/>
      <c r="TAQ187" s="252"/>
      <c r="TAR187" s="252"/>
      <c r="TAS187" s="252"/>
      <c r="TAT187" s="252"/>
      <c r="TAU187" s="252"/>
      <c r="TAV187" s="252"/>
      <c r="TAW187" s="252"/>
      <c r="TAX187" s="252"/>
      <c r="TAY187" s="252"/>
      <c r="TAZ187" s="252"/>
      <c r="TBA187" s="252"/>
      <c r="TBB187" s="252"/>
      <c r="TBC187" s="252"/>
      <c r="TBD187" s="252"/>
      <c r="TBE187" s="252"/>
      <c r="TBF187" s="252"/>
      <c r="TBG187" s="252"/>
      <c r="TBH187" s="252"/>
      <c r="TBI187" s="252"/>
      <c r="TBJ187" s="252"/>
      <c r="TBK187" s="252"/>
      <c r="TBL187" s="252"/>
      <c r="TBM187" s="252"/>
      <c r="TBN187" s="252"/>
      <c r="TBO187" s="252"/>
      <c r="TBP187" s="252"/>
      <c r="TBQ187" s="252"/>
      <c r="TBR187" s="252"/>
      <c r="TBS187" s="252"/>
      <c r="TBT187" s="252"/>
      <c r="TBU187" s="252"/>
      <c r="TBV187" s="252"/>
      <c r="TBW187" s="252"/>
      <c r="TBX187" s="252"/>
      <c r="TBY187" s="252"/>
      <c r="TBZ187" s="252"/>
      <c r="TCA187" s="252"/>
      <c r="TCB187" s="252"/>
      <c r="TCC187" s="252"/>
      <c r="TCD187" s="252"/>
      <c r="TCE187" s="252"/>
      <c r="TCF187" s="252"/>
      <c r="TCG187" s="252"/>
      <c r="TCH187" s="252"/>
      <c r="TCI187" s="252"/>
      <c r="TCJ187" s="252"/>
      <c r="TCK187" s="252"/>
      <c r="TCL187" s="252"/>
      <c r="TCM187" s="252"/>
      <c r="TCN187" s="252"/>
      <c r="TCO187" s="252"/>
      <c r="TCP187" s="252"/>
      <c r="TCQ187" s="252"/>
      <c r="TCR187" s="252"/>
      <c r="TCS187" s="252"/>
      <c r="TCT187" s="252"/>
      <c r="TCU187" s="252"/>
      <c r="TCV187" s="252"/>
      <c r="TCW187" s="252"/>
      <c r="TCX187" s="252"/>
      <c r="TCY187" s="252"/>
      <c r="TCZ187" s="252"/>
      <c r="TDA187" s="252"/>
      <c r="TDB187" s="252"/>
      <c r="TDC187" s="252"/>
      <c r="TDD187" s="252"/>
      <c r="TDE187" s="252"/>
      <c r="TDF187" s="252"/>
      <c r="TDG187" s="252"/>
      <c r="TDH187" s="252"/>
      <c r="TDI187" s="252"/>
      <c r="TDJ187" s="252"/>
      <c r="TDK187" s="252"/>
      <c r="TDL187" s="252"/>
      <c r="TDM187" s="252"/>
      <c r="TDN187" s="252"/>
      <c r="TDO187" s="252"/>
      <c r="TDP187" s="252"/>
      <c r="TDQ187" s="252"/>
      <c r="TDR187" s="252"/>
      <c r="TDS187" s="252"/>
      <c r="TDT187" s="252"/>
      <c r="TDU187" s="252"/>
      <c r="TDV187" s="252"/>
      <c r="TDW187" s="252"/>
      <c r="TDX187" s="252"/>
      <c r="TDY187" s="252"/>
      <c r="TDZ187" s="252"/>
      <c r="TEA187" s="252"/>
      <c r="TEB187" s="252"/>
      <c r="TEC187" s="252"/>
      <c r="TED187" s="252"/>
      <c r="TEE187" s="252"/>
      <c r="TEF187" s="252"/>
      <c r="TEG187" s="252"/>
      <c r="TEH187" s="252"/>
      <c r="TEI187" s="252"/>
      <c r="TEJ187" s="252"/>
      <c r="TEK187" s="252"/>
      <c r="TEL187" s="252"/>
      <c r="TEM187" s="252"/>
      <c r="TEN187" s="252"/>
      <c r="TEO187" s="252"/>
      <c r="TEP187" s="252"/>
      <c r="TEQ187" s="252"/>
      <c r="TER187" s="252"/>
      <c r="TES187" s="252"/>
      <c r="TET187" s="252"/>
      <c r="TEU187" s="252"/>
      <c r="TEV187" s="252"/>
      <c r="TEW187" s="252"/>
      <c r="TEX187" s="252"/>
      <c r="TEY187" s="252"/>
      <c r="TEZ187" s="252"/>
      <c r="TFA187" s="252"/>
      <c r="TFB187" s="252"/>
      <c r="TFC187" s="252"/>
      <c r="TFD187" s="252"/>
      <c r="TFE187" s="252"/>
      <c r="TFF187" s="252"/>
      <c r="TFG187" s="252"/>
      <c r="TFH187" s="252"/>
      <c r="TFI187" s="252"/>
      <c r="TFJ187" s="252"/>
      <c r="TFK187" s="252"/>
      <c r="TFL187" s="252"/>
      <c r="TFM187" s="252"/>
      <c r="TFN187" s="252"/>
      <c r="TFO187" s="252"/>
      <c r="TFP187" s="252"/>
      <c r="TFQ187" s="252"/>
      <c r="TFR187" s="252"/>
      <c r="TFS187" s="252"/>
      <c r="TFT187" s="252"/>
      <c r="TFU187" s="252"/>
      <c r="TFV187" s="252"/>
      <c r="TFW187" s="252"/>
      <c r="TFX187" s="252"/>
      <c r="TFY187" s="252"/>
      <c r="TFZ187" s="252"/>
      <c r="TGA187" s="252"/>
      <c r="TGB187" s="252"/>
      <c r="TGC187" s="252"/>
      <c r="TGD187" s="252"/>
      <c r="TGE187" s="252"/>
      <c r="TGF187" s="252"/>
      <c r="TGG187" s="252"/>
      <c r="TGH187" s="252"/>
      <c r="TGI187" s="252"/>
      <c r="TGJ187" s="252"/>
      <c r="TGK187" s="252"/>
      <c r="TGL187" s="252"/>
      <c r="TGM187" s="252"/>
      <c r="TGN187" s="252"/>
      <c r="TGO187" s="252"/>
      <c r="TGP187" s="252"/>
      <c r="TGQ187" s="252"/>
      <c r="TGR187" s="252"/>
      <c r="TGS187" s="252"/>
      <c r="TGT187" s="252"/>
      <c r="TGU187" s="252"/>
      <c r="TGV187" s="252"/>
      <c r="TGW187" s="252"/>
      <c r="TGX187" s="252"/>
      <c r="TGY187" s="252"/>
      <c r="TGZ187" s="252"/>
      <c r="THA187" s="252"/>
      <c r="THB187" s="252"/>
      <c r="THC187" s="252"/>
      <c r="THD187" s="252"/>
      <c r="THE187" s="252"/>
      <c r="THF187" s="252"/>
      <c r="THG187" s="252"/>
      <c r="THH187" s="252"/>
      <c r="THI187" s="252"/>
      <c r="THJ187" s="252"/>
      <c r="THK187" s="252"/>
      <c r="THL187" s="252"/>
      <c r="THM187" s="252"/>
      <c r="THN187" s="252"/>
      <c r="THO187" s="252"/>
      <c r="THP187" s="252"/>
      <c r="THQ187" s="252"/>
      <c r="THR187" s="252"/>
      <c r="THS187" s="252"/>
      <c r="THT187" s="252"/>
      <c r="THU187" s="252"/>
      <c r="THV187" s="252"/>
      <c r="THW187" s="252"/>
      <c r="THX187" s="252"/>
      <c r="THY187" s="252"/>
      <c r="THZ187" s="252"/>
      <c r="TIA187" s="252"/>
      <c r="TIB187" s="252"/>
      <c r="TIC187" s="252"/>
      <c r="TID187" s="252"/>
      <c r="TIE187" s="252"/>
      <c r="TIF187" s="252"/>
      <c r="TIG187" s="252"/>
      <c r="TIH187" s="252"/>
      <c r="TII187" s="252"/>
      <c r="TIJ187" s="252"/>
      <c r="TIK187" s="252"/>
      <c r="TIL187" s="252"/>
      <c r="TIM187" s="252"/>
      <c r="TIN187" s="252"/>
      <c r="TIO187" s="252"/>
      <c r="TIP187" s="252"/>
      <c r="TIQ187" s="252"/>
      <c r="TIR187" s="252"/>
      <c r="TIS187" s="252"/>
      <c r="TIT187" s="252"/>
      <c r="TIU187" s="252"/>
      <c r="TIV187" s="252"/>
      <c r="TIW187" s="252"/>
      <c r="TIX187" s="252"/>
      <c r="TIY187" s="252"/>
      <c r="TIZ187" s="252"/>
      <c r="TJA187" s="252"/>
      <c r="TJB187" s="252"/>
      <c r="TJC187" s="252"/>
      <c r="TJD187" s="252"/>
      <c r="TJE187" s="252"/>
      <c r="TJF187" s="252"/>
      <c r="TJG187" s="252"/>
      <c r="TJH187" s="252"/>
      <c r="TJI187" s="252"/>
      <c r="TJJ187" s="252"/>
      <c r="TJK187" s="252"/>
      <c r="TJL187" s="252"/>
      <c r="TJM187" s="252"/>
      <c r="TJN187" s="252"/>
      <c r="TJO187" s="252"/>
      <c r="TJP187" s="252"/>
      <c r="TJQ187" s="252"/>
      <c r="TJR187" s="252"/>
      <c r="TJS187" s="252"/>
      <c r="TJT187" s="252"/>
      <c r="TJU187" s="252"/>
      <c r="TJV187" s="252"/>
      <c r="TJW187" s="252"/>
      <c r="TJX187" s="252"/>
      <c r="TJY187" s="252"/>
      <c r="TJZ187" s="252"/>
      <c r="TKA187" s="252"/>
      <c r="TKB187" s="252"/>
      <c r="TKC187" s="252"/>
      <c r="TKD187" s="252"/>
      <c r="TKE187" s="252"/>
      <c r="TKF187" s="252"/>
      <c r="TKG187" s="252"/>
      <c r="TKH187" s="252"/>
      <c r="TKI187" s="252"/>
      <c r="TKJ187" s="252"/>
      <c r="TKK187" s="252"/>
      <c r="TKL187" s="252"/>
      <c r="TKM187" s="252"/>
      <c r="TKN187" s="252"/>
      <c r="TKO187" s="252"/>
      <c r="TKP187" s="252"/>
      <c r="TKQ187" s="252"/>
      <c r="TKR187" s="252"/>
      <c r="TKS187" s="252"/>
      <c r="TKT187" s="252"/>
      <c r="TKU187" s="252"/>
      <c r="TKV187" s="252"/>
      <c r="TKW187" s="252"/>
      <c r="TKX187" s="252"/>
      <c r="TKY187" s="252"/>
      <c r="TKZ187" s="252"/>
      <c r="TLA187" s="252"/>
      <c r="TLB187" s="252"/>
      <c r="TLC187" s="252"/>
      <c r="TLD187" s="252"/>
      <c r="TLE187" s="252"/>
      <c r="TLF187" s="252"/>
      <c r="TLG187" s="252"/>
      <c r="TLH187" s="252"/>
      <c r="TLI187" s="252"/>
      <c r="TLJ187" s="252"/>
      <c r="TLK187" s="252"/>
      <c r="TLL187" s="252"/>
      <c r="TLM187" s="252"/>
      <c r="TLN187" s="252"/>
      <c r="TLO187" s="252"/>
      <c r="TLP187" s="252"/>
      <c r="TLQ187" s="252"/>
      <c r="TLR187" s="252"/>
      <c r="TLS187" s="252"/>
      <c r="TLT187" s="252"/>
      <c r="TLU187" s="252"/>
      <c r="TLV187" s="252"/>
      <c r="TLW187" s="252"/>
      <c r="TLX187" s="252"/>
      <c r="TLY187" s="252"/>
      <c r="TLZ187" s="252"/>
      <c r="TMA187" s="252"/>
      <c r="TMB187" s="252"/>
      <c r="TMC187" s="252"/>
      <c r="TMD187" s="252"/>
      <c r="TME187" s="252"/>
      <c r="TMF187" s="252"/>
      <c r="TMG187" s="252"/>
      <c r="TMH187" s="252"/>
      <c r="TMI187" s="252"/>
      <c r="TMJ187" s="252"/>
      <c r="TMK187" s="252"/>
      <c r="TML187" s="252"/>
      <c r="TMM187" s="252"/>
      <c r="TMN187" s="252"/>
      <c r="TMO187" s="252"/>
      <c r="TMP187" s="252"/>
      <c r="TMQ187" s="252"/>
      <c r="TMR187" s="252"/>
      <c r="TMS187" s="252"/>
      <c r="TMT187" s="252"/>
      <c r="TMU187" s="252"/>
      <c r="TMV187" s="252"/>
      <c r="TMW187" s="252"/>
      <c r="TMX187" s="252"/>
      <c r="TMY187" s="252"/>
      <c r="TMZ187" s="252"/>
      <c r="TNA187" s="252"/>
      <c r="TNB187" s="252"/>
      <c r="TNC187" s="252"/>
      <c r="TND187" s="252"/>
      <c r="TNE187" s="252"/>
      <c r="TNF187" s="252"/>
      <c r="TNG187" s="252"/>
      <c r="TNH187" s="252"/>
      <c r="TNI187" s="252"/>
      <c r="TNJ187" s="252"/>
      <c r="TNK187" s="252"/>
      <c r="TNL187" s="252"/>
      <c r="TNM187" s="252"/>
      <c r="TNN187" s="252"/>
      <c r="TNO187" s="252"/>
      <c r="TNP187" s="252"/>
      <c r="TNQ187" s="252"/>
      <c r="TNR187" s="252"/>
      <c r="TNS187" s="252"/>
      <c r="TNT187" s="252"/>
      <c r="TNU187" s="252"/>
      <c r="TNV187" s="252"/>
      <c r="TNW187" s="252"/>
      <c r="TNX187" s="252"/>
      <c r="TNY187" s="252"/>
      <c r="TNZ187" s="252"/>
      <c r="TOA187" s="252"/>
      <c r="TOB187" s="252"/>
      <c r="TOC187" s="252"/>
      <c r="TOD187" s="252"/>
      <c r="TOE187" s="252"/>
      <c r="TOF187" s="252"/>
      <c r="TOG187" s="252"/>
      <c r="TOH187" s="252"/>
      <c r="TOI187" s="252"/>
      <c r="TOJ187" s="252"/>
      <c r="TOK187" s="252"/>
      <c r="TOL187" s="252"/>
      <c r="TOM187" s="252"/>
      <c r="TON187" s="252"/>
      <c r="TOO187" s="252"/>
      <c r="TOP187" s="252"/>
      <c r="TOQ187" s="252"/>
      <c r="TOR187" s="252"/>
      <c r="TOS187" s="252"/>
      <c r="TOT187" s="252"/>
      <c r="TOU187" s="252"/>
      <c r="TOV187" s="252"/>
      <c r="TOW187" s="252"/>
      <c r="TOX187" s="252"/>
      <c r="TOY187" s="252"/>
      <c r="TOZ187" s="252"/>
      <c r="TPA187" s="252"/>
      <c r="TPB187" s="252"/>
      <c r="TPC187" s="252"/>
      <c r="TPD187" s="252"/>
      <c r="TPE187" s="252"/>
      <c r="TPF187" s="252"/>
      <c r="TPG187" s="252"/>
      <c r="TPH187" s="252"/>
      <c r="TPI187" s="252"/>
      <c r="TPJ187" s="252"/>
      <c r="TPK187" s="252"/>
      <c r="TPL187" s="252"/>
      <c r="TPM187" s="252"/>
      <c r="TPN187" s="252"/>
      <c r="TPO187" s="252"/>
      <c r="TPP187" s="252"/>
      <c r="TPQ187" s="252"/>
      <c r="TPR187" s="252"/>
      <c r="TPS187" s="252"/>
      <c r="TPT187" s="252"/>
      <c r="TPU187" s="252"/>
      <c r="TPV187" s="252"/>
      <c r="TPW187" s="252"/>
      <c r="TPX187" s="252"/>
      <c r="TPY187" s="252"/>
      <c r="TPZ187" s="252"/>
      <c r="TQA187" s="252"/>
      <c r="TQB187" s="252"/>
      <c r="TQC187" s="252"/>
      <c r="TQD187" s="252"/>
      <c r="TQE187" s="252"/>
      <c r="TQF187" s="252"/>
      <c r="TQG187" s="252"/>
      <c r="TQH187" s="252"/>
      <c r="TQI187" s="252"/>
      <c r="TQJ187" s="252"/>
      <c r="TQK187" s="252"/>
      <c r="TQL187" s="252"/>
      <c r="TQM187" s="252"/>
      <c r="TQN187" s="252"/>
      <c r="TQO187" s="252"/>
      <c r="TQP187" s="252"/>
      <c r="TQQ187" s="252"/>
      <c r="TQR187" s="252"/>
      <c r="TQS187" s="252"/>
      <c r="TQT187" s="252"/>
      <c r="TQU187" s="252"/>
      <c r="TQV187" s="252"/>
      <c r="TQW187" s="252"/>
      <c r="TQX187" s="252"/>
      <c r="TQY187" s="252"/>
      <c r="TQZ187" s="252"/>
      <c r="TRA187" s="252"/>
      <c r="TRB187" s="252"/>
      <c r="TRC187" s="252"/>
      <c r="TRD187" s="252"/>
      <c r="TRE187" s="252"/>
      <c r="TRF187" s="252"/>
      <c r="TRG187" s="252"/>
      <c r="TRH187" s="252"/>
      <c r="TRI187" s="252"/>
      <c r="TRJ187" s="252"/>
      <c r="TRK187" s="252"/>
      <c r="TRL187" s="252"/>
      <c r="TRM187" s="252"/>
      <c r="TRN187" s="252"/>
      <c r="TRO187" s="252"/>
      <c r="TRP187" s="252"/>
      <c r="TRQ187" s="252"/>
      <c r="TRR187" s="252"/>
      <c r="TRS187" s="252"/>
      <c r="TRT187" s="252"/>
      <c r="TRU187" s="252"/>
      <c r="TRV187" s="252"/>
      <c r="TRW187" s="252"/>
      <c r="TRX187" s="252"/>
      <c r="TRY187" s="252"/>
      <c r="TRZ187" s="252"/>
      <c r="TSA187" s="252"/>
      <c r="TSB187" s="252"/>
      <c r="TSC187" s="252"/>
      <c r="TSD187" s="252"/>
      <c r="TSE187" s="252"/>
      <c r="TSF187" s="252"/>
      <c r="TSG187" s="252"/>
      <c r="TSH187" s="252"/>
      <c r="TSI187" s="252"/>
      <c r="TSJ187" s="252"/>
      <c r="TSK187" s="252"/>
      <c r="TSL187" s="252"/>
      <c r="TSM187" s="252"/>
      <c r="TSN187" s="252"/>
      <c r="TSO187" s="252"/>
      <c r="TSP187" s="252"/>
      <c r="TSQ187" s="252"/>
      <c r="TSR187" s="252"/>
      <c r="TSS187" s="252"/>
      <c r="TST187" s="252"/>
      <c r="TSU187" s="252"/>
      <c r="TSV187" s="252"/>
      <c r="TSW187" s="252"/>
      <c r="TSX187" s="252"/>
      <c r="TSY187" s="252"/>
      <c r="TSZ187" s="252"/>
      <c r="TTA187" s="252"/>
      <c r="TTB187" s="252"/>
      <c r="TTC187" s="252"/>
      <c r="TTD187" s="252"/>
      <c r="TTE187" s="252"/>
      <c r="TTF187" s="252"/>
      <c r="TTG187" s="252"/>
      <c r="TTH187" s="252"/>
      <c r="TTI187" s="252"/>
      <c r="TTJ187" s="252"/>
      <c r="TTK187" s="252"/>
      <c r="TTL187" s="252"/>
      <c r="TTM187" s="252"/>
      <c r="TTN187" s="252"/>
      <c r="TTO187" s="252"/>
      <c r="TTP187" s="252"/>
      <c r="TTQ187" s="252"/>
      <c r="TTR187" s="252"/>
      <c r="TTS187" s="252"/>
      <c r="TTT187" s="252"/>
      <c r="TTU187" s="252"/>
      <c r="TTV187" s="252"/>
      <c r="TTW187" s="252"/>
      <c r="TTX187" s="252"/>
      <c r="TTY187" s="252"/>
      <c r="TTZ187" s="252"/>
      <c r="TUA187" s="252"/>
      <c r="TUB187" s="252"/>
      <c r="TUC187" s="252"/>
      <c r="TUD187" s="252"/>
      <c r="TUE187" s="252"/>
      <c r="TUF187" s="252"/>
      <c r="TUG187" s="252"/>
      <c r="TUH187" s="252"/>
      <c r="TUI187" s="252"/>
      <c r="TUJ187" s="252"/>
      <c r="TUK187" s="252"/>
      <c r="TUL187" s="252"/>
      <c r="TUM187" s="252"/>
      <c r="TUN187" s="252"/>
      <c r="TUO187" s="252"/>
      <c r="TUP187" s="252"/>
      <c r="TUQ187" s="252"/>
      <c r="TUR187" s="252"/>
      <c r="TUS187" s="252"/>
      <c r="TUT187" s="252"/>
      <c r="TUU187" s="252"/>
      <c r="TUV187" s="252"/>
      <c r="TUW187" s="252"/>
      <c r="TUX187" s="252"/>
      <c r="TUY187" s="252"/>
      <c r="TUZ187" s="252"/>
      <c r="TVA187" s="252"/>
      <c r="TVB187" s="252"/>
      <c r="TVC187" s="252"/>
      <c r="TVD187" s="252"/>
      <c r="TVE187" s="252"/>
      <c r="TVF187" s="252"/>
      <c r="TVG187" s="252"/>
      <c r="TVH187" s="252"/>
      <c r="TVI187" s="252"/>
      <c r="TVJ187" s="252"/>
      <c r="TVK187" s="252"/>
      <c r="TVL187" s="252"/>
      <c r="TVM187" s="252"/>
      <c r="TVN187" s="252"/>
      <c r="TVO187" s="252"/>
      <c r="TVP187" s="252"/>
      <c r="TVQ187" s="252"/>
      <c r="TVR187" s="252"/>
      <c r="TVS187" s="252"/>
      <c r="TVT187" s="252"/>
      <c r="TVU187" s="252"/>
      <c r="TVV187" s="252"/>
      <c r="TVW187" s="252"/>
      <c r="TVX187" s="252"/>
      <c r="TVY187" s="252"/>
      <c r="TVZ187" s="252"/>
      <c r="TWA187" s="252"/>
      <c r="TWB187" s="252"/>
      <c r="TWC187" s="252"/>
      <c r="TWD187" s="252"/>
      <c r="TWE187" s="252"/>
      <c r="TWF187" s="252"/>
      <c r="TWG187" s="252"/>
      <c r="TWH187" s="252"/>
      <c r="TWI187" s="252"/>
      <c r="TWJ187" s="252"/>
      <c r="TWK187" s="252"/>
      <c r="TWL187" s="252"/>
      <c r="TWM187" s="252"/>
      <c r="TWN187" s="252"/>
      <c r="TWO187" s="252"/>
      <c r="TWP187" s="252"/>
      <c r="TWQ187" s="252"/>
      <c r="TWR187" s="252"/>
      <c r="TWS187" s="252"/>
      <c r="TWT187" s="252"/>
      <c r="TWU187" s="252"/>
      <c r="TWV187" s="252"/>
      <c r="TWW187" s="252"/>
      <c r="TWX187" s="252"/>
      <c r="TWY187" s="252"/>
      <c r="TWZ187" s="252"/>
      <c r="TXA187" s="252"/>
      <c r="TXB187" s="252"/>
      <c r="TXC187" s="252"/>
      <c r="TXD187" s="252"/>
      <c r="TXE187" s="252"/>
      <c r="TXF187" s="252"/>
      <c r="TXG187" s="252"/>
      <c r="TXH187" s="252"/>
      <c r="TXI187" s="252"/>
      <c r="TXJ187" s="252"/>
      <c r="TXK187" s="252"/>
      <c r="TXL187" s="252"/>
      <c r="TXM187" s="252"/>
      <c r="TXN187" s="252"/>
      <c r="TXO187" s="252"/>
      <c r="TXP187" s="252"/>
      <c r="TXQ187" s="252"/>
      <c r="TXR187" s="252"/>
      <c r="TXS187" s="252"/>
      <c r="TXT187" s="252"/>
      <c r="TXU187" s="252"/>
      <c r="TXV187" s="252"/>
      <c r="TXW187" s="252"/>
      <c r="TXX187" s="252"/>
      <c r="TXY187" s="252"/>
      <c r="TXZ187" s="252"/>
      <c r="TYA187" s="252"/>
      <c r="TYB187" s="252"/>
      <c r="TYC187" s="252"/>
      <c r="TYD187" s="252"/>
      <c r="TYE187" s="252"/>
      <c r="TYF187" s="252"/>
      <c r="TYG187" s="252"/>
      <c r="TYH187" s="252"/>
      <c r="TYI187" s="252"/>
      <c r="TYJ187" s="252"/>
      <c r="TYK187" s="252"/>
      <c r="TYL187" s="252"/>
      <c r="TYM187" s="252"/>
      <c r="TYN187" s="252"/>
      <c r="TYO187" s="252"/>
      <c r="TYP187" s="252"/>
      <c r="TYQ187" s="252"/>
      <c r="TYR187" s="252"/>
      <c r="TYS187" s="252"/>
      <c r="TYT187" s="252"/>
      <c r="TYU187" s="252"/>
      <c r="TYV187" s="252"/>
      <c r="TYW187" s="252"/>
      <c r="TYX187" s="252"/>
      <c r="TYY187" s="252"/>
      <c r="TYZ187" s="252"/>
      <c r="TZA187" s="252"/>
      <c r="TZB187" s="252"/>
      <c r="TZC187" s="252"/>
      <c r="TZD187" s="252"/>
      <c r="TZE187" s="252"/>
      <c r="TZF187" s="252"/>
      <c r="TZG187" s="252"/>
      <c r="TZH187" s="252"/>
      <c r="TZI187" s="252"/>
      <c r="TZJ187" s="252"/>
      <c r="TZK187" s="252"/>
      <c r="TZL187" s="252"/>
      <c r="TZM187" s="252"/>
      <c r="TZN187" s="252"/>
      <c r="TZO187" s="252"/>
      <c r="TZP187" s="252"/>
      <c r="TZQ187" s="252"/>
      <c r="TZR187" s="252"/>
      <c r="TZS187" s="252"/>
      <c r="TZT187" s="252"/>
      <c r="TZU187" s="252"/>
      <c r="TZV187" s="252"/>
      <c r="TZW187" s="252"/>
      <c r="TZX187" s="252"/>
      <c r="TZY187" s="252"/>
      <c r="TZZ187" s="252"/>
      <c r="UAA187" s="252"/>
      <c r="UAB187" s="252"/>
      <c r="UAC187" s="252"/>
      <c r="UAD187" s="252"/>
      <c r="UAE187" s="252"/>
      <c r="UAF187" s="252"/>
      <c r="UAG187" s="252"/>
      <c r="UAH187" s="252"/>
      <c r="UAI187" s="252"/>
      <c r="UAJ187" s="252"/>
      <c r="UAK187" s="252"/>
      <c r="UAL187" s="252"/>
      <c r="UAM187" s="252"/>
      <c r="UAN187" s="252"/>
      <c r="UAO187" s="252"/>
      <c r="UAP187" s="252"/>
      <c r="UAQ187" s="252"/>
      <c r="UAR187" s="252"/>
      <c r="UAS187" s="252"/>
      <c r="UAT187" s="252"/>
      <c r="UAU187" s="252"/>
      <c r="UAV187" s="252"/>
      <c r="UAW187" s="252"/>
      <c r="UAX187" s="252"/>
      <c r="UAY187" s="252"/>
      <c r="UAZ187" s="252"/>
      <c r="UBA187" s="252"/>
      <c r="UBB187" s="252"/>
      <c r="UBC187" s="252"/>
      <c r="UBD187" s="252"/>
      <c r="UBE187" s="252"/>
      <c r="UBF187" s="252"/>
      <c r="UBG187" s="252"/>
      <c r="UBH187" s="252"/>
      <c r="UBI187" s="252"/>
      <c r="UBJ187" s="252"/>
      <c r="UBK187" s="252"/>
      <c r="UBL187" s="252"/>
      <c r="UBM187" s="252"/>
      <c r="UBN187" s="252"/>
      <c r="UBO187" s="252"/>
      <c r="UBP187" s="252"/>
      <c r="UBQ187" s="252"/>
      <c r="UBR187" s="252"/>
      <c r="UBS187" s="252"/>
      <c r="UBT187" s="252"/>
      <c r="UBU187" s="252"/>
      <c r="UBV187" s="252"/>
      <c r="UBW187" s="252"/>
      <c r="UBX187" s="252"/>
      <c r="UBY187" s="252"/>
      <c r="UBZ187" s="252"/>
      <c r="UCA187" s="252"/>
      <c r="UCB187" s="252"/>
      <c r="UCC187" s="252"/>
      <c r="UCD187" s="252"/>
      <c r="UCE187" s="252"/>
      <c r="UCF187" s="252"/>
      <c r="UCG187" s="252"/>
      <c r="UCH187" s="252"/>
      <c r="UCI187" s="252"/>
      <c r="UCJ187" s="252"/>
      <c r="UCK187" s="252"/>
      <c r="UCL187" s="252"/>
      <c r="UCM187" s="252"/>
      <c r="UCN187" s="252"/>
      <c r="UCO187" s="252"/>
      <c r="UCP187" s="252"/>
      <c r="UCQ187" s="252"/>
      <c r="UCR187" s="252"/>
      <c r="UCS187" s="252"/>
      <c r="UCT187" s="252"/>
      <c r="UCU187" s="252"/>
      <c r="UCV187" s="252"/>
      <c r="UCW187" s="252"/>
      <c r="UCX187" s="252"/>
      <c r="UCY187" s="252"/>
      <c r="UCZ187" s="252"/>
      <c r="UDA187" s="252"/>
      <c r="UDB187" s="252"/>
      <c r="UDC187" s="252"/>
      <c r="UDD187" s="252"/>
      <c r="UDE187" s="252"/>
      <c r="UDF187" s="252"/>
      <c r="UDG187" s="252"/>
      <c r="UDH187" s="252"/>
      <c r="UDI187" s="252"/>
      <c r="UDJ187" s="252"/>
      <c r="UDK187" s="252"/>
      <c r="UDL187" s="252"/>
      <c r="UDM187" s="252"/>
      <c r="UDN187" s="252"/>
      <c r="UDO187" s="252"/>
      <c r="UDP187" s="252"/>
      <c r="UDQ187" s="252"/>
      <c r="UDR187" s="252"/>
      <c r="UDS187" s="252"/>
      <c r="UDT187" s="252"/>
      <c r="UDU187" s="252"/>
      <c r="UDV187" s="252"/>
      <c r="UDW187" s="252"/>
      <c r="UDX187" s="252"/>
      <c r="UDY187" s="252"/>
      <c r="UDZ187" s="252"/>
      <c r="UEA187" s="252"/>
      <c r="UEB187" s="252"/>
      <c r="UEC187" s="252"/>
      <c r="UED187" s="252"/>
      <c r="UEE187" s="252"/>
      <c r="UEF187" s="252"/>
      <c r="UEG187" s="252"/>
      <c r="UEH187" s="252"/>
      <c r="UEI187" s="252"/>
      <c r="UEJ187" s="252"/>
      <c r="UEK187" s="252"/>
      <c r="UEL187" s="252"/>
      <c r="UEM187" s="252"/>
      <c r="UEN187" s="252"/>
      <c r="UEO187" s="252"/>
      <c r="UEP187" s="252"/>
      <c r="UEQ187" s="252"/>
      <c r="UER187" s="252"/>
      <c r="UES187" s="252"/>
      <c r="UET187" s="252"/>
      <c r="UEU187" s="252"/>
      <c r="UEV187" s="252"/>
      <c r="UEW187" s="252"/>
      <c r="UEX187" s="252"/>
      <c r="UEY187" s="252"/>
      <c r="UEZ187" s="252"/>
      <c r="UFA187" s="252"/>
      <c r="UFB187" s="252"/>
      <c r="UFC187" s="252"/>
      <c r="UFD187" s="252"/>
      <c r="UFE187" s="252"/>
      <c r="UFF187" s="252"/>
      <c r="UFG187" s="252"/>
      <c r="UFH187" s="252"/>
      <c r="UFI187" s="252"/>
      <c r="UFJ187" s="252"/>
      <c r="UFK187" s="252"/>
      <c r="UFL187" s="252"/>
      <c r="UFM187" s="252"/>
      <c r="UFN187" s="252"/>
      <c r="UFO187" s="252"/>
      <c r="UFP187" s="252"/>
      <c r="UFQ187" s="252"/>
      <c r="UFR187" s="252"/>
      <c r="UFS187" s="252"/>
      <c r="UFT187" s="252"/>
      <c r="UFU187" s="252"/>
      <c r="UFV187" s="252"/>
      <c r="UFW187" s="252"/>
      <c r="UFX187" s="252"/>
      <c r="UFY187" s="252"/>
      <c r="UFZ187" s="252"/>
      <c r="UGA187" s="252"/>
      <c r="UGB187" s="252"/>
      <c r="UGC187" s="252"/>
      <c r="UGD187" s="252"/>
      <c r="UGE187" s="252"/>
      <c r="UGF187" s="252"/>
      <c r="UGG187" s="252"/>
      <c r="UGH187" s="252"/>
      <c r="UGI187" s="252"/>
      <c r="UGJ187" s="252"/>
      <c r="UGK187" s="252"/>
      <c r="UGL187" s="252"/>
      <c r="UGM187" s="252"/>
      <c r="UGN187" s="252"/>
      <c r="UGO187" s="252"/>
      <c r="UGP187" s="252"/>
      <c r="UGQ187" s="252"/>
      <c r="UGR187" s="252"/>
      <c r="UGS187" s="252"/>
      <c r="UGT187" s="252"/>
      <c r="UGU187" s="252"/>
      <c r="UGV187" s="252"/>
      <c r="UGW187" s="252"/>
      <c r="UGX187" s="252"/>
      <c r="UGY187" s="252"/>
      <c r="UGZ187" s="252"/>
      <c r="UHA187" s="252"/>
      <c r="UHB187" s="252"/>
      <c r="UHC187" s="252"/>
      <c r="UHD187" s="252"/>
      <c r="UHE187" s="252"/>
      <c r="UHF187" s="252"/>
      <c r="UHG187" s="252"/>
      <c r="UHH187" s="252"/>
      <c r="UHI187" s="252"/>
      <c r="UHJ187" s="252"/>
      <c r="UHK187" s="252"/>
      <c r="UHL187" s="252"/>
      <c r="UHM187" s="252"/>
      <c r="UHN187" s="252"/>
      <c r="UHO187" s="252"/>
      <c r="UHP187" s="252"/>
      <c r="UHQ187" s="252"/>
      <c r="UHR187" s="252"/>
      <c r="UHS187" s="252"/>
      <c r="UHT187" s="252"/>
      <c r="UHU187" s="252"/>
      <c r="UHV187" s="252"/>
      <c r="UHW187" s="252"/>
      <c r="UHX187" s="252"/>
      <c r="UHY187" s="252"/>
      <c r="UHZ187" s="252"/>
      <c r="UIA187" s="252"/>
      <c r="UIB187" s="252"/>
      <c r="UIC187" s="252"/>
      <c r="UID187" s="252"/>
      <c r="UIE187" s="252"/>
      <c r="UIF187" s="252"/>
      <c r="UIG187" s="252"/>
      <c r="UIH187" s="252"/>
      <c r="UII187" s="252"/>
      <c r="UIJ187" s="252"/>
      <c r="UIK187" s="252"/>
      <c r="UIL187" s="252"/>
      <c r="UIM187" s="252"/>
      <c r="UIN187" s="252"/>
      <c r="UIO187" s="252"/>
      <c r="UIP187" s="252"/>
      <c r="UIQ187" s="252"/>
      <c r="UIR187" s="252"/>
      <c r="UIS187" s="252"/>
      <c r="UIT187" s="252"/>
      <c r="UIU187" s="252"/>
      <c r="UIV187" s="252"/>
      <c r="UIW187" s="252"/>
      <c r="UIX187" s="252"/>
      <c r="UIY187" s="252"/>
      <c r="UIZ187" s="252"/>
      <c r="UJA187" s="252"/>
      <c r="UJB187" s="252"/>
      <c r="UJC187" s="252"/>
      <c r="UJD187" s="252"/>
      <c r="UJE187" s="252"/>
      <c r="UJF187" s="252"/>
      <c r="UJG187" s="252"/>
      <c r="UJH187" s="252"/>
      <c r="UJI187" s="252"/>
      <c r="UJJ187" s="252"/>
      <c r="UJK187" s="252"/>
      <c r="UJL187" s="252"/>
      <c r="UJM187" s="252"/>
      <c r="UJN187" s="252"/>
      <c r="UJO187" s="252"/>
      <c r="UJP187" s="252"/>
      <c r="UJQ187" s="252"/>
      <c r="UJR187" s="252"/>
      <c r="UJS187" s="252"/>
      <c r="UJT187" s="252"/>
      <c r="UJU187" s="252"/>
      <c r="UJV187" s="252"/>
      <c r="UJW187" s="252"/>
      <c r="UJX187" s="252"/>
      <c r="UJY187" s="252"/>
      <c r="UJZ187" s="252"/>
      <c r="UKA187" s="252"/>
      <c r="UKB187" s="252"/>
      <c r="UKC187" s="252"/>
      <c r="UKD187" s="252"/>
      <c r="UKE187" s="252"/>
      <c r="UKF187" s="252"/>
      <c r="UKG187" s="252"/>
      <c r="UKH187" s="252"/>
      <c r="UKI187" s="252"/>
      <c r="UKJ187" s="252"/>
      <c r="UKK187" s="252"/>
      <c r="UKL187" s="252"/>
      <c r="UKM187" s="252"/>
      <c r="UKN187" s="252"/>
      <c r="UKO187" s="252"/>
      <c r="UKP187" s="252"/>
      <c r="UKQ187" s="252"/>
      <c r="UKR187" s="252"/>
      <c r="UKS187" s="252"/>
      <c r="UKT187" s="252"/>
      <c r="UKU187" s="252"/>
      <c r="UKV187" s="252"/>
      <c r="UKW187" s="252"/>
      <c r="UKX187" s="252"/>
      <c r="UKY187" s="252"/>
      <c r="UKZ187" s="252"/>
      <c r="ULA187" s="252"/>
      <c r="ULB187" s="252"/>
      <c r="ULC187" s="252"/>
      <c r="ULD187" s="252"/>
      <c r="ULE187" s="252"/>
      <c r="ULF187" s="252"/>
      <c r="ULG187" s="252"/>
      <c r="ULH187" s="252"/>
      <c r="ULI187" s="252"/>
      <c r="ULJ187" s="252"/>
      <c r="ULK187" s="252"/>
      <c r="ULL187" s="252"/>
      <c r="ULM187" s="252"/>
      <c r="ULN187" s="252"/>
      <c r="ULO187" s="252"/>
      <c r="ULP187" s="252"/>
      <c r="ULQ187" s="252"/>
      <c r="ULR187" s="252"/>
      <c r="ULS187" s="252"/>
      <c r="ULT187" s="252"/>
      <c r="ULU187" s="252"/>
      <c r="ULV187" s="252"/>
      <c r="ULW187" s="252"/>
      <c r="ULX187" s="252"/>
      <c r="ULY187" s="252"/>
      <c r="ULZ187" s="252"/>
      <c r="UMA187" s="252"/>
      <c r="UMB187" s="252"/>
      <c r="UMC187" s="252"/>
      <c r="UMD187" s="252"/>
      <c r="UME187" s="252"/>
      <c r="UMF187" s="252"/>
      <c r="UMG187" s="252"/>
      <c r="UMH187" s="252"/>
      <c r="UMI187" s="252"/>
      <c r="UMJ187" s="252"/>
      <c r="UMK187" s="252"/>
      <c r="UML187" s="252"/>
      <c r="UMM187" s="252"/>
      <c r="UMN187" s="252"/>
      <c r="UMO187" s="252"/>
      <c r="UMP187" s="252"/>
      <c r="UMQ187" s="252"/>
      <c r="UMR187" s="252"/>
      <c r="UMS187" s="252"/>
      <c r="UMT187" s="252"/>
      <c r="UMU187" s="252"/>
      <c r="UMV187" s="252"/>
      <c r="UMW187" s="252"/>
      <c r="UMX187" s="252"/>
      <c r="UMY187" s="252"/>
      <c r="UMZ187" s="252"/>
      <c r="UNA187" s="252"/>
      <c r="UNB187" s="252"/>
      <c r="UNC187" s="252"/>
      <c r="UND187" s="252"/>
      <c r="UNE187" s="252"/>
      <c r="UNF187" s="252"/>
      <c r="UNG187" s="252"/>
      <c r="UNH187" s="252"/>
      <c r="UNI187" s="252"/>
      <c r="UNJ187" s="252"/>
      <c r="UNK187" s="252"/>
      <c r="UNL187" s="252"/>
      <c r="UNM187" s="252"/>
      <c r="UNN187" s="252"/>
      <c r="UNO187" s="252"/>
      <c r="UNP187" s="252"/>
      <c r="UNQ187" s="252"/>
      <c r="UNR187" s="252"/>
      <c r="UNS187" s="252"/>
      <c r="UNT187" s="252"/>
      <c r="UNU187" s="252"/>
      <c r="UNV187" s="252"/>
      <c r="UNW187" s="252"/>
      <c r="UNX187" s="252"/>
      <c r="UNY187" s="252"/>
      <c r="UNZ187" s="252"/>
      <c r="UOA187" s="252"/>
      <c r="UOB187" s="252"/>
      <c r="UOC187" s="252"/>
      <c r="UOD187" s="252"/>
      <c r="UOE187" s="252"/>
      <c r="UOF187" s="252"/>
      <c r="UOG187" s="252"/>
      <c r="UOH187" s="252"/>
      <c r="UOI187" s="252"/>
      <c r="UOJ187" s="252"/>
      <c r="UOK187" s="252"/>
      <c r="UOL187" s="252"/>
      <c r="UOM187" s="252"/>
      <c r="UON187" s="252"/>
      <c r="UOO187" s="252"/>
      <c r="UOP187" s="252"/>
      <c r="UOQ187" s="252"/>
      <c r="UOR187" s="252"/>
      <c r="UOS187" s="252"/>
      <c r="UOT187" s="252"/>
      <c r="UOU187" s="252"/>
      <c r="UOV187" s="252"/>
      <c r="UOW187" s="252"/>
      <c r="UOX187" s="252"/>
      <c r="UOY187" s="252"/>
      <c r="UOZ187" s="252"/>
      <c r="UPA187" s="252"/>
      <c r="UPB187" s="252"/>
      <c r="UPC187" s="252"/>
      <c r="UPD187" s="252"/>
      <c r="UPE187" s="252"/>
      <c r="UPF187" s="252"/>
      <c r="UPG187" s="252"/>
      <c r="UPH187" s="252"/>
      <c r="UPI187" s="252"/>
      <c r="UPJ187" s="252"/>
      <c r="UPK187" s="252"/>
      <c r="UPL187" s="252"/>
      <c r="UPM187" s="252"/>
      <c r="UPN187" s="252"/>
      <c r="UPO187" s="252"/>
      <c r="UPP187" s="252"/>
      <c r="UPQ187" s="252"/>
      <c r="UPR187" s="252"/>
      <c r="UPS187" s="252"/>
      <c r="UPT187" s="252"/>
      <c r="UPU187" s="252"/>
      <c r="UPV187" s="252"/>
      <c r="UPW187" s="252"/>
      <c r="UPX187" s="252"/>
      <c r="UPY187" s="252"/>
      <c r="UPZ187" s="252"/>
      <c r="UQA187" s="252"/>
      <c r="UQB187" s="252"/>
      <c r="UQC187" s="252"/>
      <c r="UQD187" s="252"/>
      <c r="UQE187" s="252"/>
      <c r="UQF187" s="252"/>
      <c r="UQG187" s="252"/>
      <c r="UQH187" s="252"/>
      <c r="UQI187" s="252"/>
      <c r="UQJ187" s="252"/>
      <c r="UQK187" s="252"/>
      <c r="UQL187" s="252"/>
      <c r="UQM187" s="252"/>
      <c r="UQN187" s="252"/>
      <c r="UQO187" s="252"/>
      <c r="UQP187" s="252"/>
      <c r="UQQ187" s="252"/>
      <c r="UQR187" s="252"/>
      <c r="UQS187" s="252"/>
      <c r="UQT187" s="252"/>
      <c r="UQU187" s="252"/>
      <c r="UQV187" s="252"/>
      <c r="UQW187" s="252"/>
      <c r="UQX187" s="252"/>
      <c r="UQY187" s="252"/>
      <c r="UQZ187" s="252"/>
      <c r="URA187" s="252"/>
      <c r="URB187" s="252"/>
      <c r="URC187" s="252"/>
      <c r="URD187" s="252"/>
      <c r="URE187" s="252"/>
      <c r="URF187" s="252"/>
      <c r="URG187" s="252"/>
      <c r="URH187" s="252"/>
      <c r="URI187" s="252"/>
      <c r="URJ187" s="252"/>
      <c r="URK187" s="252"/>
      <c r="URL187" s="252"/>
      <c r="URM187" s="252"/>
      <c r="URN187" s="252"/>
      <c r="URO187" s="252"/>
      <c r="URP187" s="252"/>
      <c r="URQ187" s="252"/>
      <c r="URR187" s="252"/>
      <c r="URS187" s="252"/>
      <c r="URT187" s="252"/>
      <c r="URU187" s="252"/>
      <c r="URV187" s="252"/>
      <c r="URW187" s="252"/>
      <c r="URX187" s="252"/>
      <c r="URY187" s="252"/>
      <c r="URZ187" s="252"/>
      <c r="USA187" s="252"/>
      <c r="USB187" s="252"/>
      <c r="USC187" s="252"/>
      <c r="USD187" s="252"/>
      <c r="USE187" s="252"/>
      <c r="USF187" s="252"/>
      <c r="USG187" s="252"/>
      <c r="USH187" s="252"/>
      <c r="USI187" s="252"/>
      <c r="USJ187" s="252"/>
      <c r="USK187" s="252"/>
      <c r="USL187" s="252"/>
      <c r="USM187" s="252"/>
      <c r="USN187" s="252"/>
      <c r="USO187" s="252"/>
      <c r="USP187" s="252"/>
      <c r="USQ187" s="252"/>
      <c r="USR187" s="252"/>
      <c r="USS187" s="252"/>
      <c r="UST187" s="252"/>
      <c r="USU187" s="252"/>
      <c r="USV187" s="252"/>
      <c r="USW187" s="252"/>
      <c r="USX187" s="252"/>
      <c r="USY187" s="252"/>
      <c r="USZ187" s="252"/>
      <c r="UTA187" s="252"/>
      <c r="UTB187" s="252"/>
      <c r="UTC187" s="252"/>
      <c r="UTD187" s="252"/>
      <c r="UTE187" s="252"/>
      <c r="UTF187" s="252"/>
      <c r="UTG187" s="252"/>
      <c r="UTH187" s="252"/>
      <c r="UTI187" s="252"/>
      <c r="UTJ187" s="252"/>
      <c r="UTK187" s="252"/>
      <c r="UTL187" s="252"/>
      <c r="UTM187" s="252"/>
      <c r="UTN187" s="252"/>
      <c r="UTO187" s="252"/>
      <c r="UTP187" s="252"/>
      <c r="UTQ187" s="252"/>
      <c r="UTR187" s="252"/>
      <c r="UTS187" s="252"/>
      <c r="UTT187" s="252"/>
      <c r="UTU187" s="252"/>
      <c r="UTV187" s="252"/>
      <c r="UTW187" s="252"/>
      <c r="UTX187" s="252"/>
      <c r="UTY187" s="252"/>
      <c r="UTZ187" s="252"/>
      <c r="UUA187" s="252"/>
      <c r="UUB187" s="252"/>
      <c r="UUC187" s="252"/>
      <c r="UUD187" s="252"/>
      <c r="UUE187" s="252"/>
      <c r="UUF187" s="252"/>
      <c r="UUG187" s="252"/>
      <c r="UUH187" s="252"/>
      <c r="UUI187" s="252"/>
      <c r="UUJ187" s="252"/>
      <c r="UUK187" s="252"/>
      <c r="UUL187" s="252"/>
      <c r="UUM187" s="252"/>
      <c r="UUN187" s="252"/>
      <c r="UUO187" s="252"/>
      <c r="UUP187" s="252"/>
      <c r="UUQ187" s="252"/>
      <c r="UUR187" s="252"/>
      <c r="UUS187" s="252"/>
      <c r="UUT187" s="252"/>
      <c r="UUU187" s="252"/>
      <c r="UUV187" s="252"/>
      <c r="UUW187" s="252"/>
      <c r="UUX187" s="252"/>
      <c r="UUY187" s="252"/>
      <c r="UUZ187" s="252"/>
      <c r="UVA187" s="252"/>
      <c r="UVB187" s="252"/>
      <c r="UVC187" s="252"/>
      <c r="UVD187" s="252"/>
      <c r="UVE187" s="252"/>
      <c r="UVF187" s="252"/>
      <c r="UVG187" s="252"/>
      <c r="UVH187" s="252"/>
      <c r="UVI187" s="252"/>
      <c r="UVJ187" s="252"/>
      <c r="UVK187" s="252"/>
      <c r="UVL187" s="252"/>
      <c r="UVM187" s="252"/>
      <c r="UVN187" s="252"/>
      <c r="UVO187" s="252"/>
      <c r="UVP187" s="252"/>
      <c r="UVQ187" s="252"/>
      <c r="UVR187" s="252"/>
      <c r="UVS187" s="252"/>
      <c r="UVT187" s="252"/>
      <c r="UVU187" s="252"/>
      <c r="UVV187" s="252"/>
      <c r="UVW187" s="252"/>
      <c r="UVX187" s="252"/>
      <c r="UVY187" s="252"/>
      <c r="UVZ187" s="252"/>
      <c r="UWA187" s="252"/>
      <c r="UWB187" s="252"/>
      <c r="UWC187" s="252"/>
      <c r="UWD187" s="252"/>
      <c r="UWE187" s="252"/>
      <c r="UWF187" s="252"/>
      <c r="UWG187" s="252"/>
      <c r="UWH187" s="252"/>
      <c r="UWI187" s="252"/>
      <c r="UWJ187" s="252"/>
      <c r="UWK187" s="252"/>
      <c r="UWL187" s="252"/>
      <c r="UWM187" s="252"/>
      <c r="UWN187" s="252"/>
      <c r="UWO187" s="252"/>
      <c r="UWP187" s="252"/>
      <c r="UWQ187" s="252"/>
      <c r="UWR187" s="252"/>
      <c r="UWS187" s="252"/>
      <c r="UWT187" s="252"/>
      <c r="UWU187" s="252"/>
      <c r="UWV187" s="252"/>
      <c r="UWW187" s="252"/>
      <c r="UWX187" s="252"/>
      <c r="UWY187" s="252"/>
      <c r="UWZ187" s="252"/>
      <c r="UXA187" s="252"/>
      <c r="UXB187" s="252"/>
      <c r="UXC187" s="252"/>
      <c r="UXD187" s="252"/>
      <c r="UXE187" s="252"/>
      <c r="UXF187" s="252"/>
      <c r="UXG187" s="252"/>
      <c r="UXH187" s="252"/>
      <c r="UXI187" s="252"/>
      <c r="UXJ187" s="252"/>
      <c r="UXK187" s="252"/>
      <c r="UXL187" s="252"/>
      <c r="UXM187" s="252"/>
      <c r="UXN187" s="252"/>
      <c r="UXO187" s="252"/>
      <c r="UXP187" s="252"/>
      <c r="UXQ187" s="252"/>
      <c r="UXR187" s="252"/>
      <c r="UXS187" s="252"/>
      <c r="UXT187" s="252"/>
      <c r="UXU187" s="252"/>
      <c r="UXV187" s="252"/>
      <c r="UXW187" s="252"/>
      <c r="UXX187" s="252"/>
      <c r="UXY187" s="252"/>
      <c r="UXZ187" s="252"/>
      <c r="UYA187" s="252"/>
      <c r="UYB187" s="252"/>
      <c r="UYC187" s="252"/>
      <c r="UYD187" s="252"/>
      <c r="UYE187" s="252"/>
      <c r="UYF187" s="252"/>
      <c r="UYG187" s="252"/>
      <c r="UYH187" s="252"/>
      <c r="UYI187" s="252"/>
      <c r="UYJ187" s="252"/>
      <c r="UYK187" s="252"/>
      <c r="UYL187" s="252"/>
      <c r="UYM187" s="252"/>
      <c r="UYN187" s="252"/>
      <c r="UYO187" s="252"/>
      <c r="UYP187" s="252"/>
      <c r="UYQ187" s="252"/>
      <c r="UYR187" s="252"/>
      <c r="UYS187" s="252"/>
      <c r="UYT187" s="252"/>
      <c r="UYU187" s="252"/>
      <c r="UYV187" s="252"/>
      <c r="UYW187" s="252"/>
      <c r="UYX187" s="252"/>
      <c r="UYY187" s="252"/>
      <c r="UYZ187" s="252"/>
      <c r="UZA187" s="252"/>
      <c r="UZB187" s="252"/>
      <c r="UZC187" s="252"/>
      <c r="UZD187" s="252"/>
      <c r="UZE187" s="252"/>
      <c r="UZF187" s="252"/>
      <c r="UZG187" s="252"/>
      <c r="UZH187" s="252"/>
      <c r="UZI187" s="252"/>
      <c r="UZJ187" s="252"/>
      <c r="UZK187" s="252"/>
      <c r="UZL187" s="252"/>
      <c r="UZM187" s="252"/>
      <c r="UZN187" s="252"/>
      <c r="UZO187" s="252"/>
      <c r="UZP187" s="252"/>
      <c r="UZQ187" s="252"/>
      <c r="UZR187" s="252"/>
      <c r="UZS187" s="252"/>
      <c r="UZT187" s="252"/>
      <c r="UZU187" s="252"/>
      <c r="UZV187" s="252"/>
      <c r="UZW187" s="252"/>
      <c r="UZX187" s="252"/>
      <c r="UZY187" s="252"/>
      <c r="UZZ187" s="252"/>
      <c r="VAA187" s="252"/>
      <c r="VAB187" s="252"/>
      <c r="VAC187" s="252"/>
      <c r="VAD187" s="252"/>
      <c r="VAE187" s="252"/>
      <c r="VAF187" s="252"/>
      <c r="VAG187" s="252"/>
      <c r="VAH187" s="252"/>
      <c r="VAI187" s="252"/>
      <c r="VAJ187" s="252"/>
      <c r="VAK187" s="252"/>
      <c r="VAL187" s="252"/>
      <c r="VAM187" s="252"/>
      <c r="VAN187" s="252"/>
      <c r="VAO187" s="252"/>
      <c r="VAP187" s="252"/>
      <c r="VAQ187" s="252"/>
      <c r="VAR187" s="252"/>
      <c r="VAS187" s="252"/>
      <c r="VAT187" s="252"/>
      <c r="VAU187" s="252"/>
      <c r="VAV187" s="252"/>
      <c r="VAW187" s="252"/>
      <c r="VAX187" s="252"/>
      <c r="VAY187" s="252"/>
      <c r="VAZ187" s="252"/>
      <c r="VBA187" s="252"/>
      <c r="VBB187" s="252"/>
      <c r="VBC187" s="252"/>
      <c r="VBD187" s="252"/>
      <c r="VBE187" s="252"/>
      <c r="VBF187" s="252"/>
      <c r="VBG187" s="252"/>
      <c r="VBH187" s="252"/>
      <c r="VBI187" s="252"/>
      <c r="VBJ187" s="252"/>
      <c r="VBK187" s="252"/>
      <c r="VBL187" s="252"/>
      <c r="VBM187" s="252"/>
      <c r="VBN187" s="252"/>
      <c r="VBO187" s="252"/>
      <c r="VBP187" s="252"/>
      <c r="VBQ187" s="252"/>
      <c r="VBR187" s="252"/>
      <c r="VBS187" s="252"/>
      <c r="VBT187" s="252"/>
      <c r="VBU187" s="252"/>
      <c r="VBV187" s="252"/>
      <c r="VBW187" s="252"/>
      <c r="VBX187" s="252"/>
      <c r="VBY187" s="252"/>
      <c r="VBZ187" s="252"/>
      <c r="VCA187" s="252"/>
      <c r="VCB187" s="252"/>
      <c r="VCC187" s="252"/>
      <c r="VCD187" s="252"/>
      <c r="VCE187" s="252"/>
      <c r="VCF187" s="252"/>
      <c r="VCG187" s="252"/>
      <c r="VCH187" s="252"/>
      <c r="VCI187" s="252"/>
      <c r="VCJ187" s="252"/>
      <c r="VCK187" s="252"/>
      <c r="VCL187" s="252"/>
      <c r="VCM187" s="252"/>
      <c r="VCN187" s="252"/>
      <c r="VCO187" s="252"/>
      <c r="VCP187" s="252"/>
      <c r="VCQ187" s="252"/>
      <c r="VCR187" s="252"/>
      <c r="VCS187" s="252"/>
      <c r="VCT187" s="252"/>
      <c r="VCU187" s="252"/>
      <c r="VCV187" s="252"/>
      <c r="VCW187" s="252"/>
      <c r="VCX187" s="252"/>
      <c r="VCY187" s="252"/>
      <c r="VCZ187" s="252"/>
      <c r="VDA187" s="252"/>
      <c r="VDB187" s="252"/>
      <c r="VDC187" s="252"/>
      <c r="VDD187" s="252"/>
      <c r="VDE187" s="252"/>
      <c r="VDF187" s="252"/>
      <c r="VDG187" s="252"/>
      <c r="VDH187" s="252"/>
      <c r="VDI187" s="252"/>
      <c r="VDJ187" s="252"/>
      <c r="VDK187" s="252"/>
      <c r="VDL187" s="252"/>
      <c r="VDM187" s="252"/>
      <c r="VDN187" s="252"/>
      <c r="VDO187" s="252"/>
      <c r="VDP187" s="252"/>
      <c r="VDQ187" s="252"/>
      <c r="VDR187" s="252"/>
      <c r="VDS187" s="252"/>
      <c r="VDT187" s="252"/>
      <c r="VDU187" s="252"/>
      <c r="VDV187" s="252"/>
      <c r="VDW187" s="252"/>
      <c r="VDX187" s="252"/>
      <c r="VDY187" s="252"/>
      <c r="VDZ187" s="252"/>
      <c r="VEA187" s="252"/>
      <c r="VEB187" s="252"/>
      <c r="VEC187" s="252"/>
      <c r="VED187" s="252"/>
      <c r="VEE187" s="252"/>
      <c r="VEF187" s="252"/>
      <c r="VEG187" s="252"/>
      <c r="VEH187" s="252"/>
      <c r="VEI187" s="252"/>
      <c r="VEJ187" s="252"/>
      <c r="VEK187" s="252"/>
      <c r="VEL187" s="252"/>
      <c r="VEM187" s="252"/>
      <c r="VEN187" s="252"/>
      <c r="VEO187" s="252"/>
      <c r="VEP187" s="252"/>
      <c r="VEQ187" s="252"/>
      <c r="VER187" s="252"/>
      <c r="VES187" s="252"/>
      <c r="VET187" s="252"/>
      <c r="VEU187" s="252"/>
      <c r="VEV187" s="252"/>
      <c r="VEW187" s="252"/>
      <c r="VEX187" s="252"/>
      <c r="VEY187" s="252"/>
      <c r="VEZ187" s="252"/>
      <c r="VFA187" s="252"/>
      <c r="VFB187" s="252"/>
      <c r="VFC187" s="252"/>
      <c r="VFD187" s="252"/>
      <c r="VFE187" s="252"/>
      <c r="VFF187" s="252"/>
      <c r="VFG187" s="252"/>
      <c r="VFH187" s="252"/>
      <c r="VFI187" s="252"/>
      <c r="VFJ187" s="252"/>
      <c r="VFK187" s="252"/>
      <c r="VFL187" s="252"/>
      <c r="VFM187" s="252"/>
      <c r="VFN187" s="252"/>
      <c r="VFO187" s="252"/>
      <c r="VFP187" s="252"/>
      <c r="VFQ187" s="252"/>
      <c r="VFR187" s="252"/>
      <c r="VFS187" s="252"/>
      <c r="VFT187" s="252"/>
      <c r="VFU187" s="252"/>
      <c r="VFV187" s="252"/>
      <c r="VFW187" s="252"/>
      <c r="VFX187" s="252"/>
      <c r="VFY187" s="252"/>
      <c r="VFZ187" s="252"/>
      <c r="VGA187" s="252"/>
      <c r="VGB187" s="252"/>
      <c r="VGC187" s="252"/>
      <c r="VGD187" s="252"/>
      <c r="VGE187" s="252"/>
      <c r="VGF187" s="252"/>
      <c r="VGG187" s="252"/>
      <c r="VGH187" s="252"/>
      <c r="VGI187" s="252"/>
      <c r="VGJ187" s="252"/>
      <c r="VGK187" s="252"/>
      <c r="VGL187" s="252"/>
      <c r="VGM187" s="252"/>
      <c r="VGN187" s="252"/>
      <c r="VGO187" s="252"/>
      <c r="VGP187" s="252"/>
      <c r="VGQ187" s="252"/>
      <c r="VGR187" s="252"/>
      <c r="VGS187" s="252"/>
      <c r="VGT187" s="252"/>
      <c r="VGU187" s="252"/>
      <c r="VGV187" s="252"/>
      <c r="VGW187" s="252"/>
      <c r="VGX187" s="252"/>
      <c r="VGY187" s="252"/>
      <c r="VGZ187" s="252"/>
      <c r="VHA187" s="252"/>
      <c r="VHB187" s="252"/>
      <c r="VHC187" s="252"/>
      <c r="VHD187" s="252"/>
      <c r="VHE187" s="252"/>
      <c r="VHF187" s="252"/>
      <c r="VHG187" s="252"/>
      <c r="VHH187" s="252"/>
      <c r="VHI187" s="252"/>
      <c r="VHJ187" s="252"/>
      <c r="VHK187" s="252"/>
      <c r="VHL187" s="252"/>
      <c r="VHM187" s="252"/>
      <c r="VHN187" s="252"/>
      <c r="VHO187" s="252"/>
      <c r="VHP187" s="252"/>
      <c r="VHQ187" s="252"/>
      <c r="VHR187" s="252"/>
      <c r="VHS187" s="252"/>
      <c r="VHT187" s="252"/>
      <c r="VHU187" s="252"/>
      <c r="VHV187" s="252"/>
      <c r="VHW187" s="252"/>
      <c r="VHX187" s="252"/>
      <c r="VHY187" s="252"/>
      <c r="VHZ187" s="252"/>
      <c r="VIA187" s="252"/>
      <c r="VIB187" s="252"/>
      <c r="VIC187" s="252"/>
      <c r="VID187" s="252"/>
      <c r="VIE187" s="252"/>
      <c r="VIF187" s="252"/>
      <c r="VIG187" s="252"/>
      <c r="VIH187" s="252"/>
      <c r="VII187" s="252"/>
      <c r="VIJ187" s="252"/>
      <c r="VIK187" s="252"/>
      <c r="VIL187" s="252"/>
      <c r="VIM187" s="252"/>
      <c r="VIN187" s="252"/>
      <c r="VIO187" s="252"/>
      <c r="VIP187" s="252"/>
      <c r="VIQ187" s="252"/>
      <c r="VIR187" s="252"/>
      <c r="VIS187" s="252"/>
      <c r="VIT187" s="252"/>
      <c r="VIU187" s="252"/>
      <c r="VIV187" s="252"/>
      <c r="VIW187" s="252"/>
      <c r="VIX187" s="252"/>
      <c r="VIY187" s="252"/>
      <c r="VIZ187" s="252"/>
      <c r="VJA187" s="252"/>
      <c r="VJB187" s="252"/>
      <c r="VJC187" s="252"/>
      <c r="VJD187" s="252"/>
      <c r="VJE187" s="252"/>
      <c r="VJF187" s="252"/>
      <c r="VJG187" s="252"/>
      <c r="VJH187" s="252"/>
      <c r="VJI187" s="252"/>
      <c r="VJJ187" s="252"/>
      <c r="VJK187" s="252"/>
      <c r="VJL187" s="252"/>
      <c r="VJM187" s="252"/>
      <c r="VJN187" s="252"/>
      <c r="VJO187" s="252"/>
      <c r="VJP187" s="252"/>
      <c r="VJQ187" s="252"/>
      <c r="VJR187" s="252"/>
      <c r="VJS187" s="252"/>
      <c r="VJT187" s="252"/>
      <c r="VJU187" s="252"/>
      <c r="VJV187" s="252"/>
      <c r="VJW187" s="252"/>
      <c r="VJX187" s="252"/>
      <c r="VJY187" s="252"/>
      <c r="VJZ187" s="252"/>
      <c r="VKA187" s="252"/>
      <c r="VKB187" s="252"/>
      <c r="VKC187" s="252"/>
      <c r="VKD187" s="252"/>
      <c r="VKE187" s="252"/>
      <c r="VKF187" s="252"/>
      <c r="VKG187" s="252"/>
      <c r="VKH187" s="252"/>
      <c r="VKI187" s="252"/>
      <c r="VKJ187" s="252"/>
      <c r="VKK187" s="252"/>
      <c r="VKL187" s="252"/>
      <c r="VKM187" s="252"/>
      <c r="VKN187" s="252"/>
      <c r="VKO187" s="252"/>
      <c r="VKP187" s="252"/>
      <c r="VKQ187" s="252"/>
      <c r="VKR187" s="252"/>
      <c r="VKS187" s="252"/>
      <c r="VKT187" s="252"/>
      <c r="VKU187" s="252"/>
      <c r="VKV187" s="252"/>
      <c r="VKW187" s="252"/>
      <c r="VKX187" s="252"/>
      <c r="VKY187" s="252"/>
      <c r="VKZ187" s="252"/>
      <c r="VLA187" s="252"/>
      <c r="VLB187" s="252"/>
      <c r="VLC187" s="252"/>
      <c r="VLD187" s="252"/>
      <c r="VLE187" s="252"/>
      <c r="VLF187" s="252"/>
      <c r="VLG187" s="252"/>
      <c r="VLH187" s="252"/>
      <c r="VLI187" s="252"/>
      <c r="VLJ187" s="252"/>
      <c r="VLK187" s="252"/>
      <c r="VLL187" s="252"/>
      <c r="VLM187" s="252"/>
      <c r="VLN187" s="252"/>
      <c r="VLO187" s="252"/>
      <c r="VLP187" s="252"/>
      <c r="VLQ187" s="252"/>
      <c r="VLR187" s="252"/>
      <c r="VLS187" s="252"/>
      <c r="VLT187" s="252"/>
      <c r="VLU187" s="252"/>
      <c r="VLV187" s="252"/>
      <c r="VLW187" s="252"/>
      <c r="VLX187" s="252"/>
      <c r="VLY187" s="252"/>
      <c r="VLZ187" s="252"/>
      <c r="VMA187" s="252"/>
      <c r="VMB187" s="252"/>
      <c r="VMC187" s="252"/>
      <c r="VMD187" s="252"/>
      <c r="VME187" s="252"/>
      <c r="VMF187" s="252"/>
      <c r="VMG187" s="252"/>
      <c r="VMH187" s="252"/>
      <c r="VMI187" s="252"/>
      <c r="VMJ187" s="252"/>
      <c r="VMK187" s="252"/>
      <c r="VML187" s="252"/>
      <c r="VMM187" s="252"/>
      <c r="VMN187" s="252"/>
      <c r="VMO187" s="252"/>
      <c r="VMP187" s="252"/>
      <c r="VMQ187" s="252"/>
      <c r="VMR187" s="252"/>
      <c r="VMS187" s="252"/>
      <c r="VMT187" s="252"/>
      <c r="VMU187" s="252"/>
      <c r="VMV187" s="252"/>
      <c r="VMW187" s="252"/>
      <c r="VMX187" s="252"/>
      <c r="VMY187" s="252"/>
      <c r="VMZ187" s="252"/>
      <c r="VNA187" s="252"/>
      <c r="VNB187" s="252"/>
      <c r="VNC187" s="252"/>
      <c r="VND187" s="252"/>
      <c r="VNE187" s="252"/>
      <c r="VNF187" s="252"/>
      <c r="VNG187" s="252"/>
      <c r="VNH187" s="252"/>
      <c r="VNI187" s="252"/>
      <c r="VNJ187" s="252"/>
      <c r="VNK187" s="252"/>
      <c r="VNL187" s="252"/>
      <c r="VNM187" s="252"/>
      <c r="VNN187" s="252"/>
      <c r="VNO187" s="252"/>
      <c r="VNP187" s="252"/>
      <c r="VNQ187" s="252"/>
      <c r="VNR187" s="252"/>
      <c r="VNS187" s="252"/>
      <c r="VNT187" s="252"/>
      <c r="VNU187" s="252"/>
      <c r="VNV187" s="252"/>
      <c r="VNW187" s="252"/>
      <c r="VNX187" s="252"/>
      <c r="VNY187" s="252"/>
      <c r="VNZ187" s="252"/>
      <c r="VOA187" s="252"/>
      <c r="VOB187" s="252"/>
      <c r="VOC187" s="252"/>
      <c r="VOD187" s="252"/>
      <c r="VOE187" s="252"/>
      <c r="VOF187" s="252"/>
      <c r="VOG187" s="252"/>
      <c r="VOH187" s="252"/>
      <c r="VOI187" s="252"/>
      <c r="VOJ187" s="252"/>
      <c r="VOK187" s="252"/>
      <c r="VOL187" s="252"/>
      <c r="VOM187" s="252"/>
      <c r="VON187" s="252"/>
      <c r="VOO187" s="252"/>
      <c r="VOP187" s="252"/>
      <c r="VOQ187" s="252"/>
      <c r="VOR187" s="252"/>
      <c r="VOS187" s="252"/>
      <c r="VOT187" s="252"/>
      <c r="VOU187" s="252"/>
      <c r="VOV187" s="252"/>
      <c r="VOW187" s="252"/>
      <c r="VOX187" s="252"/>
      <c r="VOY187" s="252"/>
      <c r="VOZ187" s="252"/>
      <c r="VPA187" s="252"/>
      <c r="VPB187" s="252"/>
      <c r="VPC187" s="252"/>
      <c r="VPD187" s="252"/>
      <c r="VPE187" s="252"/>
      <c r="VPF187" s="252"/>
      <c r="VPG187" s="252"/>
      <c r="VPH187" s="252"/>
      <c r="VPI187" s="252"/>
      <c r="VPJ187" s="252"/>
      <c r="VPK187" s="252"/>
      <c r="VPL187" s="252"/>
      <c r="VPM187" s="252"/>
      <c r="VPN187" s="252"/>
      <c r="VPO187" s="252"/>
      <c r="VPP187" s="252"/>
      <c r="VPQ187" s="252"/>
      <c r="VPR187" s="252"/>
      <c r="VPS187" s="252"/>
      <c r="VPT187" s="252"/>
      <c r="VPU187" s="252"/>
      <c r="VPV187" s="252"/>
      <c r="VPW187" s="252"/>
      <c r="VPX187" s="252"/>
      <c r="VPY187" s="252"/>
      <c r="VPZ187" s="252"/>
      <c r="VQA187" s="252"/>
      <c r="VQB187" s="252"/>
      <c r="VQC187" s="252"/>
      <c r="VQD187" s="252"/>
      <c r="VQE187" s="252"/>
      <c r="VQF187" s="252"/>
      <c r="VQG187" s="252"/>
      <c r="VQH187" s="252"/>
      <c r="VQI187" s="252"/>
      <c r="VQJ187" s="252"/>
      <c r="VQK187" s="252"/>
      <c r="VQL187" s="252"/>
      <c r="VQM187" s="252"/>
      <c r="VQN187" s="252"/>
      <c r="VQO187" s="252"/>
      <c r="VQP187" s="252"/>
      <c r="VQQ187" s="252"/>
      <c r="VQR187" s="252"/>
      <c r="VQS187" s="252"/>
      <c r="VQT187" s="252"/>
      <c r="VQU187" s="252"/>
      <c r="VQV187" s="252"/>
      <c r="VQW187" s="252"/>
      <c r="VQX187" s="252"/>
      <c r="VQY187" s="252"/>
      <c r="VQZ187" s="252"/>
      <c r="VRA187" s="252"/>
      <c r="VRB187" s="252"/>
      <c r="VRC187" s="252"/>
      <c r="VRD187" s="252"/>
      <c r="VRE187" s="252"/>
      <c r="VRF187" s="252"/>
      <c r="VRG187" s="252"/>
      <c r="VRH187" s="252"/>
      <c r="VRI187" s="252"/>
      <c r="VRJ187" s="252"/>
      <c r="VRK187" s="252"/>
      <c r="VRL187" s="252"/>
      <c r="VRM187" s="252"/>
      <c r="VRN187" s="252"/>
      <c r="VRO187" s="252"/>
      <c r="VRP187" s="252"/>
      <c r="VRQ187" s="252"/>
      <c r="VRR187" s="252"/>
      <c r="VRS187" s="252"/>
      <c r="VRT187" s="252"/>
      <c r="VRU187" s="252"/>
      <c r="VRV187" s="252"/>
      <c r="VRW187" s="252"/>
      <c r="VRX187" s="252"/>
      <c r="VRY187" s="252"/>
      <c r="VRZ187" s="252"/>
      <c r="VSA187" s="252"/>
      <c r="VSB187" s="252"/>
      <c r="VSC187" s="252"/>
      <c r="VSD187" s="252"/>
      <c r="VSE187" s="252"/>
      <c r="VSF187" s="252"/>
      <c r="VSG187" s="252"/>
      <c r="VSH187" s="252"/>
      <c r="VSI187" s="252"/>
      <c r="VSJ187" s="252"/>
      <c r="VSK187" s="252"/>
      <c r="VSL187" s="252"/>
      <c r="VSM187" s="252"/>
      <c r="VSN187" s="252"/>
      <c r="VSO187" s="252"/>
      <c r="VSP187" s="252"/>
      <c r="VSQ187" s="252"/>
      <c r="VSR187" s="252"/>
      <c r="VSS187" s="252"/>
      <c r="VST187" s="252"/>
      <c r="VSU187" s="252"/>
      <c r="VSV187" s="252"/>
      <c r="VSW187" s="252"/>
      <c r="VSX187" s="252"/>
      <c r="VSY187" s="252"/>
      <c r="VSZ187" s="252"/>
      <c r="VTA187" s="252"/>
      <c r="VTB187" s="252"/>
      <c r="VTC187" s="252"/>
      <c r="VTD187" s="252"/>
      <c r="VTE187" s="252"/>
      <c r="VTF187" s="252"/>
      <c r="VTG187" s="252"/>
      <c r="VTH187" s="252"/>
      <c r="VTI187" s="252"/>
      <c r="VTJ187" s="252"/>
      <c r="VTK187" s="252"/>
      <c r="VTL187" s="252"/>
      <c r="VTM187" s="252"/>
      <c r="VTN187" s="252"/>
      <c r="VTO187" s="252"/>
      <c r="VTP187" s="252"/>
      <c r="VTQ187" s="252"/>
      <c r="VTR187" s="252"/>
      <c r="VTS187" s="252"/>
      <c r="VTT187" s="252"/>
      <c r="VTU187" s="252"/>
      <c r="VTV187" s="252"/>
      <c r="VTW187" s="252"/>
      <c r="VTX187" s="252"/>
      <c r="VTY187" s="252"/>
      <c r="VTZ187" s="252"/>
      <c r="VUA187" s="252"/>
      <c r="VUB187" s="252"/>
      <c r="VUC187" s="252"/>
      <c r="VUD187" s="252"/>
      <c r="VUE187" s="252"/>
      <c r="VUF187" s="252"/>
      <c r="VUG187" s="252"/>
      <c r="VUH187" s="252"/>
      <c r="VUI187" s="252"/>
      <c r="VUJ187" s="252"/>
      <c r="VUK187" s="252"/>
      <c r="VUL187" s="252"/>
      <c r="VUM187" s="252"/>
      <c r="VUN187" s="252"/>
      <c r="VUO187" s="252"/>
      <c r="VUP187" s="252"/>
      <c r="VUQ187" s="252"/>
      <c r="VUR187" s="252"/>
      <c r="VUS187" s="252"/>
      <c r="VUT187" s="252"/>
      <c r="VUU187" s="252"/>
      <c r="VUV187" s="252"/>
      <c r="VUW187" s="252"/>
      <c r="VUX187" s="252"/>
      <c r="VUY187" s="252"/>
      <c r="VUZ187" s="252"/>
      <c r="VVA187" s="252"/>
      <c r="VVB187" s="252"/>
      <c r="VVC187" s="252"/>
      <c r="VVD187" s="252"/>
      <c r="VVE187" s="252"/>
      <c r="VVF187" s="252"/>
      <c r="VVG187" s="252"/>
      <c r="VVH187" s="252"/>
      <c r="VVI187" s="252"/>
      <c r="VVJ187" s="252"/>
      <c r="VVK187" s="252"/>
      <c r="VVL187" s="252"/>
      <c r="VVM187" s="252"/>
      <c r="VVN187" s="252"/>
      <c r="VVO187" s="252"/>
      <c r="VVP187" s="252"/>
      <c r="VVQ187" s="252"/>
      <c r="VVR187" s="252"/>
      <c r="VVS187" s="252"/>
      <c r="VVT187" s="252"/>
      <c r="VVU187" s="252"/>
      <c r="VVV187" s="252"/>
      <c r="VVW187" s="252"/>
      <c r="VVX187" s="252"/>
      <c r="VVY187" s="252"/>
      <c r="VVZ187" s="252"/>
      <c r="VWA187" s="252"/>
      <c r="VWB187" s="252"/>
      <c r="VWC187" s="252"/>
      <c r="VWD187" s="252"/>
      <c r="VWE187" s="252"/>
      <c r="VWF187" s="252"/>
      <c r="VWG187" s="252"/>
      <c r="VWH187" s="252"/>
      <c r="VWI187" s="252"/>
      <c r="VWJ187" s="252"/>
      <c r="VWK187" s="252"/>
      <c r="VWL187" s="252"/>
      <c r="VWM187" s="252"/>
      <c r="VWN187" s="252"/>
      <c r="VWO187" s="252"/>
      <c r="VWP187" s="252"/>
      <c r="VWQ187" s="252"/>
      <c r="VWR187" s="252"/>
      <c r="VWS187" s="252"/>
      <c r="VWT187" s="252"/>
      <c r="VWU187" s="252"/>
      <c r="VWV187" s="252"/>
      <c r="VWW187" s="252"/>
      <c r="VWX187" s="252"/>
      <c r="VWY187" s="252"/>
      <c r="VWZ187" s="252"/>
      <c r="VXA187" s="252"/>
      <c r="VXB187" s="252"/>
      <c r="VXC187" s="252"/>
      <c r="VXD187" s="252"/>
      <c r="VXE187" s="252"/>
      <c r="VXF187" s="252"/>
      <c r="VXG187" s="252"/>
      <c r="VXH187" s="252"/>
      <c r="VXI187" s="252"/>
      <c r="VXJ187" s="252"/>
      <c r="VXK187" s="252"/>
      <c r="VXL187" s="252"/>
      <c r="VXM187" s="252"/>
      <c r="VXN187" s="252"/>
      <c r="VXO187" s="252"/>
      <c r="VXP187" s="252"/>
      <c r="VXQ187" s="252"/>
      <c r="VXR187" s="252"/>
      <c r="VXS187" s="252"/>
      <c r="VXT187" s="252"/>
      <c r="VXU187" s="252"/>
      <c r="VXV187" s="252"/>
      <c r="VXW187" s="252"/>
      <c r="VXX187" s="252"/>
      <c r="VXY187" s="252"/>
      <c r="VXZ187" s="252"/>
      <c r="VYA187" s="252"/>
      <c r="VYB187" s="252"/>
      <c r="VYC187" s="252"/>
      <c r="VYD187" s="252"/>
      <c r="VYE187" s="252"/>
      <c r="VYF187" s="252"/>
      <c r="VYG187" s="252"/>
      <c r="VYH187" s="252"/>
      <c r="VYI187" s="252"/>
      <c r="VYJ187" s="252"/>
      <c r="VYK187" s="252"/>
      <c r="VYL187" s="252"/>
      <c r="VYM187" s="252"/>
      <c r="VYN187" s="252"/>
      <c r="VYO187" s="252"/>
      <c r="VYP187" s="252"/>
      <c r="VYQ187" s="252"/>
      <c r="VYR187" s="252"/>
      <c r="VYS187" s="252"/>
      <c r="VYT187" s="252"/>
      <c r="VYU187" s="252"/>
      <c r="VYV187" s="252"/>
      <c r="VYW187" s="252"/>
      <c r="VYX187" s="252"/>
      <c r="VYY187" s="252"/>
      <c r="VYZ187" s="252"/>
      <c r="VZA187" s="252"/>
      <c r="VZB187" s="252"/>
      <c r="VZC187" s="252"/>
      <c r="VZD187" s="252"/>
      <c r="VZE187" s="252"/>
      <c r="VZF187" s="252"/>
      <c r="VZG187" s="252"/>
      <c r="VZH187" s="252"/>
      <c r="VZI187" s="252"/>
      <c r="VZJ187" s="252"/>
      <c r="VZK187" s="252"/>
      <c r="VZL187" s="252"/>
      <c r="VZM187" s="252"/>
      <c r="VZN187" s="252"/>
      <c r="VZO187" s="252"/>
      <c r="VZP187" s="252"/>
      <c r="VZQ187" s="252"/>
      <c r="VZR187" s="252"/>
      <c r="VZS187" s="252"/>
      <c r="VZT187" s="252"/>
      <c r="VZU187" s="252"/>
      <c r="VZV187" s="252"/>
      <c r="VZW187" s="252"/>
      <c r="VZX187" s="252"/>
      <c r="VZY187" s="252"/>
      <c r="VZZ187" s="252"/>
      <c r="WAA187" s="252"/>
      <c r="WAB187" s="252"/>
      <c r="WAC187" s="252"/>
      <c r="WAD187" s="252"/>
      <c r="WAE187" s="252"/>
      <c r="WAF187" s="252"/>
      <c r="WAG187" s="252"/>
      <c r="WAH187" s="252"/>
      <c r="WAI187" s="252"/>
      <c r="WAJ187" s="252"/>
      <c r="WAK187" s="252"/>
      <c r="WAL187" s="252"/>
      <c r="WAM187" s="252"/>
      <c r="WAN187" s="252"/>
      <c r="WAO187" s="252"/>
      <c r="WAP187" s="252"/>
      <c r="WAQ187" s="252"/>
      <c r="WAR187" s="252"/>
      <c r="WAS187" s="252"/>
      <c r="WAT187" s="252"/>
      <c r="WAU187" s="252"/>
      <c r="WAV187" s="252"/>
      <c r="WAW187" s="252"/>
      <c r="WAX187" s="252"/>
      <c r="WAY187" s="252"/>
      <c r="WAZ187" s="252"/>
      <c r="WBA187" s="252"/>
      <c r="WBB187" s="252"/>
      <c r="WBC187" s="252"/>
      <c r="WBD187" s="252"/>
      <c r="WBE187" s="252"/>
      <c r="WBF187" s="252"/>
      <c r="WBG187" s="252"/>
      <c r="WBH187" s="252"/>
      <c r="WBI187" s="252"/>
      <c r="WBJ187" s="252"/>
      <c r="WBK187" s="252"/>
      <c r="WBL187" s="252"/>
      <c r="WBM187" s="252"/>
      <c r="WBN187" s="252"/>
      <c r="WBO187" s="252"/>
      <c r="WBP187" s="252"/>
      <c r="WBQ187" s="252"/>
      <c r="WBR187" s="252"/>
      <c r="WBS187" s="252"/>
      <c r="WBT187" s="252"/>
      <c r="WBU187" s="252"/>
      <c r="WBV187" s="252"/>
      <c r="WBW187" s="252"/>
      <c r="WBX187" s="252"/>
      <c r="WBY187" s="252"/>
      <c r="WBZ187" s="252"/>
      <c r="WCA187" s="252"/>
      <c r="WCB187" s="252"/>
      <c r="WCC187" s="252"/>
      <c r="WCD187" s="252"/>
      <c r="WCE187" s="252"/>
      <c r="WCF187" s="252"/>
      <c r="WCG187" s="252"/>
      <c r="WCH187" s="252"/>
      <c r="WCI187" s="252"/>
      <c r="WCJ187" s="252"/>
      <c r="WCK187" s="252"/>
      <c r="WCL187" s="252"/>
      <c r="WCM187" s="252"/>
      <c r="WCN187" s="252"/>
      <c r="WCO187" s="252"/>
      <c r="WCP187" s="252"/>
      <c r="WCQ187" s="252"/>
      <c r="WCR187" s="252"/>
      <c r="WCS187" s="252"/>
      <c r="WCT187" s="252"/>
      <c r="WCU187" s="252"/>
      <c r="WCV187" s="252"/>
      <c r="WCW187" s="252"/>
      <c r="WCX187" s="252"/>
      <c r="WCY187" s="252"/>
      <c r="WCZ187" s="252"/>
      <c r="WDA187" s="252"/>
      <c r="WDB187" s="252"/>
      <c r="WDC187" s="252"/>
      <c r="WDD187" s="252"/>
      <c r="WDE187" s="252"/>
      <c r="WDF187" s="252"/>
      <c r="WDG187" s="252"/>
      <c r="WDH187" s="252"/>
      <c r="WDI187" s="252"/>
      <c r="WDJ187" s="252"/>
      <c r="WDK187" s="252"/>
      <c r="WDL187" s="252"/>
      <c r="WDM187" s="252"/>
      <c r="WDN187" s="252"/>
      <c r="WDO187" s="252"/>
      <c r="WDP187" s="252"/>
      <c r="WDQ187" s="252"/>
      <c r="WDR187" s="252"/>
      <c r="WDS187" s="252"/>
      <c r="WDT187" s="252"/>
      <c r="WDU187" s="252"/>
      <c r="WDV187" s="252"/>
      <c r="WDW187" s="252"/>
      <c r="WDX187" s="252"/>
      <c r="WDY187" s="252"/>
      <c r="WDZ187" s="252"/>
      <c r="WEA187" s="252"/>
      <c r="WEB187" s="252"/>
      <c r="WEC187" s="252"/>
      <c r="WED187" s="252"/>
      <c r="WEE187" s="252"/>
      <c r="WEF187" s="252"/>
      <c r="WEG187" s="252"/>
      <c r="WEH187" s="252"/>
      <c r="WEI187" s="252"/>
      <c r="WEJ187" s="252"/>
      <c r="WEK187" s="252"/>
      <c r="WEL187" s="252"/>
      <c r="WEM187" s="252"/>
      <c r="WEN187" s="252"/>
      <c r="WEO187" s="252"/>
      <c r="WEP187" s="252"/>
      <c r="WEQ187" s="252"/>
      <c r="WER187" s="252"/>
      <c r="WES187" s="252"/>
      <c r="WET187" s="252"/>
      <c r="WEU187" s="252"/>
      <c r="WEV187" s="252"/>
      <c r="WEW187" s="252"/>
      <c r="WEX187" s="252"/>
      <c r="WEY187" s="252"/>
      <c r="WEZ187" s="252"/>
      <c r="WFA187" s="252"/>
      <c r="WFB187" s="252"/>
      <c r="WFC187" s="252"/>
      <c r="WFD187" s="252"/>
      <c r="WFE187" s="252"/>
      <c r="WFF187" s="252"/>
      <c r="WFG187" s="252"/>
      <c r="WFH187" s="252"/>
      <c r="WFI187" s="252"/>
      <c r="WFJ187" s="252"/>
      <c r="WFK187" s="252"/>
      <c r="WFL187" s="252"/>
      <c r="WFM187" s="252"/>
      <c r="WFN187" s="252"/>
      <c r="WFO187" s="252"/>
      <c r="WFP187" s="252"/>
      <c r="WFQ187" s="252"/>
      <c r="WFR187" s="252"/>
      <c r="WFS187" s="252"/>
      <c r="WFT187" s="252"/>
      <c r="WFU187" s="252"/>
      <c r="WFV187" s="252"/>
      <c r="WFW187" s="252"/>
      <c r="WFX187" s="252"/>
      <c r="WFY187" s="252"/>
      <c r="WFZ187" s="252"/>
      <c r="WGA187" s="252"/>
      <c r="WGB187" s="252"/>
      <c r="WGC187" s="252"/>
      <c r="WGD187" s="252"/>
      <c r="WGE187" s="252"/>
      <c r="WGF187" s="252"/>
      <c r="WGG187" s="252"/>
      <c r="WGH187" s="252"/>
      <c r="WGI187" s="252"/>
      <c r="WGJ187" s="252"/>
      <c r="WGK187" s="252"/>
      <c r="WGL187" s="252"/>
      <c r="WGM187" s="252"/>
      <c r="WGN187" s="252"/>
      <c r="WGO187" s="252"/>
      <c r="WGP187" s="252"/>
      <c r="WGQ187" s="252"/>
      <c r="WGR187" s="252"/>
      <c r="WGS187" s="252"/>
      <c r="WGT187" s="252"/>
      <c r="WGU187" s="252"/>
      <c r="WGV187" s="252"/>
      <c r="WGW187" s="252"/>
      <c r="WGX187" s="252"/>
      <c r="WGY187" s="252"/>
      <c r="WGZ187" s="252"/>
      <c r="WHA187" s="252"/>
      <c r="WHB187" s="252"/>
      <c r="WHC187" s="252"/>
      <c r="WHD187" s="252"/>
      <c r="WHE187" s="252"/>
      <c r="WHF187" s="252"/>
      <c r="WHG187" s="252"/>
      <c r="WHH187" s="252"/>
      <c r="WHI187" s="252"/>
      <c r="WHJ187" s="252"/>
      <c r="WHK187" s="252"/>
      <c r="WHL187" s="252"/>
      <c r="WHM187" s="252"/>
      <c r="WHN187" s="252"/>
      <c r="WHO187" s="252"/>
      <c r="WHP187" s="252"/>
      <c r="WHQ187" s="252"/>
      <c r="WHR187" s="252"/>
      <c r="WHS187" s="252"/>
      <c r="WHT187" s="252"/>
      <c r="WHU187" s="252"/>
      <c r="WHV187" s="252"/>
      <c r="WHW187" s="252"/>
      <c r="WHX187" s="252"/>
      <c r="WHY187" s="252"/>
      <c r="WHZ187" s="252"/>
      <c r="WIA187" s="252"/>
      <c r="WIB187" s="252"/>
      <c r="WIC187" s="252"/>
      <c r="WID187" s="252"/>
      <c r="WIE187" s="252"/>
      <c r="WIF187" s="252"/>
      <c r="WIG187" s="252"/>
      <c r="WIH187" s="252"/>
      <c r="WII187" s="252"/>
      <c r="WIJ187" s="252"/>
      <c r="WIK187" s="252"/>
      <c r="WIL187" s="252"/>
      <c r="WIM187" s="252"/>
      <c r="WIN187" s="252"/>
      <c r="WIO187" s="252"/>
      <c r="WIP187" s="252"/>
      <c r="WIQ187" s="252"/>
      <c r="WIR187" s="252"/>
      <c r="WIS187" s="252"/>
      <c r="WIT187" s="252"/>
      <c r="WIU187" s="252"/>
      <c r="WIV187" s="252"/>
      <c r="WIW187" s="252"/>
      <c r="WIX187" s="252"/>
      <c r="WIY187" s="252"/>
      <c r="WIZ187" s="252"/>
      <c r="WJA187" s="252"/>
      <c r="WJB187" s="252"/>
      <c r="WJC187" s="252"/>
      <c r="WJD187" s="252"/>
      <c r="WJE187" s="252"/>
      <c r="WJF187" s="252"/>
      <c r="WJG187" s="252"/>
      <c r="WJH187" s="252"/>
      <c r="WJI187" s="252"/>
      <c r="WJJ187" s="252"/>
      <c r="WJK187" s="252"/>
      <c r="WJL187" s="252"/>
      <c r="WJM187" s="252"/>
      <c r="WJN187" s="252"/>
      <c r="WJO187" s="252"/>
      <c r="WJP187" s="252"/>
      <c r="WJQ187" s="252"/>
      <c r="WJR187" s="252"/>
      <c r="WJS187" s="252"/>
      <c r="WJT187" s="252"/>
      <c r="WJU187" s="252"/>
      <c r="WJV187" s="252"/>
      <c r="WJW187" s="252"/>
      <c r="WJX187" s="252"/>
      <c r="WJY187" s="252"/>
      <c r="WJZ187" s="252"/>
      <c r="WKA187" s="252"/>
      <c r="WKB187" s="252"/>
      <c r="WKC187" s="252"/>
      <c r="WKD187" s="252"/>
      <c r="WKE187" s="252"/>
      <c r="WKF187" s="252"/>
      <c r="WKG187" s="252"/>
      <c r="WKH187" s="252"/>
      <c r="WKI187" s="252"/>
      <c r="WKJ187" s="252"/>
      <c r="WKK187" s="252"/>
      <c r="WKL187" s="252"/>
      <c r="WKM187" s="252"/>
      <c r="WKN187" s="252"/>
      <c r="WKO187" s="252"/>
      <c r="WKP187" s="252"/>
      <c r="WKQ187" s="252"/>
      <c r="WKR187" s="252"/>
      <c r="WKS187" s="252"/>
      <c r="WKT187" s="252"/>
      <c r="WKU187" s="252"/>
      <c r="WKV187" s="252"/>
      <c r="WKW187" s="252"/>
      <c r="WKX187" s="252"/>
      <c r="WKY187" s="252"/>
      <c r="WKZ187" s="252"/>
      <c r="WLA187" s="252"/>
      <c r="WLB187" s="252"/>
      <c r="WLC187" s="252"/>
      <c r="WLD187" s="252"/>
      <c r="WLE187" s="252"/>
      <c r="WLF187" s="252"/>
      <c r="WLG187" s="252"/>
      <c r="WLH187" s="252"/>
      <c r="WLI187" s="252"/>
      <c r="WLJ187" s="252"/>
      <c r="WLK187" s="252"/>
      <c r="WLL187" s="252"/>
      <c r="WLM187" s="252"/>
      <c r="WLN187" s="252"/>
      <c r="WLO187" s="252"/>
      <c r="WLP187" s="252"/>
      <c r="WLQ187" s="252"/>
      <c r="WLR187" s="252"/>
      <c r="WLS187" s="252"/>
      <c r="WLT187" s="252"/>
      <c r="WLU187" s="252"/>
      <c r="WLV187" s="252"/>
      <c r="WLW187" s="252"/>
      <c r="WLX187" s="252"/>
      <c r="WLY187" s="252"/>
      <c r="WLZ187" s="252"/>
      <c r="WMA187" s="252"/>
      <c r="WMB187" s="252"/>
      <c r="WMC187" s="252"/>
      <c r="WMD187" s="252"/>
      <c r="WME187" s="252"/>
      <c r="WMF187" s="252"/>
      <c r="WMG187" s="252"/>
      <c r="WMH187" s="252"/>
      <c r="WMI187" s="252"/>
      <c r="WMJ187" s="252"/>
      <c r="WMK187" s="252"/>
      <c r="WML187" s="252"/>
      <c r="WMM187" s="252"/>
      <c r="WMN187" s="252"/>
      <c r="WMO187" s="252"/>
      <c r="WMP187" s="252"/>
      <c r="WMQ187" s="252"/>
      <c r="WMR187" s="252"/>
      <c r="WMS187" s="252"/>
      <c r="WMT187" s="252"/>
      <c r="WMU187" s="252"/>
      <c r="WMV187" s="252"/>
      <c r="WMW187" s="252"/>
      <c r="WMX187" s="252"/>
      <c r="WMY187" s="252"/>
      <c r="WMZ187" s="252"/>
      <c r="WNA187" s="252"/>
      <c r="WNB187" s="252"/>
      <c r="WNC187" s="252"/>
      <c r="WND187" s="252"/>
      <c r="WNE187" s="252"/>
      <c r="WNF187" s="252"/>
      <c r="WNG187" s="252"/>
      <c r="WNH187" s="252"/>
      <c r="WNI187" s="252"/>
      <c r="WNJ187" s="252"/>
      <c r="WNK187" s="252"/>
      <c r="WNL187" s="252"/>
      <c r="WNM187" s="252"/>
      <c r="WNN187" s="252"/>
      <c r="WNO187" s="252"/>
      <c r="WNP187" s="252"/>
      <c r="WNQ187" s="252"/>
      <c r="WNR187" s="252"/>
      <c r="WNS187" s="252"/>
      <c r="WNT187" s="252"/>
      <c r="WNU187" s="252"/>
      <c r="WNV187" s="252"/>
      <c r="WNW187" s="252"/>
      <c r="WNX187" s="252"/>
      <c r="WNY187" s="252"/>
      <c r="WNZ187" s="252"/>
      <c r="WOA187" s="252"/>
      <c r="WOB187" s="252"/>
      <c r="WOC187" s="252"/>
      <c r="WOD187" s="252"/>
      <c r="WOE187" s="252"/>
      <c r="WOF187" s="252"/>
      <c r="WOG187" s="252"/>
      <c r="WOH187" s="252"/>
      <c r="WOI187" s="252"/>
      <c r="WOJ187" s="252"/>
      <c r="WOK187" s="252"/>
      <c r="WOL187" s="252"/>
      <c r="WOM187" s="252"/>
      <c r="WON187" s="252"/>
      <c r="WOO187" s="252"/>
      <c r="WOP187" s="252"/>
      <c r="WOQ187" s="252"/>
      <c r="WOR187" s="252"/>
      <c r="WOS187" s="252"/>
      <c r="WOT187" s="252"/>
      <c r="WOU187" s="252"/>
      <c r="WOV187" s="252"/>
      <c r="WOW187" s="252"/>
      <c r="WOX187" s="252"/>
      <c r="WOY187" s="252"/>
      <c r="WOZ187" s="252"/>
      <c r="WPA187" s="252"/>
      <c r="WPB187" s="252"/>
      <c r="WPC187" s="252"/>
      <c r="WPD187" s="252"/>
      <c r="WPE187" s="252"/>
      <c r="WPF187" s="252"/>
      <c r="WPG187" s="252"/>
      <c r="WPH187" s="252"/>
      <c r="WPI187" s="252"/>
      <c r="WPJ187" s="252"/>
      <c r="WPK187" s="252"/>
      <c r="WPL187" s="252"/>
      <c r="WPM187" s="252"/>
      <c r="WPN187" s="252"/>
      <c r="WPO187" s="252"/>
      <c r="WPP187" s="252"/>
      <c r="WPQ187" s="252"/>
      <c r="WPR187" s="252"/>
      <c r="WPS187" s="252"/>
      <c r="WPT187" s="252"/>
      <c r="WPU187" s="252"/>
      <c r="WPV187" s="252"/>
      <c r="WPW187" s="252"/>
      <c r="WPX187" s="252"/>
      <c r="WPY187" s="252"/>
      <c r="WPZ187" s="252"/>
      <c r="WQA187" s="252"/>
      <c r="WQB187" s="252"/>
      <c r="WQC187" s="252"/>
      <c r="WQD187" s="252"/>
      <c r="WQE187" s="252"/>
      <c r="WQF187" s="252"/>
      <c r="WQG187" s="252"/>
      <c r="WQH187" s="252"/>
      <c r="WQI187" s="252"/>
      <c r="WQJ187" s="252"/>
      <c r="WQK187" s="252"/>
      <c r="WQL187" s="252"/>
      <c r="WQM187" s="252"/>
      <c r="WQN187" s="252"/>
      <c r="WQO187" s="252"/>
      <c r="WQP187" s="252"/>
      <c r="WQQ187" s="252"/>
      <c r="WQR187" s="252"/>
      <c r="WQS187" s="252"/>
      <c r="WQT187" s="252"/>
      <c r="WQU187" s="252"/>
      <c r="WQV187" s="252"/>
      <c r="WQW187" s="252"/>
      <c r="WQX187" s="252"/>
      <c r="WQY187" s="252"/>
      <c r="WQZ187" s="252"/>
      <c r="WRA187" s="252"/>
      <c r="WRB187" s="252"/>
      <c r="WRC187" s="252"/>
      <c r="WRD187" s="252"/>
      <c r="WRE187" s="252"/>
      <c r="WRF187" s="252"/>
      <c r="WRG187" s="252"/>
      <c r="WRH187" s="252"/>
      <c r="WRI187" s="252"/>
      <c r="WRJ187" s="252"/>
      <c r="WRK187" s="252"/>
      <c r="WRL187" s="252"/>
      <c r="WRM187" s="252"/>
      <c r="WRN187" s="252"/>
      <c r="WRO187" s="252"/>
      <c r="WRP187" s="252"/>
      <c r="WRQ187" s="252"/>
      <c r="WRR187" s="252"/>
      <c r="WRS187" s="252"/>
      <c r="WRT187" s="252"/>
      <c r="WRU187" s="252"/>
      <c r="WRV187" s="252"/>
      <c r="WRW187" s="252"/>
      <c r="WRX187" s="252"/>
      <c r="WRY187" s="252"/>
      <c r="WRZ187" s="252"/>
      <c r="WSA187" s="252"/>
      <c r="WSB187" s="252"/>
      <c r="WSC187" s="252"/>
      <c r="WSD187" s="252"/>
      <c r="WSE187" s="252"/>
      <c r="WSF187" s="252"/>
      <c r="WSG187" s="252"/>
      <c r="WSH187" s="252"/>
      <c r="WSI187" s="252"/>
      <c r="WSJ187" s="252"/>
      <c r="WSK187" s="252"/>
      <c r="WSL187" s="252"/>
      <c r="WSM187" s="252"/>
      <c r="WSN187" s="252"/>
      <c r="WSO187" s="252"/>
      <c r="WSP187" s="252"/>
      <c r="WSQ187" s="252"/>
      <c r="WSR187" s="252"/>
      <c r="WSS187" s="252"/>
      <c r="WST187" s="252"/>
      <c r="WSU187" s="252"/>
      <c r="WSV187" s="252"/>
      <c r="WSW187" s="252"/>
      <c r="WSX187" s="252"/>
      <c r="WSY187" s="252"/>
      <c r="WSZ187" s="252"/>
      <c r="WTA187" s="252"/>
      <c r="WTB187" s="252"/>
      <c r="WTC187" s="252"/>
      <c r="WTD187" s="252"/>
      <c r="WTE187" s="252"/>
      <c r="WTF187" s="252"/>
      <c r="WTG187" s="252"/>
      <c r="WTH187" s="252"/>
      <c r="WTI187" s="252"/>
      <c r="WTJ187" s="252"/>
      <c r="WTK187" s="252"/>
      <c r="WTL187" s="252"/>
      <c r="WTM187" s="252"/>
      <c r="WTN187" s="252"/>
      <c r="WTO187" s="252"/>
      <c r="WTP187" s="252"/>
      <c r="WTQ187" s="252"/>
      <c r="WTR187" s="252"/>
      <c r="WTS187" s="252"/>
      <c r="WTT187" s="252"/>
      <c r="WTU187" s="252"/>
      <c r="WTV187" s="252"/>
      <c r="WTW187" s="252"/>
      <c r="WTX187" s="252"/>
      <c r="WTY187" s="252"/>
      <c r="WTZ187" s="252"/>
      <c r="WUA187" s="252"/>
      <c r="WUB187" s="252"/>
      <c r="WUC187" s="252"/>
      <c r="WUD187" s="252"/>
      <c r="WUE187" s="252"/>
      <c r="WUF187" s="252"/>
      <c r="WUG187" s="252"/>
      <c r="WUH187" s="252"/>
      <c r="WUI187" s="252"/>
      <c r="WUJ187" s="252"/>
      <c r="WUK187" s="252"/>
      <c r="WUL187" s="252"/>
      <c r="WUM187" s="252"/>
      <c r="WUN187" s="252"/>
      <c r="WUO187" s="252"/>
      <c r="WUP187" s="252"/>
      <c r="WUQ187" s="252"/>
      <c r="WUR187" s="252"/>
      <c r="WUS187" s="252"/>
      <c r="WUT187" s="252"/>
      <c r="WUU187" s="252"/>
      <c r="WUV187" s="252"/>
      <c r="WUW187" s="252"/>
      <c r="WUX187" s="252"/>
      <c r="WUY187" s="252"/>
      <c r="WUZ187" s="252"/>
      <c r="WVA187" s="252"/>
      <c r="WVB187" s="252"/>
      <c r="WVC187" s="252"/>
      <c r="WVD187" s="252"/>
      <c r="WVE187" s="252"/>
      <c r="WVF187" s="252"/>
      <c r="WVG187" s="252"/>
      <c r="WVH187" s="252"/>
      <c r="WVI187" s="252"/>
      <c r="WVJ187" s="252"/>
      <c r="WVK187" s="252"/>
      <c r="WVL187" s="252"/>
      <c r="WVM187" s="252"/>
      <c r="WVN187" s="252"/>
      <c r="WVO187" s="252"/>
      <c r="WVP187" s="252"/>
      <c r="WVQ187" s="252"/>
      <c r="WVR187" s="252"/>
      <c r="WVS187" s="252"/>
      <c r="WVT187" s="252"/>
      <c r="WVU187" s="252"/>
      <c r="WVV187" s="252"/>
      <c r="WVW187" s="252"/>
      <c r="WVX187" s="252"/>
      <c r="WVY187" s="252"/>
      <c r="WVZ187" s="252"/>
      <c r="WWA187" s="252"/>
      <c r="WWB187" s="252"/>
      <c r="WWC187" s="252"/>
      <c r="WWD187" s="252"/>
      <c r="WWE187" s="252"/>
      <c r="WWF187" s="252"/>
      <c r="WWG187" s="252"/>
      <c r="WWH187" s="252"/>
      <c r="WWI187" s="252"/>
      <c r="WWJ187" s="252"/>
      <c r="WWK187" s="252"/>
      <c r="WWL187" s="252"/>
      <c r="WWM187" s="252"/>
      <c r="WWN187" s="252"/>
      <c r="WWO187" s="252"/>
      <c r="WWP187" s="252"/>
      <c r="WWQ187" s="252"/>
      <c r="WWR187" s="252"/>
      <c r="WWS187" s="252"/>
      <c r="WWT187" s="252"/>
      <c r="WWU187" s="252"/>
      <c r="WWV187" s="252"/>
      <c r="WWW187" s="252"/>
      <c r="WWX187" s="252"/>
      <c r="WWY187" s="252"/>
      <c r="WWZ187" s="252"/>
      <c r="WXA187" s="252"/>
      <c r="WXB187" s="252"/>
      <c r="WXC187" s="252"/>
      <c r="WXD187" s="252"/>
      <c r="WXE187" s="252"/>
      <c r="WXF187" s="252"/>
      <c r="WXG187" s="252"/>
      <c r="WXH187" s="252"/>
      <c r="WXI187" s="252"/>
      <c r="WXJ187" s="252"/>
      <c r="WXK187" s="252"/>
      <c r="WXL187" s="252"/>
      <c r="WXM187" s="252"/>
      <c r="WXN187" s="252"/>
      <c r="WXO187" s="252"/>
      <c r="WXP187" s="252"/>
      <c r="WXQ187" s="252"/>
      <c r="WXR187" s="252"/>
      <c r="WXS187" s="252"/>
      <c r="WXT187" s="252"/>
      <c r="WXU187" s="252"/>
      <c r="WXV187" s="252"/>
      <c r="WXW187" s="252"/>
      <c r="WXX187" s="252"/>
      <c r="WXY187" s="252"/>
      <c r="WXZ187" s="252"/>
      <c r="WYA187" s="252"/>
      <c r="WYB187" s="252"/>
      <c r="WYC187" s="252"/>
      <c r="WYD187" s="252"/>
      <c r="WYE187" s="252"/>
      <c r="WYF187" s="252"/>
      <c r="WYG187" s="252"/>
      <c r="WYH187" s="252"/>
      <c r="WYI187" s="252"/>
      <c r="WYJ187" s="252"/>
      <c r="WYK187" s="252"/>
      <c r="WYL187" s="252"/>
      <c r="WYM187" s="252"/>
      <c r="WYN187" s="252"/>
      <c r="WYO187" s="252"/>
      <c r="WYP187" s="252"/>
      <c r="WYQ187" s="252"/>
      <c r="WYR187" s="252"/>
      <c r="WYS187" s="252"/>
      <c r="WYT187" s="252"/>
      <c r="WYU187" s="252"/>
      <c r="WYV187" s="252"/>
      <c r="WYW187" s="252"/>
      <c r="WYX187" s="252"/>
      <c r="WYY187" s="252"/>
      <c r="WYZ187" s="252"/>
      <c r="WZA187" s="252"/>
      <c r="WZB187" s="252"/>
      <c r="WZC187" s="252"/>
      <c r="WZD187" s="252"/>
      <c r="WZE187" s="252"/>
      <c r="WZF187" s="252"/>
      <c r="WZG187" s="252"/>
      <c r="WZH187" s="252"/>
      <c r="WZI187" s="252"/>
      <c r="WZJ187" s="252"/>
      <c r="WZK187" s="252"/>
      <c r="WZL187" s="252"/>
      <c r="WZM187" s="252"/>
      <c r="WZN187" s="252"/>
      <c r="WZO187" s="252"/>
      <c r="WZP187" s="252"/>
      <c r="WZQ187" s="252"/>
      <c r="WZR187" s="252"/>
      <c r="WZS187" s="252"/>
      <c r="WZT187" s="252"/>
      <c r="WZU187" s="252"/>
      <c r="WZV187" s="252"/>
      <c r="WZW187" s="252"/>
      <c r="WZX187" s="252"/>
      <c r="WZY187" s="252"/>
      <c r="WZZ187" s="252"/>
      <c r="XAA187" s="252"/>
      <c r="XAB187" s="252"/>
      <c r="XAC187" s="252"/>
      <c r="XAD187" s="252"/>
      <c r="XAE187" s="252"/>
      <c r="XAF187" s="252"/>
      <c r="XAG187" s="252"/>
      <c r="XAH187" s="252"/>
      <c r="XAI187" s="252"/>
      <c r="XAJ187" s="252"/>
      <c r="XAK187" s="252"/>
      <c r="XAL187" s="252"/>
      <c r="XAM187" s="252"/>
      <c r="XAN187" s="252"/>
      <c r="XAO187" s="252"/>
      <c r="XAP187" s="252"/>
      <c r="XAQ187" s="252"/>
      <c r="XAR187" s="252"/>
      <c r="XAS187" s="252"/>
      <c r="XAT187" s="252"/>
      <c r="XAU187" s="252"/>
      <c r="XAV187" s="252"/>
      <c r="XAW187" s="252"/>
      <c r="XAX187" s="252"/>
      <c r="XAY187" s="252"/>
      <c r="XAZ187" s="252"/>
      <c r="XBA187" s="252"/>
      <c r="XBB187" s="252"/>
      <c r="XBC187" s="252"/>
      <c r="XBD187" s="252"/>
      <c r="XBE187" s="252"/>
      <c r="XBF187" s="252"/>
      <c r="XBG187" s="252"/>
      <c r="XBH187" s="252"/>
      <c r="XBI187" s="252"/>
      <c r="XBJ187" s="252"/>
      <c r="XBK187" s="252"/>
      <c r="XBL187" s="252"/>
      <c r="XBM187" s="252"/>
      <c r="XBN187" s="252"/>
      <c r="XBO187" s="252"/>
      <c r="XBP187" s="252"/>
      <c r="XBQ187" s="252"/>
      <c r="XBR187" s="252"/>
      <c r="XBS187" s="252"/>
      <c r="XBT187" s="252"/>
      <c r="XBU187" s="252"/>
      <c r="XBV187" s="252"/>
      <c r="XBW187" s="252"/>
      <c r="XBX187" s="252"/>
      <c r="XBY187" s="252"/>
      <c r="XBZ187" s="252"/>
      <c r="XCA187" s="252"/>
      <c r="XCB187" s="252"/>
      <c r="XCC187" s="252"/>
      <c r="XCD187" s="252"/>
      <c r="XCE187" s="252"/>
      <c r="XCF187" s="252"/>
      <c r="XCG187" s="252"/>
      <c r="XCH187" s="252"/>
      <c r="XCI187" s="252"/>
      <c r="XCJ187" s="252"/>
      <c r="XCK187" s="252"/>
      <c r="XCL187" s="252"/>
      <c r="XCM187" s="252"/>
      <c r="XCN187" s="252"/>
      <c r="XCO187" s="252"/>
      <c r="XCP187" s="252"/>
      <c r="XCQ187" s="252"/>
      <c r="XCR187" s="252"/>
      <c r="XCS187" s="252"/>
      <c r="XCT187" s="252"/>
      <c r="XCU187" s="252"/>
      <c r="XCV187" s="252"/>
      <c r="XCW187" s="252"/>
      <c r="XCX187" s="252"/>
      <c r="XCY187" s="252"/>
      <c r="XCZ187" s="252"/>
      <c r="XDA187" s="252"/>
      <c r="XDB187" s="252"/>
      <c r="XDC187" s="252"/>
      <c r="XDD187" s="252"/>
      <c r="XDE187" s="252"/>
      <c r="XDF187" s="252"/>
      <c r="XDG187" s="252"/>
      <c r="XDH187" s="252"/>
      <c r="XDI187" s="252"/>
      <c r="XDJ187" s="252"/>
      <c r="XDK187" s="252"/>
      <c r="XDL187" s="252"/>
      <c r="XDM187" s="252"/>
      <c r="XDN187" s="252"/>
      <c r="XDO187" s="252"/>
      <c r="XDP187" s="252"/>
      <c r="XDQ187" s="252"/>
      <c r="XDR187" s="252"/>
      <c r="XDS187" s="252"/>
      <c r="XDT187" s="252"/>
      <c r="XDU187" s="252"/>
      <c r="XDV187" s="252"/>
      <c r="XDW187" s="252"/>
      <c r="XDX187" s="252"/>
      <c r="XDY187" s="252"/>
      <c r="XDZ187" s="252"/>
      <c r="XEA187" s="252"/>
      <c r="XEB187" s="252"/>
      <c r="XEC187" s="252"/>
      <c r="XED187" s="252"/>
      <c r="XEE187" s="252"/>
      <c r="XEF187" s="252"/>
      <c r="XEG187" s="252"/>
      <c r="XEH187" s="252"/>
      <c r="XEI187" s="252"/>
      <c r="XEJ187" s="252"/>
      <c r="XEK187" s="252"/>
      <c r="XEL187" s="252"/>
      <c r="XEM187" s="252"/>
      <c r="XEN187" s="252"/>
      <c r="XEO187" s="252"/>
      <c r="XEP187" s="252"/>
      <c r="XEQ187" s="252"/>
      <c r="XER187" s="252"/>
      <c r="XES187" s="252"/>
      <c r="XET187" s="252"/>
      <c r="XEU187" s="252"/>
      <c r="XEV187" s="252"/>
      <c r="XEW187" s="252"/>
      <c r="XEX187" s="252"/>
      <c r="XEY187" s="252"/>
      <c r="XEZ187" s="252"/>
      <c r="XFA187" s="252"/>
      <c r="XFB187" s="252"/>
      <c r="XFC187" s="252"/>
      <c r="XFD187" s="252"/>
    </row>
    <row r="188" spans="1:16384" ht="186" customHeight="1" x14ac:dyDescent="0.2">
      <c r="A18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7"/>
      <c r="C188" s="227"/>
      <c r="D188" s="227"/>
      <c r="E188" s="227"/>
      <c r="F188" s="227"/>
      <c r="G188" s="227"/>
      <c r="H188" s="227"/>
    </row>
    <row r="189" spans="1:16384" ht="71.25" customHeight="1" x14ac:dyDescent="0.2">
      <c r="A189" s="227" t="s">
        <v>159</v>
      </c>
      <c r="B189" s="227"/>
      <c r="C189" s="227"/>
      <c r="D189" s="227"/>
      <c r="E189" s="227"/>
      <c r="F189" s="227"/>
      <c r="G189" s="227"/>
      <c r="H189" s="227"/>
    </row>
    <row r="190" spans="1:16384" ht="23.25" x14ac:dyDescent="0.2">
      <c r="A190" s="252" t="s">
        <v>160</v>
      </c>
      <c r="B190" s="252"/>
      <c r="C190" s="252"/>
      <c r="D190" s="252"/>
      <c r="E190" s="252"/>
      <c r="F190" s="252"/>
      <c r="G190" s="252"/>
      <c r="H190" s="252"/>
    </row>
    <row r="191" spans="1:16384" s="254" customFormat="1" ht="114.75" customHeight="1" x14ac:dyDescent="0.2">
      <c r="A191" s="227" t="s">
        <v>161</v>
      </c>
      <c r="B191" s="227"/>
      <c r="C191" s="227"/>
      <c r="D191" s="227"/>
      <c r="E191" s="227"/>
      <c r="F191" s="227"/>
      <c r="G191" s="227"/>
      <c r="H191" s="227"/>
    </row>
  </sheetData>
  <sheetProtection selectLockedCells="1" selectUnlockedCells="1"/>
  <mergeCells count="2359">
    <mergeCell ref="XEW187:XFD187"/>
    <mergeCell ref="A188:H188"/>
    <mergeCell ref="A189:H189"/>
    <mergeCell ref="A190:H190"/>
    <mergeCell ref="A191:E191"/>
    <mergeCell ref="F191:H191"/>
    <mergeCell ref="XDA187:XDH187"/>
    <mergeCell ref="XDI187:XDP187"/>
    <mergeCell ref="XDQ187:XDX187"/>
    <mergeCell ref="XDY187:XEF187"/>
    <mergeCell ref="XEG187:XEN187"/>
    <mergeCell ref="XEO187:XEV187"/>
    <mergeCell ref="XBE187:XBL187"/>
    <mergeCell ref="XBM187:XBT187"/>
    <mergeCell ref="XBU187:XCB187"/>
    <mergeCell ref="XCC187:XCJ187"/>
    <mergeCell ref="XCK187:XCR187"/>
    <mergeCell ref="XCS187:XCZ187"/>
    <mergeCell ref="WZI187:WZP187"/>
    <mergeCell ref="WZQ187:WZX187"/>
    <mergeCell ref="WZY187:XAF187"/>
    <mergeCell ref="XAG187:XAN187"/>
    <mergeCell ref="XAO187:XAV187"/>
    <mergeCell ref="XAW187:XBD187"/>
    <mergeCell ref="WXM187:WXT187"/>
    <mergeCell ref="WXU187:WYB187"/>
    <mergeCell ref="WYC187:WYJ187"/>
    <mergeCell ref="WYK187:WYR187"/>
    <mergeCell ref="WYS187:WYZ187"/>
    <mergeCell ref="WZA187:WZH187"/>
    <mergeCell ref="WVQ187:WVX187"/>
    <mergeCell ref="WVY187:WWF187"/>
    <mergeCell ref="WWG187:WWN187"/>
    <mergeCell ref="WWO187:WWV187"/>
    <mergeCell ref="WWW187:WXD187"/>
    <mergeCell ref="WXE187:WXL187"/>
    <mergeCell ref="WTU187:WUB187"/>
    <mergeCell ref="WUC187:WUJ187"/>
    <mergeCell ref="WUK187:WUR187"/>
    <mergeCell ref="WUS187:WUZ187"/>
    <mergeCell ref="WVA187:WVH187"/>
    <mergeCell ref="WVI187:WVP187"/>
    <mergeCell ref="WRY187:WSF187"/>
    <mergeCell ref="WSG187:WSN187"/>
    <mergeCell ref="WSO187:WSV187"/>
    <mergeCell ref="WSW187:WTD187"/>
    <mergeCell ref="WTE187:WTL187"/>
    <mergeCell ref="WTM187:WTT187"/>
    <mergeCell ref="WQC187:WQJ187"/>
    <mergeCell ref="WQK187:WQR187"/>
    <mergeCell ref="WQS187:WQZ187"/>
    <mergeCell ref="WRA187:WRH187"/>
    <mergeCell ref="WRI187:WRP187"/>
    <mergeCell ref="WRQ187:WRX187"/>
    <mergeCell ref="WOG187:WON187"/>
    <mergeCell ref="WOO187:WOV187"/>
    <mergeCell ref="WOW187:WPD187"/>
    <mergeCell ref="WPE187:WPL187"/>
    <mergeCell ref="WPM187:WPT187"/>
    <mergeCell ref="WPU187:WQB187"/>
    <mergeCell ref="WMK187:WMR187"/>
    <mergeCell ref="WMS187:WMZ187"/>
    <mergeCell ref="WNA187:WNH187"/>
    <mergeCell ref="WNI187:WNP187"/>
    <mergeCell ref="WNQ187:WNX187"/>
    <mergeCell ref="WNY187:WOF187"/>
    <mergeCell ref="WKO187:WKV187"/>
    <mergeCell ref="WKW187:WLD187"/>
    <mergeCell ref="WLE187:WLL187"/>
    <mergeCell ref="WLM187:WLT187"/>
    <mergeCell ref="WLU187:WMB187"/>
    <mergeCell ref="WMC187:WMJ187"/>
    <mergeCell ref="WIS187:WIZ187"/>
    <mergeCell ref="WJA187:WJH187"/>
    <mergeCell ref="WJI187:WJP187"/>
    <mergeCell ref="WJQ187:WJX187"/>
    <mergeCell ref="WJY187:WKF187"/>
    <mergeCell ref="WKG187:WKN187"/>
    <mergeCell ref="WGW187:WHD187"/>
    <mergeCell ref="WHE187:WHL187"/>
    <mergeCell ref="WHM187:WHT187"/>
    <mergeCell ref="WHU187:WIB187"/>
    <mergeCell ref="WIC187:WIJ187"/>
    <mergeCell ref="WIK187:WIR187"/>
    <mergeCell ref="WFA187:WFH187"/>
    <mergeCell ref="WFI187:WFP187"/>
    <mergeCell ref="WFQ187:WFX187"/>
    <mergeCell ref="WFY187:WGF187"/>
    <mergeCell ref="WGG187:WGN187"/>
    <mergeCell ref="WGO187:WGV187"/>
    <mergeCell ref="WDE187:WDL187"/>
    <mergeCell ref="WDM187:WDT187"/>
    <mergeCell ref="WDU187:WEB187"/>
    <mergeCell ref="WEC187:WEJ187"/>
    <mergeCell ref="WEK187:WER187"/>
    <mergeCell ref="WES187:WEZ187"/>
    <mergeCell ref="WBI187:WBP187"/>
    <mergeCell ref="WBQ187:WBX187"/>
    <mergeCell ref="WBY187:WCF187"/>
    <mergeCell ref="WCG187:WCN187"/>
    <mergeCell ref="WCO187:WCV187"/>
    <mergeCell ref="WCW187:WDD187"/>
    <mergeCell ref="VZM187:VZT187"/>
    <mergeCell ref="VZU187:WAB187"/>
    <mergeCell ref="WAC187:WAJ187"/>
    <mergeCell ref="WAK187:WAR187"/>
    <mergeCell ref="WAS187:WAZ187"/>
    <mergeCell ref="WBA187:WBH187"/>
    <mergeCell ref="VXQ187:VXX187"/>
    <mergeCell ref="VXY187:VYF187"/>
    <mergeCell ref="VYG187:VYN187"/>
    <mergeCell ref="VYO187:VYV187"/>
    <mergeCell ref="VYW187:VZD187"/>
    <mergeCell ref="VZE187:VZL187"/>
    <mergeCell ref="VVU187:VWB187"/>
    <mergeCell ref="VWC187:VWJ187"/>
    <mergeCell ref="VWK187:VWR187"/>
    <mergeCell ref="VWS187:VWZ187"/>
    <mergeCell ref="VXA187:VXH187"/>
    <mergeCell ref="VXI187:VXP187"/>
    <mergeCell ref="VTY187:VUF187"/>
    <mergeCell ref="VUG187:VUN187"/>
    <mergeCell ref="VUO187:VUV187"/>
    <mergeCell ref="VUW187:VVD187"/>
    <mergeCell ref="VVE187:VVL187"/>
    <mergeCell ref="VVM187:VVT187"/>
    <mergeCell ref="VSC187:VSJ187"/>
    <mergeCell ref="VSK187:VSR187"/>
    <mergeCell ref="VSS187:VSZ187"/>
    <mergeCell ref="VTA187:VTH187"/>
    <mergeCell ref="VTI187:VTP187"/>
    <mergeCell ref="VTQ187:VTX187"/>
    <mergeCell ref="VQG187:VQN187"/>
    <mergeCell ref="VQO187:VQV187"/>
    <mergeCell ref="VQW187:VRD187"/>
    <mergeCell ref="VRE187:VRL187"/>
    <mergeCell ref="VRM187:VRT187"/>
    <mergeCell ref="VRU187:VSB187"/>
    <mergeCell ref="VOK187:VOR187"/>
    <mergeCell ref="VOS187:VOZ187"/>
    <mergeCell ref="VPA187:VPH187"/>
    <mergeCell ref="VPI187:VPP187"/>
    <mergeCell ref="VPQ187:VPX187"/>
    <mergeCell ref="VPY187:VQF187"/>
    <mergeCell ref="VMO187:VMV187"/>
    <mergeCell ref="VMW187:VND187"/>
    <mergeCell ref="VNE187:VNL187"/>
    <mergeCell ref="VNM187:VNT187"/>
    <mergeCell ref="VNU187:VOB187"/>
    <mergeCell ref="VOC187:VOJ187"/>
    <mergeCell ref="VKS187:VKZ187"/>
    <mergeCell ref="VLA187:VLH187"/>
    <mergeCell ref="VLI187:VLP187"/>
    <mergeCell ref="VLQ187:VLX187"/>
    <mergeCell ref="VLY187:VMF187"/>
    <mergeCell ref="VMG187:VMN187"/>
    <mergeCell ref="VIW187:VJD187"/>
    <mergeCell ref="VJE187:VJL187"/>
    <mergeCell ref="VJM187:VJT187"/>
    <mergeCell ref="VJU187:VKB187"/>
    <mergeCell ref="VKC187:VKJ187"/>
    <mergeCell ref="VKK187:VKR187"/>
    <mergeCell ref="VHA187:VHH187"/>
    <mergeCell ref="VHI187:VHP187"/>
    <mergeCell ref="VHQ187:VHX187"/>
    <mergeCell ref="VHY187:VIF187"/>
    <mergeCell ref="VIG187:VIN187"/>
    <mergeCell ref="VIO187:VIV187"/>
    <mergeCell ref="VFE187:VFL187"/>
    <mergeCell ref="VFM187:VFT187"/>
    <mergeCell ref="VFU187:VGB187"/>
    <mergeCell ref="VGC187:VGJ187"/>
    <mergeCell ref="VGK187:VGR187"/>
    <mergeCell ref="VGS187:VGZ187"/>
    <mergeCell ref="VDI187:VDP187"/>
    <mergeCell ref="VDQ187:VDX187"/>
    <mergeCell ref="VDY187:VEF187"/>
    <mergeCell ref="VEG187:VEN187"/>
    <mergeCell ref="VEO187:VEV187"/>
    <mergeCell ref="VEW187:VFD187"/>
    <mergeCell ref="VBM187:VBT187"/>
    <mergeCell ref="VBU187:VCB187"/>
    <mergeCell ref="VCC187:VCJ187"/>
    <mergeCell ref="VCK187:VCR187"/>
    <mergeCell ref="VCS187:VCZ187"/>
    <mergeCell ref="VDA187:VDH187"/>
    <mergeCell ref="UZQ187:UZX187"/>
    <mergeCell ref="UZY187:VAF187"/>
    <mergeCell ref="VAG187:VAN187"/>
    <mergeCell ref="VAO187:VAV187"/>
    <mergeCell ref="VAW187:VBD187"/>
    <mergeCell ref="VBE187:VBL187"/>
    <mergeCell ref="UXU187:UYB187"/>
    <mergeCell ref="UYC187:UYJ187"/>
    <mergeCell ref="UYK187:UYR187"/>
    <mergeCell ref="UYS187:UYZ187"/>
    <mergeCell ref="UZA187:UZH187"/>
    <mergeCell ref="UZI187:UZP187"/>
    <mergeCell ref="UVY187:UWF187"/>
    <mergeCell ref="UWG187:UWN187"/>
    <mergeCell ref="UWO187:UWV187"/>
    <mergeCell ref="UWW187:UXD187"/>
    <mergeCell ref="UXE187:UXL187"/>
    <mergeCell ref="UXM187:UXT187"/>
    <mergeCell ref="UUC187:UUJ187"/>
    <mergeCell ref="UUK187:UUR187"/>
    <mergeCell ref="UUS187:UUZ187"/>
    <mergeCell ref="UVA187:UVH187"/>
    <mergeCell ref="UVI187:UVP187"/>
    <mergeCell ref="UVQ187:UVX187"/>
    <mergeCell ref="USG187:USN187"/>
    <mergeCell ref="USO187:USV187"/>
    <mergeCell ref="USW187:UTD187"/>
    <mergeCell ref="UTE187:UTL187"/>
    <mergeCell ref="UTM187:UTT187"/>
    <mergeCell ref="UTU187:UUB187"/>
    <mergeCell ref="UQK187:UQR187"/>
    <mergeCell ref="UQS187:UQZ187"/>
    <mergeCell ref="URA187:URH187"/>
    <mergeCell ref="URI187:URP187"/>
    <mergeCell ref="URQ187:URX187"/>
    <mergeCell ref="URY187:USF187"/>
    <mergeCell ref="UOO187:UOV187"/>
    <mergeCell ref="UOW187:UPD187"/>
    <mergeCell ref="UPE187:UPL187"/>
    <mergeCell ref="UPM187:UPT187"/>
    <mergeCell ref="UPU187:UQB187"/>
    <mergeCell ref="UQC187:UQJ187"/>
    <mergeCell ref="UMS187:UMZ187"/>
    <mergeCell ref="UNA187:UNH187"/>
    <mergeCell ref="UNI187:UNP187"/>
    <mergeCell ref="UNQ187:UNX187"/>
    <mergeCell ref="UNY187:UOF187"/>
    <mergeCell ref="UOG187:UON187"/>
    <mergeCell ref="UKW187:ULD187"/>
    <mergeCell ref="ULE187:ULL187"/>
    <mergeCell ref="ULM187:ULT187"/>
    <mergeCell ref="ULU187:UMB187"/>
    <mergeCell ref="UMC187:UMJ187"/>
    <mergeCell ref="UMK187:UMR187"/>
    <mergeCell ref="UJA187:UJH187"/>
    <mergeCell ref="UJI187:UJP187"/>
    <mergeCell ref="UJQ187:UJX187"/>
    <mergeCell ref="UJY187:UKF187"/>
    <mergeCell ref="UKG187:UKN187"/>
    <mergeCell ref="UKO187:UKV187"/>
    <mergeCell ref="UHE187:UHL187"/>
    <mergeCell ref="UHM187:UHT187"/>
    <mergeCell ref="UHU187:UIB187"/>
    <mergeCell ref="UIC187:UIJ187"/>
    <mergeCell ref="UIK187:UIR187"/>
    <mergeCell ref="UIS187:UIZ187"/>
    <mergeCell ref="UFI187:UFP187"/>
    <mergeCell ref="UFQ187:UFX187"/>
    <mergeCell ref="UFY187:UGF187"/>
    <mergeCell ref="UGG187:UGN187"/>
    <mergeCell ref="UGO187:UGV187"/>
    <mergeCell ref="UGW187:UHD187"/>
    <mergeCell ref="UDM187:UDT187"/>
    <mergeCell ref="UDU187:UEB187"/>
    <mergeCell ref="UEC187:UEJ187"/>
    <mergeCell ref="UEK187:UER187"/>
    <mergeCell ref="UES187:UEZ187"/>
    <mergeCell ref="UFA187:UFH187"/>
    <mergeCell ref="UBQ187:UBX187"/>
    <mergeCell ref="UBY187:UCF187"/>
    <mergeCell ref="UCG187:UCN187"/>
    <mergeCell ref="UCO187:UCV187"/>
    <mergeCell ref="UCW187:UDD187"/>
    <mergeCell ref="UDE187:UDL187"/>
    <mergeCell ref="TZU187:UAB187"/>
    <mergeCell ref="UAC187:UAJ187"/>
    <mergeCell ref="UAK187:UAR187"/>
    <mergeCell ref="UAS187:UAZ187"/>
    <mergeCell ref="UBA187:UBH187"/>
    <mergeCell ref="UBI187:UBP187"/>
    <mergeCell ref="TXY187:TYF187"/>
    <mergeCell ref="TYG187:TYN187"/>
    <mergeCell ref="TYO187:TYV187"/>
    <mergeCell ref="TYW187:TZD187"/>
    <mergeCell ref="TZE187:TZL187"/>
    <mergeCell ref="TZM187:TZT187"/>
    <mergeCell ref="TWC187:TWJ187"/>
    <mergeCell ref="TWK187:TWR187"/>
    <mergeCell ref="TWS187:TWZ187"/>
    <mergeCell ref="TXA187:TXH187"/>
    <mergeCell ref="TXI187:TXP187"/>
    <mergeCell ref="TXQ187:TXX187"/>
    <mergeCell ref="TUG187:TUN187"/>
    <mergeCell ref="TUO187:TUV187"/>
    <mergeCell ref="TUW187:TVD187"/>
    <mergeCell ref="TVE187:TVL187"/>
    <mergeCell ref="TVM187:TVT187"/>
    <mergeCell ref="TVU187:TWB187"/>
    <mergeCell ref="TSK187:TSR187"/>
    <mergeCell ref="TSS187:TSZ187"/>
    <mergeCell ref="TTA187:TTH187"/>
    <mergeCell ref="TTI187:TTP187"/>
    <mergeCell ref="TTQ187:TTX187"/>
    <mergeCell ref="TTY187:TUF187"/>
    <mergeCell ref="TQO187:TQV187"/>
    <mergeCell ref="TQW187:TRD187"/>
    <mergeCell ref="TRE187:TRL187"/>
    <mergeCell ref="TRM187:TRT187"/>
    <mergeCell ref="TRU187:TSB187"/>
    <mergeCell ref="TSC187:TSJ187"/>
    <mergeCell ref="TOS187:TOZ187"/>
    <mergeCell ref="TPA187:TPH187"/>
    <mergeCell ref="TPI187:TPP187"/>
    <mergeCell ref="TPQ187:TPX187"/>
    <mergeCell ref="TPY187:TQF187"/>
    <mergeCell ref="TQG187:TQN187"/>
    <mergeCell ref="TMW187:TND187"/>
    <mergeCell ref="TNE187:TNL187"/>
    <mergeCell ref="TNM187:TNT187"/>
    <mergeCell ref="TNU187:TOB187"/>
    <mergeCell ref="TOC187:TOJ187"/>
    <mergeCell ref="TOK187:TOR187"/>
    <mergeCell ref="TLA187:TLH187"/>
    <mergeCell ref="TLI187:TLP187"/>
    <mergeCell ref="TLQ187:TLX187"/>
    <mergeCell ref="TLY187:TMF187"/>
    <mergeCell ref="TMG187:TMN187"/>
    <mergeCell ref="TMO187:TMV187"/>
    <mergeCell ref="TJE187:TJL187"/>
    <mergeCell ref="TJM187:TJT187"/>
    <mergeCell ref="TJU187:TKB187"/>
    <mergeCell ref="TKC187:TKJ187"/>
    <mergeCell ref="TKK187:TKR187"/>
    <mergeCell ref="TKS187:TKZ187"/>
    <mergeCell ref="THI187:THP187"/>
    <mergeCell ref="THQ187:THX187"/>
    <mergeCell ref="THY187:TIF187"/>
    <mergeCell ref="TIG187:TIN187"/>
    <mergeCell ref="TIO187:TIV187"/>
    <mergeCell ref="TIW187:TJD187"/>
    <mergeCell ref="TFM187:TFT187"/>
    <mergeCell ref="TFU187:TGB187"/>
    <mergeCell ref="TGC187:TGJ187"/>
    <mergeCell ref="TGK187:TGR187"/>
    <mergeCell ref="TGS187:TGZ187"/>
    <mergeCell ref="THA187:THH187"/>
    <mergeCell ref="TDQ187:TDX187"/>
    <mergeCell ref="TDY187:TEF187"/>
    <mergeCell ref="TEG187:TEN187"/>
    <mergeCell ref="TEO187:TEV187"/>
    <mergeCell ref="TEW187:TFD187"/>
    <mergeCell ref="TFE187:TFL187"/>
    <mergeCell ref="TBU187:TCB187"/>
    <mergeCell ref="TCC187:TCJ187"/>
    <mergeCell ref="TCK187:TCR187"/>
    <mergeCell ref="TCS187:TCZ187"/>
    <mergeCell ref="TDA187:TDH187"/>
    <mergeCell ref="TDI187:TDP187"/>
    <mergeCell ref="SZY187:TAF187"/>
    <mergeCell ref="TAG187:TAN187"/>
    <mergeCell ref="TAO187:TAV187"/>
    <mergeCell ref="TAW187:TBD187"/>
    <mergeCell ref="TBE187:TBL187"/>
    <mergeCell ref="TBM187:TBT187"/>
    <mergeCell ref="SYC187:SYJ187"/>
    <mergeCell ref="SYK187:SYR187"/>
    <mergeCell ref="SYS187:SYZ187"/>
    <mergeCell ref="SZA187:SZH187"/>
    <mergeCell ref="SZI187:SZP187"/>
    <mergeCell ref="SZQ187:SZX187"/>
    <mergeCell ref="SWG187:SWN187"/>
    <mergeCell ref="SWO187:SWV187"/>
    <mergeCell ref="SWW187:SXD187"/>
    <mergeCell ref="SXE187:SXL187"/>
    <mergeCell ref="SXM187:SXT187"/>
    <mergeCell ref="SXU187:SYB187"/>
    <mergeCell ref="SUK187:SUR187"/>
    <mergeCell ref="SUS187:SUZ187"/>
    <mergeCell ref="SVA187:SVH187"/>
    <mergeCell ref="SVI187:SVP187"/>
    <mergeCell ref="SVQ187:SVX187"/>
    <mergeCell ref="SVY187:SWF187"/>
    <mergeCell ref="SSO187:SSV187"/>
    <mergeCell ref="SSW187:STD187"/>
    <mergeCell ref="STE187:STL187"/>
    <mergeCell ref="STM187:STT187"/>
    <mergeCell ref="STU187:SUB187"/>
    <mergeCell ref="SUC187:SUJ187"/>
    <mergeCell ref="SQS187:SQZ187"/>
    <mergeCell ref="SRA187:SRH187"/>
    <mergeCell ref="SRI187:SRP187"/>
    <mergeCell ref="SRQ187:SRX187"/>
    <mergeCell ref="SRY187:SSF187"/>
    <mergeCell ref="SSG187:SSN187"/>
    <mergeCell ref="SOW187:SPD187"/>
    <mergeCell ref="SPE187:SPL187"/>
    <mergeCell ref="SPM187:SPT187"/>
    <mergeCell ref="SPU187:SQB187"/>
    <mergeCell ref="SQC187:SQJ187"/>
    <mergeCell ref="SQK187:SQR187"/>
    <mergeCell ref="SNA187:SNH187"/>
    <mergeCell ref="SNI187:SNP187"/>
    <mergeCell ref="SNQ187:SNX187"/>
    <mergeCell ref="SNY187:SOF187"/>
    <mergeCell ref="SOG187:SON187"/>
    <mergeCell ref="SOO187:SOV187"/>
    <mergeCell ref="SLE187:SLL187"/>
    <mergeCell ref="SLM187:SLT187"/>
    <mergeCell ref="SLU187:SMB187"/>
    <mergeCell ref="SMC187:SMJ187"/>
    <mergeCell ref="SMK187:SMR187"/>
    <mergeCell ref="SMS187:SMZ187"/>
    <mergeCell ref="SJI187:SJP187"/>
    <mergeCell ref="SJQ187:SJX187"/>
    <mergeCell ref="SJY187:SKF187"/>
    <mergeCell ref="SKG187:SKN187"/>
    <mergeCell ref="SKO187:SKV187"/>
    <mergeCell ref="SKW187:SLD187"/>
    <mergeCell ref="SHM187:SHT187"/>
    <mergeCell ref="SHU187:SIB187"/>
    <mergeCell ref="SIC187:SIJ187"/>
    <mergeCell ref="SIK187:SIR187"/>
    <mergeCell ref="SIS187:SIZ187"/>
    <mergeCell ref="SJA187:SJH187"/>
    <mergeCell ref="SFQ187:SFX187"/>
    <mergeCell ref="SFY187:SGF187"/>
    <mergeCell ref="SGG187:SGN187"/>
    <mergeCell ref="SGO187:SGV187"/>
    <mergeCell ref="SGW187:SHD187"/>
    <mergeCell ref="SHE187:SHL187"/>
    <mergeCell ref="SDU187:SEB187"/>
    <mergeCell ref="SEC187:SEJ187"/>
    <mergeCell ref="SEK187:SER187"/>
    <mergeCell ref="SES187:SEZ187"/>
    <mergeCell ref="SFA187:SFH187"/>
    <mergeCell ref="SFI187:SFP187"/>
    <mergeCell ref="SBY187:SCF187"/>
    <mergeCell ref="SCG187:SCN187"/>
    <mergeCell ref="SCO187:SCV187"/>
    <mergeCell ref="SCW187:SDD187"/>
    <mergeCell ref="SDE187:SDL187"/>
    <mergeCell ref="SDM187:SDT187"/>
    <mergeCell ref="SAC187:SAJ187"/>
    <mergeCell ref="SAK187:SAR187"/>
    <mergeCell ref="SAS187:SAZ187"/>
    <mergeCell ref="SBA187:SBH187"/>
    <mergeCell ref="SBI187:SBP187"/>
    <mergeCell ref="SBQ187:SBX187"/>
    <mergeCell ref="RYG187:RYN187"/>
    <mergeCell ref="RYO187:RYV187"/>
    <mergeCell ref="RYW187:RZD187"/>
    <mergeCell ref="RZE187:RZL187"/>
    <mergeCell ref="RZM187:RZT187"/>
    <mergeCell ref="RZU187:SAB187"/>
    <mergeCell ref="RWK187:RWR187"/>
    <mergeCell ref="RWS187:RWZ187"/>
    <mergeCell ref="RXA187:RXH187"/>
    <mergeCell ref="RXI187:RXP187"/>
    <mergeCell ref="RXQ187:RXX187"/>
    <mergeCell ref="RXY187:RYF187"/>
    <mergeCell ref="RUO187:RUV187"/>
    <mergeCell ref="RUW187:RVD187"/>
    <mergeCell ref="RVE187:RVL187"/>
    <mergeCell ref="RVM187:RVT187"/>
    <mergeCell ref="RVU187:RWB187"/>
    <mergeCell ref="RWC187:RWJ187"/>
    <mergeCell ref="RSS187:RSZ187"/>
    <mergeCell ref="RTA187:RTH187"/>
    <mergeCell ref="RTI187:RTP187"/>
    <mergeCell ref="RTQ187:RTX187"/>
    <mergeCell ref="RTY187:RUF187"/>
    <mergeCell ref="RUG187:RUN187"/>
    <mergeCell ref="RQW187:RRD187"/>
    <mergeCell ref="RRE187:RRL187"/>
    <mergeCell ref="RRM187:RRT187"/>
    <mergeCell ref="RRU187:RSB187"/>
    <mergeCell ref="RSC187:RSJ187"/>
    <mergeCell ref="RSK187:RSR187"/>
    <mergeCell ref="RPA187:RPH187"/>
    <mergeCell ref="RPI187:RPP187"/>
    <mergeCell ref="RPQ187:RPX187"/>
    <mergeCell ref="RPY187:RQF187"/>
    <mergeCell ref="RQG187:RQN187"/>
    <mergeCell ref="RQO187:RQV187"/>
    <mergeCell ref="RNE187:RNL187"/>
    <mergeCell ref="RNM187:RNT187"/>
    <mergeCell ref="RNU187:ROB187"/>
    <mergeCell ref="ROC187:ROJ187"/>
    <mergeCell ref="ROK187:ROR187"/>
    <mergeCell ref="ROS187:ROZ187"/>
    <mergeCell ref="RLI187:RLP187"/>
    <mergeCell ref="RLQ187:RLX187"/>
    <mergeCell ref="RLY187:RMF187"/>
    <mergeCell ref="RMG187:RMN187"/>
    <mergeCell ref="RMO187:RMV187"/>
    <mergeCell ref="RMW187:RND187"/>
    <mergeCell ref="RJM187:RJT187"/>
    <mergeCell ref="RJU187:RKB187"/>
    <mergeCell ref="RKC187:RKJ187"/>
    <mergeCell ref="RKK187:RKR187"/>
    <mergeCell ref="RKS187:RKZ187"/>
    <mergeCell ref="RLA187:RLH187"/>
    <mergeCell ref="RHQ187:RHX187"/>
    <mergeCell ref="RHY187:RIF187"/>
    <mergeCell ref="RIG187:RIN187"/>
    <mergeCell ref="RIO187:RIV187"/>
    <mergeCell ref="RIW187:RJD187"/>
    <mergeCell ref="RJE187:RJL187"/>
    <mergeCell ref="RFU187:RGB187"/>
    <mergeCell ref="RGC187:RGJ187"/>
    <mergeCell ref="RGK187:RGR187"/>
    <mergeCell ref="RGS187:RGZ187"/>
    <mergeCell ref="RHA187:RHH187"/>
    <mergeCell ref="RHI187:RHP187"/>
    <mergeCell ref="RDY187:REF187"/>
    <mergeCell ref="REG187:REN187"/>
    <mergeCell ref="REO187:REV187"/>
    <mergeCell ref="REW187:RFD187"/>
    <mergeCell ref="RFE187:RFL187"/>
    <mergeCell ref="RFM187:RFT187"/>
    <mergeCell ref="RCC187:RCJ187"/>
    <mergeCell ref="RCK187:RCR187"/>
    <mergeCell ref="RCS187:RCZ187"/>
    <mergeCell ref="RDA187:RDH187"/>
    <mergeCell ref="RDI187:RDP187"/>
    <mergeCell ref="RDQ187:RDX187"/>
    <mergeCell ref="RAG187:RAN187"/>
    <mergeCell ref="RAO187:RAV187"/>
    <mergeCell ref="RAW187:RBD187"/>
    <mergeCell ref="RBE187:RBL187"/>
    <mergeCell ref="RBM187:RBT187"/>
    <mergeCell ref="RBU187:RCB187"/>
    <mergeCell ref="QYK187:QYR187"/>
    <mergeCell ref="QYS187:QYZ187"/>
    <mergeCell ref="QZA187:QZH187"/>
    <mergeCell ref="QZI187:QZP187"/>
    <mergeCell ref="QZQ187:QZX187"/>
    <mergeCell ref="QZY187:RAF187"/>
    <mergeCell ref="QWO187:QWV187"/>
    <mergeCell ref="QWW187:QXD187"/>
    <mergeCell ref="QXE187:QXL187"/>
    <mergeCell ref="QXM187:QXT187"/>
    <mergeCell ref="QXU187:QYB187"/>
    <mergeCell ref="QYC187:QYJ187"/>
    <mergeCell ref="QUS187:QUZ187"/>
    <mergeCell ref="QVA187:QVH187"/>
    <mergeCell ref="QVI187:QVP187"/>
    <mergeCell ref="QVQ187:QVX187"/>
    <mergeCell ref="QVY187:QWF187"/>
    <mergeCell ref="QWG187:QWN187"/>
    <mergeCell ref="QSW187:QTD187"/>
    <mergeCell ref="QTE187:QTL187"/>
    <mergeCell ref="QTM187:QTT187"/>
    <mergeCell ref="QTU187:QUB187"/>
    <mergeCell ref="QUC187:QUJ187"/>
    <mergeCell ref="QUK187:QUR187"/>
    <mergeCell ref="QRA187:QRH187"/>
    <mergeCell ref="QRI187:QRP187"/>
    <mergeCell ref="QRQ187:QRX187"/>
    <mergeCell ref="QRY187:QSF187"/>
    <mergeCell ref="QSG187:QSN187"/>
    <mergeCell ref="QSO187:QSV187"/>
    <mergeCell ref="QPE187:QPL187"/>
    <mergeCell ref="QPM187:QPT187"/>
    <mergeCell ref="QPU187:QQB187"/>
    <mergeCell ref="QQC187:QQJ187"/>
    <mergeCell ref="QQK187:QQR187"/>
    <mergeCell ref="QQS187:QQZ187"/>
    <mergeCell ref="QNI187:QNP187"/>
    <mergeCell ref="QNQ187:QNX187"/>
    <mergeCell ref="QNY187:QOF187"/>
    <mergeCell ref="QOG187:QON187"/>
    <mergeCell ref="QOO187:QOV187"/>
    <mergeCell ref="QOW187:QPD187"/>
    <mergeCell ref="QLM187:QLT187"/>
    <mergeCell ref="QLU187:QMB187"/>
    <mergeCell ref="QMC187:QMJ187"/>
    <mergeCell ref="QMK187:QMR187"/>
    <mergeCell ref="QMS187:QMZ187"/>
    <mergeCell ref="QNA187:QNH187"/>
    <mergeCell ref="QJQ187:QJX187"/>
    <mergeCell ref="QJY187:QKF187"/>
    <mergeCell ref="QKG187:QKN187"/>
    <mergeCell ref="QKO187:QKV187"/>
    <mergeCell ref="QKW187:QLD187"/>
    <mergeCell ref="QLE187:QLL187"/>
    <mergeCell ref="QHU187:QIB187"/>
    <mergeCell ref="QIC187:QIJ187"/>
    <mergeCell ref="QIK187:QIR187"/>
    <mergeCell ref="QIS187:QIZ187"/>
    <mergeCell ref="QJA187:QJH187"/>
    <mergeCell ref="QJI187:QJP187"/>
    <mergeCell ref="QFY187:QGF187"/>
    <mergeCell ref="QGG187:QGN187"/>
    <mergeCell ref="QGO187:QGV187"/>
    <mergeCell ref="QGW187:QHD187"/>
    <mergeCell ref="QHE187:QHL187"/>
    <mergeCell ref="QHM187:QHT187"/>
    <mergeCell ref="QEC187:QEJ187"/>
    <mergeCell ref="QEK187:QER187"/>
    <mergeCell ref="QES187:QEZ187"/>
    <mergeCell ref="QFA187:QFH187"/>
    <mergeCell ref="QFI187:QFP187"/>
    <mergeCell ref="QFQ187:QFX187"/>
    <mergeCell ref="QCG187:QCN187"/>
    <mergeCell ref="QCO187:QCV187"/>
    <mergeCell ref="QCW187:QDD187"/>
    <mergeCell ref="QDE187:QDL187"/>
    <mergeCell ref="QDM187:QDT187"/>
    <mergeCell ref="QDU187:QEB187"/>
    <mergeCell ref="QAK187:QAR187"/>
    <mergeCell ref="QAS187:QAZ187"/>
    <mergeCell ref="QBA187:QBH187"/>
    <mergeCell ref="QBI187:QBP187"/>
    <mergeCell ref="QBQ187:QBX187"/>
    <mergeCell ref="QBY187:QCF187"/>
    <mergeCell ref="PYO187:PYV187"/>
    <mergeCell ref="PYW187:PZD187"/>
    <mergeCell ref="PZE187:PZL187"/>
    <mergeCell ref="PZM187:PZT187"/>
    <mergeCell ref="PZU187:QAB187"/>
    <mergeCell ref="QAC187:QAJ187"/>
    <mergeCell ref="PWS187:PWZ187"/>
    <mergeCell ref="PXA187:PXH187"/>
    <mergeCell ref="PXI187:PXP187"/>
    <mergeCell ref="PXQ187:PXX187"/>
    <mergeCell ref="PXY187:PYF187"/>
    <mergeCell ref="PYG187:PYN187"/>
    <mergeCell ref="PUW187:PVD187"/>
    <mergeCell ref="PVE187:PVL187"/>
    <mergeCell ref="PVM187:PVT187"/>
    <mergeCell ref="PVU187:PWB187"/>
    <mergeCell ref="PWC187:PWJ187"/>
    <mergeCell ref="PWK187:PWR187"/>
    <mergeCell ref="PTA187:PTH187"/>
    <mergeCell ref="PTI187:PTP187"/>
    <mergeCell ref="PTQ187:PTX187"/>
    <mergeCell ref="PTY187:PUF187"/>
    <mergeCell ref="PUG187:PUN187"/>
    <mergeCell ref="PUO187:PUV187"/>
    <mergeCell ref="PRE187:PRL187"/>
    <mergeCell ref="PRM187:PRT187"/>
    <mergeCell ref="PRU187:PSB187"/>
    <mergeCell ref="PSC187:PSJ187"/>
    <mergeCell ref="PSK187:PSR187"/>
    <mergeCell ref="PSS187:PSZ187"/>
    <mergeCell ref="PPI187:PPP187"/>
    <mergeCell ref="PPQ187:PPX187"/>
    <mergeCell ref="PPY187:PQF187"/>
    <mergeCell ref="PQG187:PQN187"/>
    <mergeCell ref="PQO187:PQV187"/>
    <mergeCell ref="PQW187:PRD187"/>
    <mergeCell ref="PNM187:PNT187"/>
    <mergeCell ref="PNU187:POB187"/>
    <mergeCell ref="POC187:POJ187"/>
    <mergeCell ref="POK187:POR187"/>
    <mergeCell ref="POS187:POZ187"/>
    <mergeCell ref="PPA187:PPH187"/>
    <mergeCell ref="PLQ187:PLX187"/>
    <mergeCell ref="PLY187:PMF187"/>
    <mergeCell ref="PMG187:PMN187"/>
    <mergeCell ref="PMO187:PMV187"/>
    <mergeCell ref="PMW187:PND187"/>
    <mergeCell ref="PNE187:PNL187"/>
    <mergeCell ref="PJU187:PKB187"/>
    <mergeCell ref="PKC187:PKJ187"/>
    <mergeCell ref="PKK187:PKR187"/>
    <mergeCell ref="PKS187:PKZ187"/>
    <mergeCell ref="PLA187:PLH187"/>
    <mergeCell ref="PLI187:PLP187"/>
    <mergeCell ref="PHY187:PIF187"/>
    <mergeCell ref="PIG187:PIN187"/>
    <mergeCell ref="PIO187:PIV187"/>
    <mergeCell ref="PIW187:PJD187"/>
    <mergeCell ref="PJE187:PJL187"/>
    <mergeCell ref="PJM187:PJT187"/>
    <mergeCell ref="PGC187:PGJ187"/>
    <mergeCell ref="PGK187:PGR187"/>
    <mergeCell ref="PGS187:PGZ187"/>
    <mergeCell ref="PHA187:PHH187"/>
    <mergeCell ref="PHI187:PHP187"/>
    <mergeCell ref="PHQ187:PHX187"/>
    <mergeCell ref="PEG187:PEN187"/>
    <mergeCell ref="PEO187:PEV187"/>
    <mergeCell ref="PEW187:PFD187"/>
    <mergeCell ref="PFE187:PFL187"/>
    <mergeCell ref="PFM187:PFT187"/>
    <mergeCell ref="PFU187:PGB187"/>
    <mergeCell ref="PCK187:PCR187"/>
    <mergeCell ref="PCS187:PCZ187"/>
    <mergeCell ref="PDA187:PDH187"/>
    <mergeCell ref="PDI187:PDP187"/>
    <mergeCell ref="PDQ187:PDX187"/>
    <mergeCell ref="PDY187:PEF187"/>
    <mergeCell ref="PAO187:PAV187"/>
    <mergeCell ref="PAW187:PBD187"/>
    <mergeCell ref="PBE187:PBL187"/>
    <mergeCell ref="PBM187:PBT187"/>
    <mergeCell ref="PBU187:PCB187"/>
    <mergeCell ref="PCC187:PCJ187"/>
    <mergeCell ref="OYS187:OYZ187"/>
    <mergeCell ref="OZA187:OZH187"/>
    <mergeCell ref="OZI187:OZP187"/>
    <mergeCell ref="OZQ187:OZX187"/>
    <mergeCell ref="OZY187:PAF187"/>
    <mergeCell ref="PAG187:PAN187"/>
    <mergeCell ref="OWW187:OXD187"/>
    <mergeCell ref="OXE187:OXL187"/>
    <mergeCell ref="OXM187:OXT187"/>
    <mergeCell ref="OXU187:OYB187"/>
    <mergeCell ref="OYC187:OYJ187"/>
    <mergeCell ref="OYK187:OYR187"/>
    <mergeCell ref="OVA187:OVH187"/>
    <mergeCell ref="OVI187:OVP187"/>
    <mergeCell ref="OVQ187:OVX187"/>
    <mergeCell ref="OVY187:OWF187"/>
    <mergeCell ref="OWG187:OWN187"/>
    <mergeCell ref="OWO187:OWV187"/>
    <mergeCell ref="OTE187:OTL187"/>
    <mergeCell ref="OTM187:OTT187"/>
    <mergeCell ref="OTU187:OUB187"/>
    <mergeCell ref="OUC187:OUJ187"/>
    <mergeCell ref="OUK187:OUR187"/>
    <mergeCell ref="OUS187:OUZ187"/>
    <mergeCell ref="ORI187:ORP187"/>
    <mergeCell ref="ORQ187:ORX187"/>
    <mergeCell ref="ORY187:OSF187"/>
    <mergeCell ref="OSG187:OSN187"/>
    <mergeCell ref="OSO187:OSV187"/>
    <mergeCell ref="OSW187:OTD187"/>
    <mergeCell ref="OPM187:OPT187"/>
    <mergeCell ref="OPU187:OQB187"/>
    <mergeCell ref="OQC187:OQJ187"/>
    <mergeCell ref="OQK187:OQR187"/>
    <mergeCell ref="OQS187:OQZ187"/>
    <mergeCell ref="ORA187:ORH187"/>
    <mergeCell ref="ONQ187:ONX187"/>
    <mergeCell ref="ONY187:OOF187"/>
    <mergeCell ref="OOG187:OON187"/>
    <mergeCell ref="OOO187:OOV187"/>
    <mergeCell ref="OOW187:OPD187"/>
    <mergeCell ref="OPE187:OPL187"/>
    <mergeCell ref="OLU187:OMB187"/>
    <mergeCell ref="OMC187:OMJ187"/>
    <mergeCell ref="OMK187:OMR187"/>
    <mergeCell ref="OMS187:OMZ187"/>
    <mergeCell ref="ONA187:ONH187"/>
    <mergeCell ref="ONI187:ONP187"/>
    <mergeCell ref="OJY187:OKF187"/>
    <mergeCell ref="OKG187:OKN187"/>
    <mergeCell ref="OKO187:OKV187"/>
    <mergeCell ref="OKW187:OLD187"/>
    <mergeCell ref="OLE187:OLL187"/>
    <mergeCell ref="OLM187:OLT187"/>
    <mergeCell ref="OIC187:OIJ187"/>
    <mergeCell ref="OIK187:OIR187"/>
    <mergeCell ref="OIS187:OIZ187"/>
    <mergeCell ref="OJA187:OJH187"/>
    <mergeCell ref="OJI187:OJP187"/>
    <mergeCell ref="OJQ187:OJX187"/>
    <mergeCell ref="OGG187:OGN187"/>
    <mergeCell ref="OGO187:OGV187"/>
    <mergeCell ref="OGW187:OHD187"/>
    <mergeCell ref="OHE187:OHL187"/>
    <mergeCell ref="OHM187:OHT187"/>
    <mergeCell ref="OHU187:OIB187"/>
    <mergeCell ref="OEK187:OER187"/>
    <mergeCell ref="OES187:OEZ187"/>
    <mergeCell ref="OFA187:OFH187"/>
    <mergeCell ref="OFI187:OFP187"/>
    <mergeCell ref="OFQ187:OFX187"/>
    <mergeCell ref="OFY187:OGF187"/>
    <mergeCell ref="OCO187:OCV187"/>
    <mergeCell ref="OCW187:ODD187"/>
    <mergeCell ref="ODE187:ODL187"/>
    <mergeCell ref="ODM187:ODT187"/>
    <mergeCell ref="ODU187:OEB187"/>
    <mergeCell ref="OEC187:OEJ187"/>
    <mergeCell ref="OAS187:OAZ187"/>
    <mergeCell ref="OBA187:OBH187"/>
    <mergeCell ref="OBI187:OBP187"/>
    <mergeCell ref="OBQ187:OBX187"/>
    <mergeCell ref="OBY187:OCF187"/>
    <mergeCell ref="OCG187:OCN187"/>
    <mergeCell ref="NYW187:NZD187"/>
    <mergeCell ref="NZE187:NZL187"/>
    <mergeCell ref="NZM187:NZT187"/>
    <mergeCell ref="NZU187:OAB187"/>
    <mergeCell ref="OAC187:OAJ187"/>
    <mergeCell ref="OAK187:OAR187"/>
    <mergeCell ref="NXA187:NXH187"/>
    <mergeCell ref="NXI187:NXP187"/>
    <mergeCell ref="NXQ187:NXX187"/>
    <mergeCell ref="NXY187:NYF187"/>
    <mergeCell ref="NYG187:NYN187"/>
    <mergeCell ref="NYO187:NYV187"/>
    <mergeCell ref="NVE187:NVL187"/>
    <mergeCell ref="NVM187:NVT187"/>
    <mergeCell ref="NVU187:NWB187"/>
    <mergeCell ref="NWC187:NWJ187"/>
    <mergeCell ref="NWK187:NWR187"/>
    <mergeCell ref="NWS187:NWZ187"/>
    <mergeCell ref="NTI187:NTP187"/>
    <mergeCell ref="NTQ187:NTX187"/>
    <mergeCell ref="NTY187:NUF187"/>
    <mergeCell ref="NUG187:NUN187"/>
    <mergeCell ref="NUO187:NUV187"/>
    <mergeCell ref="NUW187:NVD187"/>
    <mergeCell ref="NRM187:NRT187"/>
    <mergeCell ref="NRU187:NSB187"/>
    <mergeCell ref="NSC187:NSJ187"/>
    <mergeCell ref="NSK187:NSR187"/>
    <mergeCell ref="NSS187:NSZ187"/>
    <mergeCell ref="NTA187:NTH187"/>
    <mergeCell ref="NPQ187:NPX187"/>
    <mergeCell ref="NPY187:NQF187"/>
    <mergeCell ref="NQG187:NQN187"/>
    <mergeCell ref="NQO187:NQV187"/>
    <mergeCell ref="NQW187:NRD187"/>
    <mergeCell ref="NRE187:NRL187"/>
    <mergeCell ref="NNU187:NOB187"/>
    <mergeCell ref="NOC187:NOJ187"/>
    <mergeCell ref="NOK187:NOR187"/>
    <mergeCell ref="NOS187:NOZ187"/>
    <mergeCell ref="NPA187:NPH187"/>
    <mergeCell ref="NPI187:NPP187"/>
    <mergeCell ref="NLY187:NMF187"/>
    <mergeCell ref="NMG187:NMN187"/>
    <mergeCell ref="NMO187:NMV187"/>
    <mergeCell ref="NMW187:NND187"/>
    <mergeCell ref="NNE187:NNL187"/>
    <mergeCell ref="NNM187:NNT187"/>
    <mergeCell ref="NKC187:NKJ187"/>
    <mergeCell ref="NKK187:NKR187"/>
    <mergeCell ref="NKS187:NKZ187"/>
    <mergeCell ref="NLA187:NLH187"/>
    <mergeCell ref="NLI187:NLP187"/>
    <mergeCell ref="NLQ187:NLX187"/>
    <mergeCell ref="NIG187:NIN187"/>
    <mergeCell ref="NIO187:NIV187"/>
    <mergeCell ref="NIW187:NJD187"/>
    <mergeCell ref="NJE187:NJL187"/>
    <mergeCell ref="NJM187:NJT187"/>
    <mergeCell ref="NJU187:NKB187"/>
    <mergeCell ref="NGK187:NGR187"/>
    <mergeCell ref="NGS187:NGZ187"/>
    <mergeCell ref="NHA187:NHH187"/>
    <mergeCell ref="NHI187:NHP187"/>
    <mergeCell ref="NHQ187:NHX187"/>
    <mergeCell ref="NHY187:NIF187"/>
    <mergeCell ref="NEO187:NEV187"/>
    <mergeCell ref="NEW187:NFD187"/>
    <mergeCell ref="NFE187:NFL187"/>
    <mergeCell ref="NFM187:NFT187"/>
    <mergeCell ref="NFU187:NGB187"/>
    <mergeCell ref="NGC187:NGJ187"/>
    <mergeCell ref="NCS187:NCZ187"/>
    <mergeCell ref="NDA187:NDH187"/>
    <mergeCell ref="NDI187:NDP187"/>
    <mergeCell ref="NDQ187:NDX187"/>
    <mergeCell ref="NDY187:NEF187"/>
    <mergeCell ref="NEG187:NEN187"/>
    <mergeCell ref="NAW187:NBD187"/>
    <mergeCell ref="NBE187:NBL187"/>
    <mergeCell ref="NBM187:NBT187"/>
    <mergeCell ref="NBU187:NCB187"/>
    <mergeCell ref="NCC187:NCJ187"/>
    <mergeCell ref="NCK187:NCR187"/>
    <mergeCell ref="MZA187:MZH187"/>
    <mergeCell ref="MZI187:MZP187"/>
    <mergeCell ref="MZQ187:MZX187"/>
    <mergeCell ref="MZY187:NAF187"/>
    <mergeCell ref="NAG187:NAN187"/>
    <mergeCell ref="NAO187:NAV187"/>
    <mergeCell ref="MXE187:MXL187"/>
    <mergeCell ref="MXM187:MXT187"/>
    <mergeCell ref="MXU187:MYB187"/>
    <mergeCell ref="MYC187:MYJ187"/>
    <mergeCell ref="MYK187:MYR187"/>
    <mergeCell ref="MYS187:MYZ187"/>
    <mergeCell ref="MVI187:MVP187"/>
    <mergeCell ref="MVQ187:MVX187"/>
    <mergeCell ref="MVY187:MWF187"/>
    <mergeCell ref="MWG187:MWN187"/>
    <mergeCell ref="MWO187:MWV187"/>
    <mergeCell ref="MWW187:MXD187"/>
    <mergeCell ref="MTM187:MTT187"/>
    <mergeCell ref="MTU187:MUB187"/>
    <mergeCell ref="MUC187:MUJ187"/>
    <mergeCell ref="MUK187:MUR187"/>
    <mergeCell ref="MUS187:MUZ187"/>
    <mergeCell ref="MVA187:MVH187"/>
    <mergeCell ref="MRQ187:MRX187"/>
    <mergeCell ref="MRY187:MSF187"/>
    <mergeCell ref="MSG187:MSN187"/>
    <mergeCell ref="MSO187:MSV187"/>
    <mergeCell ref="MSW187:MTD187"/>
    <mergeCell ref="MTE187:MTL187"/>
    <mergeCell ref="MPU187:MQB187"/>
    <mergeCell ref="MQC187:MQJ187"/>
    <mergeCell ref="MQK187:MQR187"/>
    <mergeCell ref="MQS187:MQZ187"/>
    <mergeCell ref="MRA187:MRH187"/>
    <mergeCell ref="MRI187:MRP187"/>
    <mergeCell ref="MNY187:MOF187"/>
    <mergeCell ref="MOG187:MON187"/>
    <mergeCell ref="MOO187:MOV187"/>
    <mergeCell ref="MOW187:MPD187"/>
    <mergeCell ref="MPE187:MPL187"/>
    <mergeCell ref="MPM187:MPT187"/>
    <mergeCell ref="MMC187:MMJ187"/>
    <mergeCell ref="MMK187:MMR187"/>
    <mergeCell ref="MMS187:MMZ187"/>
    <mergeCell ref="MNA187:MNH187"/>
    <mergeCell ref="MNI187:MNP187"/>
    <mergeCell ref="MNQ187:MNX187"/>
    <mergeCell ref="MKG187:MKN187"/>
    <mergeCell ref="MKO187:MKV187"/>
    <mergeCell ref="MKW187:MLD187"/>
    <mergeCell ref="MLE187:MLL187"/>
    <mergeCell ref="MLM187:MLT187"/>
    <mergeCell ref="MLU187:MMB187"/>
    <mergeCell ref="MIK187:MIR187"/>
    <mergeCell ref="MIS187:MIZ187"/>
    <mergeCell ref="MJA187:MJH187"/>
    <mergeCell ref="MJI187:MJP187"/>
    <mergeCell ref="MJQ187:MJX187"/>
    <mergeCell ref="MJY187:MKF187"/>
    <mergeCell ref="MGO187:MGV187"/>
    <mergeCell ref="MGW187:MHD187"/>
    <mergeCell ref="MHE187:MHL187"/>
    <mergeCell ref="MHM187:MHT187"/>
    <mergeCell ref="MHU187:MIB187"/>
    <mergeCell ref="MIC187:MIJ187"/>
    <mergeCell ref="MES187:MEZ187"/>
    <mergeCell ref="MFA187:MFH187"/>
    <mergeCell ref="MFI187:MFP187"/>
    <mergeCell ref="MFQ187:MFX187"/>
    <mergeCell ref="MFY187:MGF187"/>
    <mergeCell ref="MGG187:MGN187"/>
    <mergeCell ref="MCW187:MDD187"/>
    <mergeCell ref="MDE187:MDL187"/>
    <mergeCell ref="MDM187:MDT187"/>
    <mergeCell ref="MDU187:MEB187"/>
    <mergeCell ref="MEC187:MEJ187"/>
    <mergeCell ref="MEK187:MER187"/>
    <mergeCell ref="MBA187:MBH187"/>
    <mergeCell ref="MBI187:MBP187"/>
    <mergeCell ref="MBQ187:MBX187"/>
    <mergeCell ref="MBY187:MCF187"/>
    <mergeCell ref="MCG187:MCN187"/>
    <mergeCell ref="MCO187:MCV187"/>
    <mergeCell ref="LZE187:LZL187"/>
    <mergeCell ref="LZM187:LZT187"/>
    <mergeCell ref="LZU187:MAB187"/>
    <mergeCell ref="MAC187:MAJ187"/>
    <mergeCell ref="MAK187:MAR187"/>
    <mergeCell ref="MAS187:MAZ187"/>
    <mergeCell ref="LXI187:LXP187"/>
    <mergeCell ref="LXQ187:LXX187"/>
    <mergeCell ref="LXY187:LYF187"/>
    <mergeCell ref="LYG187:LYN187"/>
    <mergeCell ref="LYO187:LYV187"/>
    <mergeCell ref="LYW187:LZD187"/>
    <mergeCell ref="LVM187:LVT187"/>
    <mergeCell ref="LVU187:LWB187"/>
    <mergeCell ref="LWC187:LWJ187"/>
    <mergeCell ref="LWK187:LWR187"/>
    <mergeCell ref="LWS187:LWZ187"/>
    <mergeCell ref="LXA187:LXH187"/>
    <mergeCell ref="LTQ187:LTX187"/>
    <mergeCell ref="LTY187:LUF187"/>
    <mergeCell ref="LUG187:LUN187"/>
    <mergeCell ref="LUO187:LUV187"/>
    <mergeCell ref="LUW187:LVD187"/>
    <mergeCell ref="LVE187:LVL187"/>
    <mergeCell ref="LRU187:LSB187"/>
    <mergeCell ref="LSC187:LSJ187"/>
    <mergeCell ref="LSK187:LSR187"/>
    <mergeCell ref="LSS187:LSZ187"/>
    <mergeCell ref="LTA187:LTH187"/>
    <mergeCell ref="LTI187:LTP187"/>
    <mergeCell ref="LPY187:LQF187"/>
    <mergeCell ref="LQG187:LQN187"/>
    <mergeCell ref="LQO187:LQV187"/>
    <mergeCell ref="LQW187:LRD187"/>
    <mergeCell ref="LRE187:LRL187"/>
    <mergeCell ref="LRM187:LRT187"/>
    <mergeCell ref="LOC187:LOJ187"/>
    <mergeCell ref="LOK187:LOR187"/>
    <mergeCell ref="LOS187:LOZ187"/>
    <mergeCell ref="LPA187:LPH187"/>
    <mergeCell ref="LPI187:LPP187"/>
    <mergeCell ref="LPQ187:LPX187"/>
    <mergeCell ref="LMG187:LMN187"/>
    <mergeCell ref="LMO187:LMV187"/>
    <mergeCell ref="LMW187:LND187"/>
    <mergeCell ref="LNE187:LNL187"/>
    <mergeCell ref="LNM187:LNT187"/>
    <mergeCell ref="LNU187:LOB187"/>
    <mergeCell ref="LKK187:LKR187"/>
    <mergeCell ref="LKS187:LKZ187"/>
    <mergeCell ref="LLA187:LLH187"/>
    <mergeCell ref="LLI187:LLP187"/>
    <mergeCell ref="LLQ187:LLX187"/>
    <mergeCell ref="LLY187:LMF187"/>
    <mergeCell ref="LIO187:LIV187"/>
    <mergeCell ref="LIW187:LJD187"/>
    <mergeCell ref="LJE187:LJL187"/>
    <mergeCell ref="LJM187:LJT187"/>
    <mergeCell ref="LJU187:LKB187"/>
    <mergeCell ref="LKC187:LKJ187"/>
    <mergeCell ref="LGS187:LGZ187"/>
    <mergeCell ref="LHA187:LHH187"/>
    <mergeCell ref="LHI187:LHP187"/>
    <mergeCell ref="LHQ187:LHX187"/>
    <mergeCell ref="LHY187:LIF187"/>
    <mergeCell ref="LIG187:LIN187"/>
    <mergeCell ref="LEW187:LFD187"/>
    <mergeCell ref="LFE187:LFL187"/>
    <mergeCell ref="LFM187:LFT187"/>
    <mergeCell ref="LFU187:LGB187"/>
    <mergeCell ref="LGC187:LGJ187"/>
    <mergeCell ref="LGK187:LGR187"/>
    <mergeCell ref="LDA187:LDH187"/>
    <mergeCell ref="LDI187:LDP187"/>
    <mergeCell ref="LDQ187:LDX187"/>
    <mergeCell ref="LDY187:LEF187"/>
    <mergeCell ref="LEG187:LEN187"/>
    <mergeCell ref="LEO187:LEV187"/>
    <mergeCell ref="LBE187:LBL187"/>
    <mergeCell ref="LBM187:LBT187"/>
    <mergeCell ref="LBU187:LCB187"/>
    <mergeCell ref="LCC187:LCJ187"/>
    <mergeCell ref="LCK187:LCR187"/>
    <mergeCell ref="LCS187:LCZ187"/>
    <mergeCell ref="KZI187:KZP187"/>
    <mergeCell ref="KZQ187:KZX187"/>
    <mergeCell ref="KZY187:LAF187"/>
    <mergeCell ref="LAG187:LAN187"/>
    <mergeCell ref="LAO187:LAV187"/>
    <mergeCell ref="LAW187:LBD187"/>
    <mergeCell ref="KXM187:KXT187"/>
    <mergeCell ref="KXU187:KYB187"/>
    <mergeCell ref="KYC187:KYJ187"/>
    <mergeCell ref="KYK187:KYR187"/>
    <mergeCell ref="KYS187:KYZ187"/>
    <mergeCell ref="KZA187:KZH187"/>
    <mergeCell ref="KVQ187:KVX187"/>
    <mergeCell ref="KVY187:KWF187"/>
    <mergeCell ref="KWG187:KWN187"/>
    <mergeCell ref="KWO187:KWV187"/>
    <mergeCell ref="KWW187:KXD187"/>
    <mergeCell ref="KXE187:KXL187"/>
    <mergeCell ref="KTU187:KUB187"/>
    <mergeCell ref="KUC187:KUJ187"/>
    <mergeCell ref="KUK187:KUR187"/>
    <mergeCell ref="KUS187:KUZ187"/>
    <mergeCell ref="KVA187:KVH187"/>
    <mergeCell ref="KVI187:KVP187"/>
    <mergeCell ref="KRY187:KSF187"/>
    <mergeCell ref="KSG187:KSN187"/>
    <mergeCell ref="KSO187:KSV187"/>
    <mergeCell ref="KSW187:KTD187"/>
    <mergeCell ref="KTE187:KTL187"/>
    <mergeCell ref="KTM187:KTT187"/>
    <mergeCell ref="KQC187:KQJ187"/>
    <mergeCell ref="KQK187:KQR187"/>
    <mergeCell ref="KQS187:KQZ187"/>
    <mergeCell ref="KRA187:KRH187"/>
    <mergeCell ref="KRI187:KRP187"/>
    <mergeCell ref="KRQ187:KRX187"/>
    <mergeCell ref="KOG187:KON187"/>
    <mergeCell ref="KOO187:KOV187"/>
    <mergeCell ref="KOW187:KPD187"/>
    <mergeCell ref="KPE187:KPL187"/>
    <mergeCell ref="KPM187:KPT187"/>
    <mergeCell ref="KPU187:KQB187"/>
    <mergeCell ref="KMK187:KMR187"/>
    <mergeCell ref="KMS187:KMZ187"/>
    <mergeCell ref="KNA187:KNH187"/>
    <mergeCell ref="KNI187:KNP187"/>
    <mergeCell ref="KNQ187:KNX187"/>
    <mergeCell ref="KNY187:KOF187"/>
    <mergeCell ref="KKO187:KKV187"/>
    <mergeCell ref="KKW187:KLD187"/>
    <mergeCell ref="KLE187:KLL187"/>
    <mergeCell ref="KLM187:KLT187"/>
    <mergeCell ref="KLU187:KMB187"/>
    <mergeCell ref="KMC187:KMJ187"/>
    <mergeCell ref="KIS187:KIZ187"/>
    <mergeCell ref="KJA187:KJH187"/>
    <mergeCell ref="KJI187:KJP187"/>
    <mergeCell ref="KJQ187:KJX187"/>
    <mergeCell ref="KJY187:KKF187"/>
    <mergeCell ref="KKG187:KKN187"/>
    <mergeCell ref="KGW187:KHD187"/>
    <mergeCell ref="KHE187:KHL187"/>
    <mergeCell ref="KHM187:KHT187"/>
    <mergeCell ref="KHU187:KIB187"/>
    <mergeCell ref="KIC187:KIJ187"/>
    <mergeCell ref="KIK187:KIR187"/>
    <mergeCell ref="KFA187:KFH187"/>
    <mergeCell ref="KFI187:KFP187"/>
    <mergeCell ref="KFQ187:KFX187"/>
    <mergeCell ref="KFY187:KGF187"/>
    <mergeCell ref="KGG187:KGN187"/>
    <mergeCell ref="KGO187:KGV187"/>
    <mergeCell ref="KDE187:KDL187"/>
    <mergeCell ref="KDM187:KDT187"/>
    <mergeCell ref="KDU187:KEB187"/>
    <mergeCell ref="KEC187:KEJ187"/>
    <mergeCell ref="KEK187:KER187"/>
    <mergeCell ref="KES187:KEZ187"/>
    <mergeCell ref="KBI187:KBP187"/>
    <mergeCell ref="KBQ187:KBX187"/>
    <mergeCell ref="KBY187:KCF187"/>
    <mergeCell ref="KCG187:KCN187"/>
    <mergeCell ref="KCO187:KCV187"/>
    <mergeCell ref="KCW187:KDD187"/>
    <mergeCell ref="JZM187:JZT187"/>
    <mergeCell ref="JZU187:KAB187"/>
    <mergeCell ref="KAC187:KAJ187"/>
    <mergeCell ref="KAK187:KAR187"/>
    <mergeCell ref="KAS187:KAZ187"/>
    <mergeCell ref="KBA187:KBH187"/>
    <mergeCell ref="JXQ187:JXX187"/>
    <mergeCell ref="JXY187:JYF187"/>
    <mergeCell ref="JYG187:JYN187"/>
    <mergeCell ref="JYO187:JYV187"/>
    <mergeCell ref="JYW187:JZD187"/>
    <mergeCell ref="JZE187:JZL187"/>
    <mergeCell ref="JVU187:JWB187"/>
    <mergeCell ref="JWC187:JWJ187"/>
    <mergeCell ref="JWK187:JWR187"/>
    <mergeCell ref="JWS187:JWZ187"/>
    <mergeCell ref="JXA187:JXH187"/>
    <mergeCell ref="JXI187:JXP187"/>
    <mergeCell ref="JTY187:JUF187"/>
    <mergeCell ref="JUG187:JUN187"/>
    <mergeCell ref="JUO187:JUV187"/>
    <mergeCell ref="JUW187:JVD187"/>
    <mergeCell ref="JVE187:JVL187"/>
    <mergeCell ref="JVM187:JVT187"/>
    <mergeCell ref="JSC187:JSJ187"/>
    <mergeCell ref="JSK187:JSR187"/>
    <mergeCell ref="JSS187:JSZ187"/>
    <mergeCell ref="JTA187:JTH187"/>
    <mergeCell ref="JTI187:JTP187"/>
    <mergeCell ref="JTQ187:JTX187"/>
    <mergeCell ref="JQG187:JQN187"/>
    <mergeCell ref="JQO187:JQV187"/>
    <mergeCell ref="JQW187:JRD187"/>
    <mergeCell ref="JRE187:JRL187"/>
    <mergeCell ref="JRM187:JRT187"/>
    <mergeCell ref="JRU187:JSB187"/>
    <mergeCell ref="JOK187:JOR187"/>
    <mergeCell ref="JOS187:JOZ187"/>
    <mergeCell ref="JPA187:JPH187"/>
    <mergeCell ref="JPI187:JPP187"/>
    <mergeCell ref="JPQ187:JPX187"/>
    <mergeCell ref="JPY187:JQF187"/>
    <mergeCell ref="JMO187:JMV187"/>
    <mergeCell ref="JMW187:JND187"/>
    <mergeCell ref="JNE187:JNL187"/>
    <mergeCell ref="JNM187:JNT187"/>
    <mergeCell ref="JNU187:JOB187"/>
    <mergeCell ref="JOC187:JOJ187"/>
    <mergeCell ref="JKS187:JKZ187"/>
    <mergeCell ref="JLA187:JLH187"/>
    <mergeCell ref="JLI187:JLP187"/>
    <mergeCell ref="JLQ187:JLX187"/>
    <mergeCell ref="JLY187:JMF187"/>
    <mergeCell ref="JMG187:JMN187"/>
    <mergeCell ref="JIW187:JJD187"/>
    <mergeCell ref="JJE187:JJL187"/>
    <mergeCell ref="JJM187:JJT187"/>
    <mergeCell ref="JJU187:JKB187"/>
    <mergeCell ref="JKC187:JKJ187"/>
    <mergeCell ref="JKK187:JKR187"/>
    <mergeCell ref="JHA187:JHH187"/>
    <mergeCell ref="JHI187:JHP187"/>
    <mergeCell ref="JHQ187:JHX187"/>
    <mergeCell ref="JHY187:JIF187"/>
    <mergeCell ref="JIG187:JIN187"/>
    <mergeCell ref="JIO187:JIV187"/>
    <mergeCell ref="JFE187:JFL187"/>
    <mergeCell ref="JFM187:JFT187"/>
    <mergeCell ref="JFU187:JGB187"/>
    <mergeCell ref="JGC187:JGJ187"/>
    <mergeCell ref="JGK187:JGR187"/>
    <mergeCell ref="JGS187:JGZ187"/>
    <mergeCell ref="JDI187:JDP187"/>
    <mergeCell ref="JDQ187:JDX187"/>
    <mergeCell ref="JDY187:JEF187"/>
    <mergeCell ref="JEG187:JEN187"/>
    <mergeCell ref="JEO187:JEV187"/>
    <mergeCell ref="JEW187:JFD187"/>
    <mergeCell ref="JBM187:JBT187"/>
    <mergeCell ref="JBU187:JCB187"/>
    <mergeCell ref="JCC187:JCJ187"/>
    <mergeCell ref="JCK187:JCR187"/>
    <mergeCell ref="JCS187:JCZ187"/>
    <mergeCell ref="JDA187:JDH187"/>
    <mergeCell ref="IZQ187:IZX187"/>
    <mergeCell ref="IZY187:JAF187"/>
    <mergeCell ref="JAG187:JAN187"/>
    <mergeCell ref="JAO187:JAV187"/>
    <mergeCell ref="JAW187:JBD187"/>
    <mergeCell ref="JBE187:JBL187"/>
    <mergeCell ref="IXU187:IYB187"/>
    <mergeCell ref="IYC187:IYJ187"/>
    <mergeCell ref="IYK187:IYR187"/>
    <mergeCell ref="IYS187:IYZ187"/>
    <mergeCell ref="IZA187:IZH187"/>
    <mergeCell ref="IZI187:IZP187"/>
    <mergeCell ref="IVY187:IWF187"/>
    <mergeCell ref="IWG187:IWN187"/>
    <mergeCell ref="IWO187:IWV187"/>
    <mergeCell ref="IWW187:IXD187"/>
    <mergeCell ref="IXE187:IXL187"/>
    <mergeCell ref="IXM187:IXT187"/>
    <mergeCell ref="IUC187:IUJ187"/>
    <mergeCell ref="IUK187:IUR187"/>
    <mergeCell ref="IUS187:IUZ187"/>
    <mergeCell ref="IVA187:IVH187"/>
    <mergeCell ref="IVI187:IVP187"/>
    <mergeCell ref="IVQ187:IVX187"/>
    <mergeCell ref="ISG187:ISN187"/>
    <mergeCell ref="ISO187:ISV187"/>
    <mergeCell ref="ISW187:ITD187"/>
    <mergeCell ref="ITE187:ITL187"/>
    <mergeCell ref="ITM187:ITT187"/>
    <mergeCell ref="ITU187:IUB187"/>
    <mergeCell ref="IQK187:IQR187"/>
    <mergeCell ref="IQS187:IQZ187"/>
    <mergeCell ref="IRA187:IRH187"/>
    <mergeCell ref="IRI187:IRP187"/>
    <mergeCell ref="IRQ187:IRX187"/>
    <mergeCell ref="IRY187:ISF187"/>
    <mergeCell ref="IOO187:IOV187"/>
    <mergeCell ref="IOW187:IPD187"/>
    <mergeCell ref="IPE187:IPL187"/>
    <mergeCell ref="IPM187:IPT187"/>
    <mergeCell ref="IPU187:IQB187"/>
    <mergeCell ref="IQC187:IQJ187"/>
    <mergeCell ref="IMS187:IMZ187"/>
    <mergeCell ref="INA187:INH187"/>
    <mergeCell ref="INI187:INP187"/>
    <mergeCell ref="INQ187:INX187"/>
    <mergeCell ref="INY187:IOF187"/>
    <mergeCell ref="IOG187:ION187"/>
    <mergeCell ref="IKW187:ILD187"/>
    <mergeCell ref="ILE187:ILL187"/>
    <mergeCell ref="ILM187:ILT187"/>
    <mergeCell ref="ILU187:IMB187"/>
    <mergeCell ref="IMC187:IMJ187"/>
    <mergeCell ref="IMK187:IMR187"/>
    <mergeCell ref="IJA187:IJH187"/>
    <mergeCell ref="IJI187:IJP187"/>
    <mergeCell ref="IJQ187:IJX187"/>
    <mergeCell ref="IJY187:IKF187"/>
    <mergeCell ref="IKG187:IKN187"/>
    <mergeCell ref="IKO187:IKV187"/>
    <mergeCell ref="IHE187:IHL187"/>
    <mergeCell ref="IHM187:IHT187"/>
    <mergeCell ref="IHU187:IIB187"/>
    <mergeCell ref="IIC187:IIJ187"/>
    <mergeCell ref="IIK187:IIR187"/>
    <mergeCell ref="IIS187:IIZ187"/>
    <mergeCell ref="IFI187:IFP187"/>
    <mergeCell ref="IFQ187:IFX187"/>
    <mergeCell ref="IFY187:IGF187"/>
    <mergeCell ref="IGG187:IGN187"/>
    <mergeCell ref="IGO187:IGV187"/>
    <mergeCell ref="IGW187:IHD187"/>
    <mergeCell ref="IDM187:IDT187"/>
    <mergeCell ref="IDU187:IEB187"/>
    <mergeCell ref="IEC187:IEJ187"/>
    <mergeCell ref="IEK187:IER187"/>
    <mergeCell ref="IES187:IEZ187"/>
    <mergeCell ref="IFA187:IFH187"/>
    <mergeCell ref="IBQ187:IBX187"/>
    <mergeCell ref="IBY187:ICF187"/>
    <mergeCell ref="ICG187:ICN187"/>
    <mergeCell ref="ICO187:ICV187"/>
    <mergeCell ref="ICW187:IDD187"/>
    <mergeCell ref="IDE187:IDL187"/>
    <mergeCell ref="HZU187:IAB187"/>
    <mergeCell ref="IAC187:IAJ187"/>
    <mergeCell ref="IAK187:IAR187"/>
    <mergeCell ref="IAS187:IAZ187"/>
    <mergeCell ref="IBA187:IBH187"/>
    <mergeCell ref="IBI187:IBP187"/>
    <mergeCell ref="HXY187:HYF187"/>
    <mergeCell ref="HYG187:HYN187"/>
    <mergeCell ref="HYO187:HYV187"/>
    <mergeCell ref="HYW187:HZD187"/>
    <mergeCell ref="HZE187:HZL187"/>
    <mergeCell ref="HZM187:HZT187"/>
    <mergeCell ref="HWC187:HWJ187"/>
    <mergeCell ref="HWK187:HWR187"/>
    <mergeCell ref="HWS187:HWZ187"/>
    <mergeCell ref="HXA187:HXH187"/>
    <mergeCell ref="HXI187:HXP187"/>
    <mergeCell ref="HXQ187:HXX187"/>
    <mergeCell ref="HUG187:HUN187"/>
    <mergeCell ref="HUO187:HUV187"/>
    <mergeCell ref="HUW187:HVD187"/>
    <mergeCell ref="HVE187:HVL187"/>
    <mergeCell ref="HVM187:HVT187"/>
    <mergeCell ref="HVU187:HWB187"/>
    <mergeCell ref="HSK187:HSR187"/>
    <mergeCell ref="HSS187:HSZ187"/>
    <mergeCell ref="HTA187:HTH187"/>
    <mergeCell ref="HTI187:HTP187"/>
    <mergeCell ref="HTQ187:HTX187"/>
    <mergeCell ref="HTY187:HUF187"/>
    <mergeCell ref="HQO187:HQV187"/>
    <mergeCell ref="HQW187:HRD187"/>
    <mergeCell ref="HRE187:HRL187"/>
    <mergeCell ref="HRM187:HRT187"/>
    <mergeCell ref="HRU187:HSB187"/>
    <mergeCell ref="HSC187:HSJ187"/>
    <mergeCell ref="HOS187:HOZ187"/>
    <mergeCell ref="HPA187:HPH187"/>
    <mergeCell ref="HPI187:HPP187"/>
    <mergeCell ref="HPQ187:HPX187"/>
    <mergeCell ref="HPY187:HQF187"/>
    <mergeCell ref="HQG187:HQN187"/>
    <mergeCell ref="HMW187:HND187"/>
    <mergeCell ref="HNE187:HNL187"/>
    <mergeCell ref="HNM187:HNT187"/>
    <mergeCell ref="HNU187:HOB187"/>
    <mergeCell ref="HOC187:HOJ187"/>
    <mergeCell ref="HOK187:HOR187"/>
    <mergeCell ref="HLA187:HLH187"/>
    <mergeCell ref="HLI187:HLP187"/>
    <mergeCell ref="HLQ187:HLX187"/>
    <mergeCell ref="HLY187:HMF187"/>
    <mergeCell ref="HMG187:HMN187"/>
    <mergeCell ref="HMO187:HMV187"/>
    <mergeCell ref="HJE187:HJL187"/>
    <mergeCell ref="HJM187:HJT187"/>
    <mergeCell ref="HJU187:HKB187"/>
    <mergeCell ref="HKC187:HKJ187"/>
    <mergeCell ref="HKK187:HKR187"/>
    <mergeCell ref="HKS187:HKZ187"/>
    <mergeCell ref="HHI187:HHP187"/>
    <mergeCell ref="HHQ187:HHX187"/>
    <mergeCell ref="HHY187:HIF187"/>
    <mergeCell ref="HIG187:HIN187"/>
    <mergeCell ref="HIO187:HIV187"/>
    <mergeCell ref="HIW187:HJD187"/>
    <mergeCell ref="HFM187:HFT187"/>
    <mergeCell ref="HFU187:HGB187"/>
    <mergeCell ref="HGC187:HGJ187"/>
    <mergeCell ref="HGK187:HGR187"/>
    <mergeCell ref="HGS187:HGZ187"/>
    <mergeCell ref="HHA187:HHH187"/>
    <mergeCell ref="HDQ187:HDX187"/>
    <mergeCell ref="HDY187:HEF187"/>
    <mergeCell ref="HEG187:HEN187"/>
    <mergeCell ref="HEO187:HEV187"/>
    <mergeCell ref="HEW187:HFD187"/>
    <mergeCell ref="HFE187:HFL187"/>
    <mergeCell ref="HBU187:HCB187"/>
    <mergeCell ref="HCC187:HCJ187"/>
    <mergeCell ref="HCK187:HCR187"/>
    <mergeCell ref="HCS187:HCZ187"/>
    <mergeCell ref="HDA187:HDH187"/>
    <mergeCell ref="HDI187:HDP187"/>
    <mergeCell ref="GZY187:HAF187"/>
    <mergeCell ref="HAG187:HAN187"/>
    <mergeCell ref="HAO187:HAV187"/>
    <mergeCell ref="HAW187:HBD187"/>
    <mergeCell ref="HBE187:HBL187"/>
    <mergeCell ref="HBM187:HBT187"/>
    <mergeCell ref="GYC187:GYJ187"/>
    <mergeCell ref="GYK187:GYR187"/>
    <mergeCell ref="GYS187:GYZ187"/>
    <mergeCell ref="GZA187:GZH187"/>
    <mergeCell ref="GZI187:GZP187"/>
    <mergeCell ref="GZQ187:GZX187"/>
    <mergeCell ref="GWG187:GWN187"/>
    <mergeCell ref="GWO187:GWV187"/>
    <mergeCell ref="GWW187:GXD187"/>
    <mergeCell ref="GXE187:GXL187"/>
    <mergeCell ref="GXM187:GXT187"/>
    <mergeCell ref="GXU187:GYB187"/>
    <mergeCell ref="GUK187:GUR187"/>
    <mergeCell ref="GUS187:GUZ187"/>
    <mergeCell ref="GVA187:GVH187"/>
    <mergeCell ref="GVI187:GVP187"/>
    <mergeCell ref="GVQ187:GVX187"/>
    <mergeCell ref="GVY187:GWF187"/>
    <mergeCell ref="GSO187:GSV187"/>
    <mergeCell ref="GSW187:GTD187"/>
    <mergeCell ref="GTE187:GTL187"/>
    <mergeCell ref="GTM187:GTT187"/>
    <mergeCell ref="GTU187:GUB187"/>
    <mergeCell ref="GUC187:GUJ187"/>
    <mergeCell ref="GQS187:GQZ187"/>
    <mergeCell ref="GRA187:GRH187"/>
    <mergeCell ref="GRI187:GRP187"/>
    <mergeCell ref="GRQ187:GRX187"/>
    <mergeCell ref="GRY187:GSF187"/>
    <mergeCell ref="GSG187:GSN187"/>
    <mergeCell ref="GOW187:GPD187"/>
    <mergeCell ref="GPE187:GPL187"/>
    <mergeCell ref="GPM187:GPT187"/>
    <mergeCell ref="GPU187:GQB187"/>
    <mergeCell ref="GQC187:GQJ187"/>
    <mergeCell ref="GQK187:GQR187"/>
    <mergeCell ref="GNA187:GNH187"/>
    <mergeCell ref="GNI187:GNP187"/>
    <mergeCell ref="GNQ187:GNX187"/>
    <mergeCell ref="GNY187:GOF187"/>
    <mergeCell ref="GOG187:GON187"/>
    <mergeCell ref="GOO187:GOV187"/>
    <mergeCell ref="GLE187:GLL187"/>
    <mergeCell ref="GLM187:GLT187"/>
    <mergeCell ref="GLU187:GMB187"/>
    <mergeCell ref="GMC187:GMJ187"/>
    <mergeCell ref="GMK187:GMR187"/>
    <mergeCell ref="GMS187:GMZ187"/>
    <mergeCell ref="GJI187:GJP187"/>
    <mergeCell ref="GJQ187:GJX187"/>
    <mergeCell ref="GJY187:GKF187"/>
    <mergeCell ref="GKG187:GKN187"/>
    <mergeCell ref="GKO187:GKV187"/>
    <mergeCell ref="GKW187:GLD187"/>
    <mergeCell ref="GHM187:GHT187"/>
    <mergeCell ref="GHU187:GIB187"/>
    <mergeCell ref="GIC187:GIJ187"/>
    <mergeCell ref="GIK187:GIR187"/>
    <mergeCell ref="GIS187:GIZ187"/>
    <mergeCell ref="GJA187:GJH187"/>
    <mergeCell ref="GFQ187:GFX187"/>
    <mergeCell ref="GFY187:GGF187"/>
    <mergeCell ref="GGG187:GGN187"/>
    <mergeCell ref="GGO187:GGV187"/>
    <mergeCell ref="GGW187:GHD187"/>
    <mergeCell ref="GHE187:GHL187"/>
    <mergeCell ref="GDU187:GEB187"/>
    <mergeCell ref="GEC187:GEJ187"/>
    <mergeCell ref="GEK187:GER187"/>
    <mergeCell ref="GES187:GEZ187"/>
    <mergeCell ref="GFA187:GFH187"/>
    <mergeCell ref="GFI187:GFP187"/>
    <mergeCell ref="GBY187:GCF187"/>
    <mergeCell ref="GCG187:GCN187"/>
    <mergeCell ref="GCO187:GCV187"/>
    <mergeCell ref="GCW187:GDD187"/>
    <mergeCell ref="GDE187:GDL187"/>
    <mergeCell ref="GDM187:GDT187"/>
    <mergeCell ref="GAC187:GAJ187"/>
    <mergeCell ref="GAK187:GAR187"/>
    <mergeCell ref="GAS187:GAZ187"/>
    <mergeCell ref="GBA187:GBH187"/>
    <mergeCell ref="GBI187:GBP187"/>
    <mergeCell ref="GBQ187:GBX187"/>
    <mergeCell ref="FYG187:FYN187"/>
    <mergeCell ref="FYO187:FYV187"/>
    <mergeCell ref="FYW187:FZD187"/>
    <mergeCell ref="FZE187:FZL187"/>
    <mergeCell ref="FZM187:FZT187"/>
    <mergeCell ref="FZU187:GAB187"/>
    <mergeCell ref="FWK187:FWR187"/>
    <mergeCell ref="FWS187:FWZ187"/>
    <mergeCell ref="FXA187:FXH187"/>
    <mergeCell ref="FXI187:FXP187"/>
    <mergeCell ref="FXQ187:FXX187"/>
    <mergeCell ref="FXY187:FYF187"/>
    <mergeCell ref="FUO187:FUV187"/>
    <mergeCell ref="FUW187:FVD187"/>
    <mergeCell ref="FVE187:FVL187"/>
    <mergeCell ref="FVM187:FVT187"/>
    <mergeCell ref="FVU187:FWB187"/>
    <mergeCell ref="FWC187:FWJ187"/>
    <mergeCell ref="FSS187:FSZ187"/>
    <mergeCell ref="FTA187:FTH187"/>
    <mergeCell ref="FTI187:FTP187"/>
    <mergeCell ref="FTQ187:FTX187"/>
    <mergeCell ref="FTY187:FUF187"/>
    <mergeCell ref="FUG187:FUN187"/>
    <mergeCell ref="FQW187:FRD187"/>
    <mergeCell ref="FRE187:FRL187"/>
    <mergeCell ref="FRM187:FRT187"/>
    <mergeCell ref="FRU187:FSB187"/>
    <mergeCell ref="FSC187:FSJ187"/>
    <mergeCell ref="FSK187:FSR187"/>
    <mergeCell ref="FPA187:FPH187"/>
    <mergeCell ref="FPI187:FPP187"/>
    <mergeCell ref="FPQ187:FPX187"/>
    <mergeCell ref="FPY187:FQF187"/>
    <mergeCell ref="FQG187:FQN187"/>
    <mergeCell ref="FQO187:FQV187"/>
    <mergeCell ref="FNE187:FNL187"/>
    <mergeCell ref="FNM187:FNT187"/>
    <mergeCell ref="FNU187:FOB187"/>
    <mergeCell ref="FOC187:FOJ187"/>
    <mergeCell ref="FOK187:FOR187"/>
    <mergeCell ref="FOS187:FOZ187"/>
    <mergeCell ref="FLI187:FLP187"/>
    <mergeCell ref="FLQ187:FLX187"/>
    <mergeCell ref="FLY187:FMF187"/>
    <mergeCell ref="FMG187:FMN187"/>
    <mergeCell ref="FMO187:FMV187"/>
    <mergeCell ref="FMW187:FND187"/>
    <mergeCell ref="FJM187:FJT187"/>
    <mergeCell ref="FJU187:FKB187"/>
    <mergeCell ref="FKC187:FKJ187"/>
    <mergeCell ref="FKK187:FKR187"/>
    <mergeCell ref="FKS187:FKZ187"/>
    <mergeCell ref="FLA187:FLH187"/>
    <mergeCell ref="FHQ187:FHX187"/>
    <mergeCell ref="FHY187:FIF187"/>
    <mergeCell ref="FIG187:FIN187"/>
    <mergeCell ref="FIO187:FIV187"/>
    <mergeCell ref="FIW187:FJD187"/>
    <mergeCell ref="FJE187:FJL187"/>
    <mergeCell ref="FFU187:FGB187"/>
    <mergeCell ref="FGC187:FGJ187"/>
    <mergeCell ref="FGK187:FGR187"/>
    <mergeCell ref="FGS187:FGZ187"/>
    <mergeCell ref="FHA187:FHH187"/>
    <mergeCell ref="FHI187:FHP187"/>
    <mergeCell ref="FDY187:FEF187"/>
    <mergeCell ref="FEG187:FEN187"/>
    <mergeCell ref="FEO187:FEV187"/>
    <mergeCell ref="FEW187:FFD187"/>
    <mergeCell ref="FFE187:FFL187"/>
    <mergeCell ref="FFM187:FFT187"/>
    <mergeCell ref="FCC187:FCJ187"/>
    <mergeCell ref="FCK187:FCR187"/>
    <mergeCell ref="FCS187:FCZ187"/>
    <mergeCell ref="FDA187:FDH187"/>
    <mergeCell ref="FDI187:FDP187"/>
    <mergeCell ref="FDQ187:FDX187"/>
    <mergeCell ref="FAG187:FAN187"/>
    <mergeCell ref="FAO187:FAV187"/>
    <mergeCell ref="FAW187:FBD187"/>
    <mergeCell ref="FBE187:FBL187"/>
    <mergeCell ref="FBM187:FBT187"/>
    <mergeCell ref="FBU187:FCB187"/>
    <mergeCell ref="EYK187:EYR187"/>
    <mergeCell ref="EYS187:EYZ187"/>
    <mergeCell ref="EZA187:EZH187"/>
    <mergeCell ref="EZI187:EZP187"/>
    <mergeCell ref="EZQ187:EZX187"/>
    <mergeCell ref="EZY187:FAF187"/>
    <mergeCell ref="EWO187:EWV187"/>
    <mergeCell ref="EWW187:EXD187"/>
    <mergeCell ref="EXE187:EXL187"/>
    <mergeCell ref="EXM187:EXT187"/>
    <mergeCell ref="EXU187:EYB187"/>
    <mergeCell ref="EYC187:EYJ187"/>
    <mergeCell ref="EUS187:EUZ187"/>
    <mergeCell ref="EVA187:EVH187"/>
    <mergeCell ref="EVI187:EVP187"/>
    <mergeCell ref="EVQ187:EVX187"/>
    <mergeCell ref="EVY187:EWF187"/>
    <mergeCell ref="EWG187:EWN187"/>
    <mergeCell ref="ESW187:ETD187"/>
    <mergeCell ref="ETE187:ETL187"/>
    <mergeCell ref="ETM187:ETT187"/>
    <mergeCell ref="ETU187:EUB187"/>
    <mergeCell ref="EUC187:EUJ187"/>
    <mergeCell ref="EUK187:EUR187"/>
    <mergeCell ref="ERA187:ERH187"/>
    <mergeCell ref="ERI187:ERP187"/>
    <mergeCell ref="ERQ187:ERX187"/>
    <mergeCell ref="ERY187:ESF187"/>
    <mergeCell ref="ESG187:ESN187"/>
    <mergeCell ref="ESO187:ESV187"/>
    <mergeCell ref="EPE187:EPL187"/>
    <mergeCell ref="EPM187:EPT187"/>
    <mergeCell ref="EPU187:EQB187"/>
    <mergeCell ref="EQC187:EQJ187"/>
    <mergeCell ref="EQK187:EQR187"/>
    <mergeCell ref="EQS187:EQZ187"/>
    <mergeCell ref="ENI187:ENP187"/>
    <mergeCell ref="ENQ187:ENX187"/>
    <mergeCell ref="ENY187:EOF187"/>
    <mergeCell ref="EOG187:EON187"/>
    <mergeCell ref="EOO187:EOV187"/>
    <mergeCell ref="EOW187:EPD187"/>
    <mergeCell ref="ELM187:ELT187"/>
    <mergeCell ref="ELU187:EMB187"/>
    <mergeCell ref="EMC187:EMJ187"/>
    <mergeCell ref="EMK187:EMR187"/>
    <mergeCell ref="EMS187:EMZ187"/>
    <mergeCell ref="ENA187:ENH187"/>
    <mergeCell ref="EJQ187:EJX187"/>
    <mergeCell ref="EJY187:EKF187"/>
    <mergeCell ref="EKG187:EKN187"/>
    <mergeCell ref="EKO187:EKV187"/>
    <mergeCell ref="EKW187:ELD187"/>
    <mergeCell ref="ELE187:ELL187"/>
    <mergeCell ref="EHU187:EIB187"/>
    <mergeCell ref="EIC187:EIJ187"/>
    <mergeCell ref="EIK187:EIR187"/>
    <mergeCell ref="EIS187:EIZ187"/>
    <mergeCell ref="EJA187:EJH187"/>
    <mergeCell ref="EJI187:EJP187"/>
    <mergeCell ref="EFY187:EGF187"/>
    <mergeCell ref="EGG187:EGN187"/>
    <mergeCell ref="EGO187:EGV187"/>
    <mergeCell ref="EGW187:EHD187"/>
    <mergeCell ref="EHE187:EHL187"/>
    <mergeCell ref="EHM187:EHT187"/>
    <mergeCell ref="EEC187:EEJ187"/>
    <mergeCell ref="EEK187:EER187"/>
    <mergeCell ref="EES187:EEZ187"/>
    <mergeCell ref="EFA187:EFH187"/>
    <mergeCell ref="EFI187:EFP187"/>
    <mergeCell ref="EFQ187:EFX187"/>
    <mergeCell ref="ECG187:ECN187"/>
    <mergeCell ref="ECO187:ECV187"/>
    <mergeCell ref="ECW187:EDD187"/>
    <mergeCell ref="EDE187:EDL187"/>
    <mergeCell ref="EDM187:EDT187"/>
    <mergeCell ref="EDU187:EEB187"/>
    <mergeCell ref="EAK187:EAR187"/>
    <mergeCell ref="EAS187:EAZ187"/>
    <mergeCell ref="EBA187:EBH187"/>
    <mergeCell ref="EBI187:EBP187"/>
    <mergeCell ref="EBQ187:EBX187"/>
    <mergeCell ref="EBY187:ECF187"/>
    <mergeCell ref="DYO187:DYV187"/>
    <mergeCell ref="DYW187:DZD187"/>
    <mergeCell ref="DZE187:DZL187"/>
    <mergeCell ref="DZM187:DZT187"/>
    <mergeCell ref="DZU187:EAB187"/>
    <mergeCell ref="EAC187:EAJ187"/>
    <mergeCell ref="DWS187:DWZ187"/>
    <mergeCell ref="DXA187:DXH187"/>
    <mergeCell ref="DXI187:DXP187"/>
    <mergeCell ref="DXQ187:DXX187"/>
    <mergeCell ref="DXY187:DYF187"/>
    <mergeCell ref="DYG187:DYN187"/>
    <mergeCell ref="DUW187:DVD187"/>
    <mergeCell ref="DVE187:DVL187"/>
    <mergeCell ref="DVM187:DVT187"/>
    <mergeCell ref="DVU187:DWB187"/>
    <mergeCell ref="DWC187:DWJ187"/>
    <mergeCell ref="DWK187:DWR187"/>
    <mergeCell ref="DTA187:DTH187"/>
    <mergeCell ref="DTI187:DTP187"/>
    <mergeCell ref="DTQ187:DTX187"/>
    <mergeCell ref="DTY187:DUF187"/>
    <mergeCell ref="DUG187:DUN187"/>
    <mergeCell ref="DUO187:DUV187"/>
    <mergeCell ref="DRE187:DRL187"/>
    <mergeCell ref="DRM187:DRT187"/>
    <mergeCell ref="DRU187:DSB187"/>
    <mergeCell ref="DSC187:DSJ187"/>
    <mergeCell ref="DSK187:DSR187"/>
    <mergeCell ref="DSS187:DSZ187"/>
    <mergeCell ref="DPI187:DPP187"/>
    <mergeCell ref="DPQ187:DPX187"/>
    <mergeCell ref="DPY187:DQF187"/>
    <mergeCell ref="DQG187:DQN187"/>
    <mergeCell ref="DQO187:DQV187"/>
    <mergeCell ref="DQW187:DRD187"/>
    <mergeCell ref="DNM187:DNT187"/>
    <mergeCell ref="DNU187:DOB187"/>
    <mergeCell ref="DOC187:DOJ187"/>
    <mergeCell ref="DOK187:DOR187"/>
    <mergeCell ref="DOS187:DOZ187"/>
    <mergeCell ref="DPA187:DPH187"/>
    <mergeCell ref="DLQ187:DLX187"/>
    <mergeCell ref="DLY187:DMF187"/>
    <mergeCell ref="DMG187:DMN187"/>
    <mergeCell ref="DMO187:DMV187"/>
    <mergeCell ref="DMW187:DND187"/>
    <mergeCell ref="DNE187:DNL187"/>
    <mergeCell ref="DJU187:DKB187"/>
    <mergeCell ref="DKC187:DKJ187"/>
    <mergeCell ref="DKK187:DKR187"/>
    <mergeCell ref="DKS187:DKZ187"/>
    <mergeCell ref="DLA187:DLH187"/>
    <mergeCell ref="DLI187:DLP187"/>
    <mergeCell ref="DHY187:DIF187"/>
    <mergeCell ref="DIG187:DIN187"/>
    <mergeCell ref="DIO187:DIV187"/>
    <mergeCell ref="DIW187:DJD187"/>
    <mergeCell ref="DJE187:DJL187"/>
    <mergeCell ref="DJM187:DJT187"/>
    <mergeCell ref="DGC187:DGJ187"/>
    <mergeCell ref="DGK187:DGR187"/>
    <mergeCell ref="DGS187:DGZ187"/>
    <mergeCell ref="DHA187:DHH187"/>
    <mergeCell ref="DHI187:DHP187"/>
    <mergeCell ref="DHQ187:DHX187"/>
    <mergeCell ref="DEG187:DEN187"/>
    <mergeCell ref="DEO187:DEV187"/>
    <mergeCell ref="DEW187:DFD187"/>
    <mergeCell ref="DFE187:DFL187"/>
    <mergeCell ref="DFM187:DFT187"/>
    <mergeCell ref="DFU187:DGB187"/>
    <mergeCell ref="DCK187:DCR187"/>
    <mergeCell ref="DCS187:DCZ187"/>
    <mergeCell ref="DDA187:DDH187"/>
    <mergeCell ref="DDI187:DDP187"/>
    <mergeCell ref="DDQ187:DDX187"/>
    <mergeCell ref="DDY187:DEF187"/>
    <mergeCell ref="DAO187:DAV187"/>
    <mergeCell ref="DAW187:DBD187"/>
    <mergeCell ref="DBE187:DBL187"/>
    <mergeCell ref="DBM187:DBT187"/>
    <mergeCell ref="DBU187:DCB187"/>
    <mergeCell ref="DCC187:DCJ187"/>
    <mergeCell ref="CYS187:CYZ187"/>
    <mergeCell ref="CZA187:CZH187"/>
    <mergeCell ref="CZI187:CZP187"/>
    <mergeCell ref="CZQ187:CZX187"/>
    <mergeCell ref="CZY187:DAF187"/>
    <mergeCell ref="DAG187:DAN187"/>
    <mergeCell ref="CWW187:CXD187"/>
    <mergeCell ref="CXE187:CXL187"/>
    <mergeCell ref="CXM187:CXT187"/>
    <mergeCell ref="CXU187:CYB187"/>
    <mergeCell ref="CYC187:CYJ187"/>
    <mergeCell ref="CYK187:CYR187"/>
    <mergeCell ref="CVA187:CVH187"/>
    <mergeCell ref="CVI187:CVP187"/>
    <mergeCell ref="CVQ187:CVX187"/>
    <mergeCell ref="CVY187:CWF187"/>
    <mergeCell ref="CWG187:CWN187"/>
    <mergeCell ref="CWO187:CWV187"/>
    <mergeCell ref="CTE187:CTL187"/>
    <mergeCell ref="CTM187:CTT187"/>
    <mergeCell ref="CTU187:CUB187"/>
    <mergeCell ref="CUC187:CUJ187"/>
    <mergeCell ref="CUK187:CUR187"/>
    <mergeCell ref="CUS187:CUZ187"/>
    <mergeCell ref="CRI187:CRP187"/>
    <mergeCell ref="CRQ187:CRX187"/>
    <mergeCell ref="CRY187:CSF187"/>
    <mergeCell ref="CSG187:CSN187"/>
    <mergeCell ref="CSO187:CSV187"/>
    <mergeCell ref="CSW187:CTD187"/>
    <mergeCell ref="CPM187:CPT187"/>
    <mergeCell ref="CPU187:CQB187"/>
    <mergeCell ref="CQC187:CQJ187"/>
    <mergeCell ref="CQK187:CQR187"/>
    <mergeCell ref="CQS187:CQZ187"/>
    <mergeCell ref="CRA187:CRH187"/>
    <mergeCell ref="CNQ187:CNX187"/>
    <mergeCell ref="CNY187:COF187"/>
    <mergeCell ref="COG187:CON187"/>
    <mergeCell ref="COO187:COV187"/>
    <mergeCell ref="COW187:CPD187"/>
    <mergeCell ref="CPE187:CPL187"/>
    <mergeCell ref="CLU187:CMB187"/>
    <mergeCell ref="CMC187:CMJ187"/>
    <mergeCell ref="CMK187:CMR187"/>
    <mergeCell ref="CMS187:CMZ187"/>
    <mergeCell ref="CNA187:CNH187"/>
    <mergeCell ref="CNI187:CNP187"/>
    <mergeCell ref="CJY187:CKF187"/>
    <mergeCell ref="CKG187:CKN187"/>
    <mergeCell ref="CKO187:CKV187"/>
    <mergeCell ref="CKW187:CLD187"/>
    <mergeCell ref="CLE187:CLL187"/>
    <mergeCell ref="CLM187:CLT187"/>
    <mergeCell ref="CIC187:CIJ187"/>
    <mergeCell ref="CIK187:CIR187"/>
    <mergeCell ref="CIS187:CIZ187"/>
    <mergeCell ref="CJA187:CJH187"/>
    <mergeCell ref="CJI187:CJP187"/>
    <mergeCell ref="CJQ187:CJX187"/>
    <mergeCell ref="CGG187:CGN187"/>
    <mergeCell ref="CGO187:CGV187"/>
    <mergeCell ref="CGW187:CHD187"/>
    <mergeCell ref="CHE187:CHL187"/>
    <mergeCell ref="CHM187:CHT187"/>
    <mergeCell ref="CHU187:CIB187"/>
    <mergeCell ref="CEK187:CER187"/>
    <mergeCell ref="CES187:CEZ187"/>
    <mergeCell ref="CFA187:CFH187"/>
    <mergeCell ref="CFI187:CFP187"/>
    <mergeCell ref="CFQ187:CFX187"/>
    <mergeCell ref="CFY187:CGF187"/>
    <mergeCell ref="CCO187:CCV187"/>
    <mergeCell ref="CCW187:CDD187"/>
    <mergeCell ref="CDE187:CDL187"/>
    <mergeCell ref="CDM187:CDT187"/>
    <mergeCell ref="CDU187:CEB187"/>
    <mergeCell ref="CEC187:CEJ187"/>
    <mergeCell ref="CAS187:CAZ187"/>
    <mergeCell ref="CBA187:CBH187"/>
    <mergeCell ref="CBI187:CBP187"/>
    <mergeCell ref="CBQ187:CBX187"/>
    <mergeCell ref="CBY187:CCF187"/>
    <mergeCell ref="CCG187:CCN187"/>
    <mergeCell ref="BYW187:BZD187"/>
    <mergeCell ref="BZE187:BZL187"/>
    <mergeCell ref="BZM187:BZT187"/>
    <mergeCell ref="BZU187:CAB187"/>
    <mergeCell ref="CAC187:CAJ187"/>
    <mergeCell ref="CAK187:CAR187"/>
    <mergeCell ref="BXA187:BXH187"/>
    <mergeCell ref="BXI187:BXP187"/>
    <mergeCell ref="BXQ187:BXX187"/>
    <mergeCell ref="BXY187:BYF187"/>
    <mergeCell ref="BYG187:BYN187"/>
    <mergeCell ref="BYO187:BYV187"/>
    <mergeCell ref="BVE187:BVL187"/>
    <mergeCell ref="BVM187:BVT187"/>
    <mergeCell ref="BVU187:BWB187"/>
    <mergeCell ref="BWC187:BWJ187"/>
    <mergeCell ref="BWK187:BWR187"/>
    <mergeCell ref="BWS187:BWZ187"/>
    <mergeCell ref="BTI187:BTP187"/>
    <mergeCell ref="BTQ187:BTX187"/>
    <mergeCell ref="BTY187:BUF187"/>
    <mergeCell ref="BUG187:BUN187"/>
    <mergeCell ref="BUO187:BUV187"/>
    <mergeCell ref="BUW187:BVD187"/>
    <mergeCell ref="BRM187:BRT187"/>
    <mergeCell ref="BRU187:BSB187"/>
    <mergeCell ref="BSC187:BSJ187"/>
    <mergeCell ref="BSK187:BSR187"/>
    <mergeCell ref="BSS187:BSZ187"/>
    <mergeCell ref="BTA187:BTH187"/>
    <mergeCell ref="BPQ187:BPX187"/>
    <mergeCell ref="BPY187:BQF187"/>
    <mergeCell ref="BQG187:BQN187"/>
    <mergeCell ref="BQO187:BQV187"/>
    <mergeCell ref="BQW187:BRD187"/>
    <mergeCell ref="BRE187:BRL187"/>
    <mergeCell ref="BNU187:BOB187"/>
    <mergeCell ref="BOC187:BOJ187"/>
    <mergeCell ref="BOK187:BOR187"/>
    <mergeCell ref="BOS187:BOZ187"/>
    <mergeCell ref="BPA187:BPH187"/>
    <mergeCell ref="BPI187:BPP187"/>
    <mergeCell ref="BLY187:BMF187"/>
    <mergeCell ref="BMG187:BMN187"/>
    <mergeCell ref="BMO187:BMV187"/>
    <mergeCell ref="BMW187:BND187"/>
    <mergeCell ref="BNE187:BNL187"/>
    <mergeCell ref="BNM187:BNT187"/>
    <mergeCell ref="BKC187:BKJ187"/>
    <mergeCell ref="BKK187:BKR187"/>
    <mergeCell ref="BKS187:BKZ187"/>
    <mergeCell ref="BLA187:BLH187"/>
    <mergeCell ref="BLI187:BLP187"/>
    <mergeCell ref="BLQ187:BLX187"/>
    <mergeCell ref="BIG187:BIN187"/>
    <mergeCell ref="BIO187:BIV187"/>
    <mergeCell ref="BIW187:BJD187"/>
    <mergeCell ref="BJE187:BJL187"/>
    <mergeCell ref="BJM187:BJT187"/>
    <mergeCell ref="BJU187:BKB187"/>
    <mergeCell ref="BGK187:BGR187"/>
    <mergeCell ref="BGS187:BGZ187"/>
    <mergeCell ref="BHA187:BHH187"/>
    <mergeCell ref="BHI187:BHP187"/>
    <mergeCell ref="BHQ187:BHX187"/>
    <mergeCell ref="BHY187:BIF187"/>
    <mergeCell ref="BEO187:BEV187"/>
    <mergeCell ref="BEW187:BFD187"/>
    <mergeCell ref="BFE187:BFL187"/>
    <mergeCell ref="BFM187:BFT187"/>
    <mergeCell ref="BFU187:BGB187"/>
    <mergeCell ref="BGC187:BGJ187"/>
    <mergeCell ref="BCS187:BCZ187"/>
    <mergeCell ref="BDA187:BDH187"/>
    <mergeCell ref="BDI187:BDP187"/>
    <mergeCell ref="BDQ187:BDX187"/>
    <mergeCell ref="BDY187:BEF187"/>
    <mergeCell ref="BEG187:BEN187"/>
    <mergeCell ref="BAW187:BBD187"/>
    <mergeCell ref="BBE187:BBL187"/>
    <mergeCell ref="BBM187:BBT187"/>
    <mergeCell ref="BBU187:BCB187"/>
    <mergeCell ref="BCC187:BCJ187"/>
    <mergeCell ref="BCK187:BCR187"/>
    <mergeCell ref="AZA187:AZH187"/>
    <mergeCell ref="AZI187:AZP187"/>
    <mergeCell ref="AZQ187:AZX187"/>
    <mergeCell ref="AZY187:BAF187"/>
    <mergeCell ref="BAG187:BAN187"/>
    <mergeCell ref="BAO187:BAV187"/>
    <mergeCell ref="AXE187:AXL187"/>
    <mergeCell ref="AXM187:AXT187"/>
    <mergeCell ref="AXU187:AYB187"/>
    <mergeCell ref="AYC187:AYJ187"/>
    <mergeCell ref="AYK187:AYR187"/>
    <mergeCell ref="AYS187:AYZ187"/>
    <mergeCell ref="AVI187:AVP187"/>
    <mergeCell ref="AVQ187:AVX187"/>
    <mergeCell ref="AVY187:AWF187"/>
    <mergeCell ref="AWG187:AWN187"/>
    <mergeCell ref="AWO187:AWV187"/>
    <mergeCell ref="AWW187:AXD187"/>
    <mergeCell ref="ATM187:ATT187"/>
    <mergeCell ref="ATU187:AUB187"/>
    <mergeCell ref="AUC187:AUJ187"/>
    <mergeCell ref="AUK187:AUR187"/>
    <mergeCell ref="AUS187:AUZ187"/>
    <mergeCell ref="AVA187:AVH187"/>
    <mergeCell ref="ARQ187:ARX187"/>
    <mergeCell ref="ARY187:ASF187"/>
    <mergeCell ref="ASG187:ASN187"/>
    <mergeCell ref="ASO187:ASV187"/>
    <mergeCell ref="ASW187:ATD187"/>
    <mergeCell ref="ATE187:ATL187"/>
    <mergeCell ref="APU187:AQB187"/>
    <mergeCell ref="AQC187:AQJ187"/>
    <mergeCell ref="AQK187:AQR187"/>
    <mergeCell ref="AQS187:AQZ187"/>
    <mergeCell ref="ARA187:ARH187"/>
    <mergeCell ref="ARI187:ARP187"/>
    <mergeCell ref="ANY187:AOF187"/>
    <mergeCell ref="AOG187:AON187"/>
    <mergeCell ref="AOO187:AOV187"/>
    <mergeCell ref="AOW187:APD187"/>
    <mergeCell ref="APE187:APL187"/>
    <mergeCell ref="APM187:APT187"/>
    <mergeCell ref="AMC187:AMJ187"/>
    <mergeCell ref="AMK187:AMR187"/>
    <mergeCell ref="AMS187:AMZ187"/>
    <mergeCell ref="ANA187:ANH187"/>
    <mergeCell ref="ANI187:ANP187"/>
    <mergeCell ref="ANQ187:ANX187"/>
    <mergeCell ref="AKG187:AKN187"/>
    <mergeCell ref="AKO187:AKV187"/>
    <mergeCell ref="AKW187:ALD187"/>
    <mergeCell ref="ALE187:ALL187"/>
    <mergeCell ref="ALM187:ALT187"/>
    <mergeCell ref="ALU187:AMB187"/>
    <mergeCell ref="AIK187:AIR187"/>
    <mergeCell ref="AIS187:AIZ187"/>
    <mergeCell ref="AJA187:AJH187"/>
    <mergeCell ref="AJI187:AJP187"/>
    <mergeCell ref="AJQ187:AJX187"/>
    <mergeCell ref="AJY187:AKF187"/>
    <mergeCell ref="AGO187:AGV187"/>
    <mergeCell ref="AGW187:AHD187"/>
    <mergeCell ref="AHE187:AHL187"/>
    <mergeCell ref="AHM187:AHT187"/>
    <mergeCell ref="AHU187:AIB187"/>
    <mergeCell ref="AIC187:AIJ187"/>
    <mergeCell ref="AES187:AEZ187"/>
    <mergeCell ref="AFA187:AFH187"/>
    <mergeCell ref="AFI187:AFP187"/>
    <mergeCell ref="AFQ187:AFX187"/>
    <mergeCell ref="AFY187:AGF187"/>
    <mergeCell ref="AGG187:AGN187"/>
    <mergeCell ref="ACW187:ADD187"/>
    <mergeCell ref="ADE187:ADL187"/>
    <mergeCell ref="ADM187:ADT187"/>
    <mergeCell ref="ADU187:AEB187"/>
    <mergeCell ref="AEC187:AEJ187"/>
    <mergeCell ref="AEK187:AER187"/>
    <mergeCell ref="ABA187:ABH187"/>
    <mergeCell ref="ABI187:ABP187"/>
    <mergeCell ref="ABQ187:ABX187"/>
    <mergeCell ref="ABY187:ACF187"/>
    <mergeCell ref="ACG187:ACN187"/>
    <mergeCell ref="ACO187:ACV187"/>
    <mergeCell ref="ZE187:ZL187"/>
    <mergeCell ref="ZM187:ZT187"/>
    <mergeCell ref="ZU187:AAB187"/>
    <mergeCell ref="AAC187:AAJ187"/>
    <mergeCell ref="AAK187:AAR187"/>
    <mergeCell ref="AAS187:AAZ187"/>
    <mergeCell ref="XI187:XP187"/>
    <mergeCell ref="XQ187:XX187"/>
    <mergeCell ref="XY187:YF187"/>
    <mergeCell ref="YG187:YN187"/>
    <mergeCell ref="YO187:YV187"/>
    <mergeCell ref="YW187:ZD187"/>
    <mergeCell ref="VM187:VT187"/>
    <mergeCell ref="VU187:WB187"/>
    <mergeCell ref="WC187:WJ187"/>
    <mergeCell ref="WK187:WR187"/>
    <mergeCell ref="WS187:WZ187"/>
    <mergeCell ref="XA187:XH187"/>
    <mergeCell ref="TQ187:TX187"/>
    <mergeCell ref="TY187:UF187"/>
    <mergeCell ref="UG187:UN187"/>
    <mergeCell ref="UO187:UV187"/>
    <mergeCell ref="UW187:VD187"/>
    <mergeCell ref="VE187:VL187"/>
    <mergeCell ref="RU187:SB187"/>
    <mergeCell ref="SC187:SJ187"/>
    <mergeCell ref="SK187:SR187"/>
    <mergeCell ref="SS187:SZ187"/>
    <mergeCell ref="TA187:TH187"/>
    <mergeCell ref="TI187:TP187"/>
    <mergeCell ref="PY187:QF187"/>
    <mergeCell ref="QG187:QN187"/>
    <mergeCell ref="QO187:QV187"/>
    <mergeCell ref="QW187:RD187"/>
    <mergeCell ref="RE187:RL187"/>
    <mergeCell ref="RM187:RT187"/>
    <mergeCell ref="OC187:OJ187"/>
    <mergeCell ref="OK187:OR187"/>
    <mergeCell ref="OS187:OZ187"/>
    <mergeCell ref="PA187:PH187"/>
    <mergeCell ref="PI187:PP187"/>
    <mergeCell ref="PQ187:PX187"/>
    <mergeCell ref="MG187:MN187"/>
    <mergeCell ref="MO187:MV187"/>
    <mergeCell ref="MW187:ND187"/>
    <mergeCell ref="NE187:NL187"/>
    <mergeCell ref="NM187:NT187"/>
    <mergeCell ref="NU187:OB187"/>
    <mergeCell ref="KK187:KR187"/>
    <mergeCell ref="KS187:KZ187"/>
    <mergeCell ref="LA187:LH187"/>
    <mergeCell ref="LI187:LP187"/>
    <mergeCell ref="LQ187:LX187"/>
    <mergeCell ref="LY187:MF187"/>
    <mergeCell ref="IO187:IV187"/>
    <mergeCell ref="IW187:JD187"/>
    <mergeCell ref="JE187:JL187"/>
    <mergeCell ref="JM187:JT187"/>
    <mergeCell ref="JU187:KB187"/>
    <mergeCell ref="KC187:KJ187"/>
    <mergeCell ref="GS187:GZ187"/>
    <mergeCell ref="HA187:HH187"/>
    <mergeCell ref="HI187:HP187"/>
    <mergeCell ref="HQ187:HX187"/>
    <mergeCell ref="HY187:IF187"/>
    <mergeCell ref="IG187:IN187"/>
    <mergeCell ref="EW187:FD187"/>
    <mergeCell ref="FE187:FL187"/>
    <mergeCell ref="FM187:FT187"/>
    <mergeCell ref="FU187:GB187"/>
    <mergeCell ref="GC187:GJ187"/>
    <mergeCell ref="GK187:GR187"/>
    <mergeCell ref="DA187:DH187"/>
    <mergeCell ref="DI187:DP187"/>
    <mergeCell ref="DQ187:DX187"/>
    <mergeCell ref="DY187:EF187"/>
    <mergeCell ref="EG187:EN187"/>
    <mergeCell ref="EO187:EV187"/>
    <mergeCell ref="BE187:BL187"/>
    <mergeCell ref="BM187:BT187"/>
    <mergeCell ref="BU187:CB187"/>
    <mergeCell ref="CC187:CJ187"/>
    <mergeCell ref="CK187:CR187"/>
    <mergeCell ref="CS187:CZ187"/>
    <mergeCell ref="I187:P187"/>
    <mergeCell ref="Q187:X187"/>
    <mergeCell ref="Y187:AF187"/>
    <mergeCell ref="AG187:AN187"/>
    <mergeCell ref="AO187:AV187"/>
    <mergeCell ref="AW187:BD187"/>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6:B156"/>
    <mergeCell ref="D156:H156"/>
    <mergeCell ref="A157:B157"/>
    <mergeCell ref="D157:H157"/>
    <mergeCell ref="A158:C158"/>
    <mergeCell ref="D158:H158"/>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3:A54"/>
    <mergeCell ref="D53:H54"/>
    <mergeCell ref="D55:H55"/>
    <mergeCell ref="A56:C56"/>
    <mergeCell ref="D56:H56"/>
    <mergeCell ref="A57:B57"/>
    <mergeCell ref="C57:C76"/>
    <mergeCell ref="D57:H57"/>
    <mergeCell ref="A58:B58"/>
    <mergeCell ref="D58:H58"/>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6"/>
  <sheetViews>
    <sheetView view="pageBreakPreview" zoomScale="40" zoomScaleNormal="60" zoomScaleSheetLayoutView="40" workbookViewId="0">
      <pane ySplit="4" topLeftCell="A13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24" s="4" customFormat="1" ht="50.1" customHeight="1" x14ac:dyDescent="0.2">
      <c r="A1" s="1"/>
      <c r="B1" s="2"/>
      <c r="C1" s="3" t="s">
        <v>0</v>
      </c>
      <c r="D1" s="2"/>
      <c r="E1" s="2"/>
      <c r="F1" s="2"/>
      <c r="G1" s="2"/>
      <c r="H1" s="2"/>
      <c r="X1" s="31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января 2024 г.</v>
      </c>
      <c r="B2" s="6" t="s">
        <v>2</v>
      </c>
      <c r="C2" s="7" t="s">
        <v>539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7"/>
      <c r="B6" s="258"/>
      <c r="C6" s="259"/>
      <c r="D6" s="313" t="s">
        <v>175</v>
      </c>
      <c r="E6" s="314" t="s">
        <v>176</v>
      </c>
      <c r="F6" s="313" t="s">
        <v>177</v>
      </c>
      <c r="G6" s="314" t="s">
        <v>178</v>
      </c>
      <c r="H6" s="315" t="s">
        <v>179</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21"/>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80" s="45">
        <v>30</v>
      </c>
      <c r="E80" s="45"/>
      <c r="F80" s="45"/>
      <c r="G80" s="45"/>
      <c r="H80" s="46"/>
    </row>
    <row r="81" spans="1:8" ht="50.1" customHeight="1" thickBot="1" x14ac:dyDescent="0.25">
      <c r="A81" s="24" t="s">
        <v>65</v>
      </c>
      <c r="B81" s="25"/>
      <c r="C81" s="26"/>
      <c r="D81" s="156" t="str">
        <f>"от "&amp;MIN(D83,D103:H104,F140,D105:H119)&amp;" до "&amp;MAX(D83,D103:H104,F140,D105:H119)</f>
        <v>от 504 до 8220</v>
      </c>
      <c r="E81" s="156"/>
      <c r="F81" s="156"/>
      <c r="G81" s="156"/>
      <c r="H81" s="157"/>
    </row>
    <row r="82" spans="1:8" ht="21.75" thickBot="1" x14ac:dyDescent="0.25">
      <c r="A82" s="301"/>
      <c r="B82" s="302"/>
      <c r="C82" s="118"/>
      <c r="D82" s="325"/>
      <c r="E82" s="325"/>
      <c r="F82" s="325"/>
      <c r="G82" s="325"/>
      <c r="H82" s="326"/>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x14ac:dyDescent="0.2">
      <c r="A91" s="173" t="s">
        <v>75</v>
      </c>
      <c r="B91" s="174"/>
      <c r="C91" s="169"/>
      <c r="D91" s="140">
        <f>D83/10</f>
        <v>147</v>
      </c>
      <c r="E91" s="140"/>
      <c r="F91" s="140"/>
      <c r="G91" s="140"/>
      <c r="H91" s="141"/>
    </row>
    <row r="92" spans="1:8" ht="57" customHeight="1" thickBot="1" x14ac:dyDescent="0.25">
      <c r="A92" s="162" t="s">
        <v>76</v>
      </c>
      <c r="B92" s="163"/>
      <c r="C92" s="169"/>
      <c r="D92" s="165">
        <v>2520</v>
      </c>
      <c r="E92" s="165"/>
      <c r="F92" s="165"/>
      <c r="G92" s="165"/>
      <c r="H92" s="166"/>
    </row>
    <row r="93" spans="1:8" ht="57" customHeight="1" thickBot="1" x14ac:dyDescent="0.25">
      <c r="A93" s="167" t="s">
        <v>67</v>
      </c>
      <c r="B93" s="168"/>
      <c r="C93" s="169"/>
      <c r="D93" s="170" t="s">
        <v>68</v>
      </c>
      <c r="E93" s="171"/>
      <c r="F93" s="171"/>
      <c r="G93" s="171"/>
      <c r="H93" s="172"/>
    </row>
    <row r="94" spans="1:8" ht="57" customHeight="1" x14ac:dyDescent="0.2">
      <c r="A94" s="173" t="s">
        <v>69</v>
      </c>
      <c r="B94" s="174"/>
      <c r="C94" s="169"/>
      <c r="D94" s="140">
        <v>630</v>
      </c>
      <c r="E94" s="140"/>
      <c r="F94" s="140"/>
      <c r="G94" s="140"/>
      <c r="H94" s="141"/>
    </row>
    <row r="95" spans="1:8" ht="57" customHeight="1" x14ac:dyDescent="0.2">
      <c r="A95" s="173" t="s">
        <v>70</v>
      </c>
      <c r="B95" s="174"/>
      <c r="C95" s="169"/>
      <c r="D95" s="140">
        <v>504</v>
      </c>
      <c r="E95" s="140"/>
      <c r="F95" s="140"/>
      <c r="G95" s="140"/>
      <c r="H95" s="141"/>
    </row>
    <row r="96" spans="1:8" ht="57" customHeight="1" x14ac:dyDescent="0.2">
      <c r="A96" s="173" t="s">
        <v>71</v>
      </c>
      <c r="B96" s="174"/>
      <c r="C96" s="169"/>
      <c r="D96" s="140">
        <v>420</v>
      </c>
      <c r="E96" s="140"/>
      <c r="F96" s="140"/>
      <c r="G96" s="140"/>
      <c r="H96" s="141"/>
    </row>
    <row r="97" spans="1:8" ht="57" customHeight="1" x14ac:dyDescent="0.2">
      <c r="A97" s="173" t="s">
        <v>72</v>
      </c>
      <c r="B97" s="174"/>
      <c r="C97" s="169"/>
      <c r="D97" s="140">
        <v>360</v>
      </c>
      <c r="E97" s="140"/>
      <c r="F97" s="140"/>
      <c r="G97" s="140"/>
      <c r="H97" s="141"/>
    </row>
    <row r="98" spans="1:8" ht="57" customHeight="1" x14ac:dyDescent="0.2">
      <c r="A98" s="173" t="s">
        <v>73</v>
      </c>
      <c r="B98" s="174"/>
      <c r="C98" s="169"/>
      <c r="D98" s="140">
        <v>315</v>
      </c>
      <c r="E98" s="140"/>
      <c r="F98" s="140"/>
      <c r="G98" s="140"/>
      <c r="H98" s="141"/>
    </row>
    <row r="99" spans="1:8" ht="57" customHeight="1" x14ac:dyDescent="0.2">
      <c r="A99" s="173" t="s">
        <v>74</v>
      </c>
      <c r="B99" s="174"/>
      <c r="C99" s="169"/>
      <c r="D99" s="140">
        <v>280</v>
      </c>
      <c r="E99" s="140"/>
      <c r="F99" s="140"/>
      <c r="G99" s="140"/>
      <c r="H99" s="141"/>
    </row>
    <row r="100" spans="1:8" ht="57" customHeight="1" thickBot="1" x14ac:dyDescent="0.25">
      <c r="A100" s="173" t="s">
        <v>75</v>
      </c>
      <c r="B100" s="174"/>
      <c r="C100" s="177"/>
      <c r="D100" s="140">
        <v>252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"2ГИС.МАЙКОП"</v>
      </c>
      <c r="D103" s="31">
        <v>4500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5" s="36">
        <v>1890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"2ГИС.МАЙКОП"</v>
      </c>
      <c r="D106" s="36">
        <v>4380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"2ГИС.МАЙКОП"</v>
      </c>
      <c r="D107" s="36">
        <v>5256</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8" s="36">
        <v>1182</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9" s="36">
        <v>2244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0" s="36">
        <v>2244</v>
      </c>
      <c r="E110" s="37"/>
      <c r="F110" s="37"/>
      <c r="G110" s="37"/>
      <c r="H110" s="38"/>
    </row>
    <row r="111" spans="1:8" ht="50.1" customHeight="1" x14ac:dyDescent="0.2">
      <c r="A111" s="143" t="s">
        <v>86</v>
      </c>
      <c r="B111" s="144"/>
      <c r="C11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11" s="36">
        <v>5040</v>
      </c>
      <c r="E111" s="37"/>
      <c r="F111" s="37"/>
      <c r="G111" s="37"/>
      <c r="H111" s="38"/>
    </row>
    <row r="112" spans="1:8" ht="50.1" customHeight="1" x14ac:dyDescent="0.2">
      <c r="A112" s="143" t="s">
        <v>87</v>
      </c>
      <c r="B112" s="144"/>
      <c r="C112" s="186" t="s">
        <v>88</v>
      </c>
      <c r="D112" s="36">
        <v>504</v>
      </c>
      <c r="E112" s="37"/>
      <c r="F112" s="37"/>
      <c r="G112" s="37"/>
      <c r="H112" s="38"/>
    </row>
    <row r="113" spans="1:8" ht="72"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3" s="36">
        <v>1860</v>
      </c>
      <c r="E113" s="37"/>
      <c r="F113" s="37"/>
      <c r="G113" s="37"/>
      <c r="H113" s="38"/>
    </row>
    <row r="114" spans="1:8" ht="72"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4" s="36">
        <v>1980</v>
      </c>
      <c r="E114" s="37"/>
      <c r="F114" s="37"/>
      <c r="G114" s="37"/>
      <c r="H114" s="38"/>
    </row>
    <row r="115" spans="1:8" ht="72" customHeight="1" x14ac:dyDescent="0.2">
      <c r="A115" s="143" t="s">
        <v>91</v>
      </c>
      <c r="B115" s="144"/>
      <c r="C115"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5" s="36">
        <v>1872</v>
      </c>
      <c r="E115" s="37"/>
      <c r="F115" s="37"/>
      <c r="G115" s="37"/>
      <c r="H115" s="38"/>
    </row>
    <row r="116" spans="1:8" ht="72" customHeight="1" x14ac:dyDescent="0.2">
      <c r="A116" s="143" t="s">
        <v>92</v>
      </c>
      <c r="B116" s="144"/>
      <c r="C116" s="186"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6" s="36">
        <v>996</v>
      </c>
      <c r="E116" s="37"/>
      <c r="F116" s="37"/>
      <c r="G116" s="37"/>
      <c r="H116" s="38"/>
    </row>
    <row r="117" spans="1:8" ht="72"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7" s="36">
        <v>8220</v>
      </c>
      <c r="E117" s="37"/>
      <c r="F117" s="37"/>
      <c r="G117" s="37"/>
      <c r="H117" s="38"/>
    </row>
    <row r="118" spans="1:8" ht="72"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9" s="36">
        <v>1242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20" s="36">
        <v>230.99999999999994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1" s="36">
        <v>5502</v>
      </c>
      <c r="E121" s="37"/>
      <c r="F121" s="37"/>
      <c r="G121" s="37"/>
      <c r="H121" s="38"/>
    </row>
    <row r="122" spans="1:8" ht="50.1" customHeight="1" x14ac:dyDescent="0.2">
      <c r="A122" s="143" t="s">
        <v>99</v>
      </c>
      <c r="B122" s="144"/>
      <c r="C122" s="186" t="str">
        <f>"Интернет-площадка 2gis.ru на основе Cправочника организаций "&amp;$C$2&amp;""</f>
        <v>Интернет-площадка 2gis.ru на основе Cправочника организаций "2ГИС.МАЙКОП"</v>
      </c>
      <c r="D122" s="36">
        <v>6360</v>
      </c>
      <c r="E122" s="37"/>
      <c r="F122" s="37"/>
      <c r="G122" s="37"/>
      <c r="H122" s="38"/>
    </row>
    <row r="123" spans="1:8" ht="50.1" customHeight="1" x14ac:dyDescent="0.2">
      <c r="A123" s="143" t="s">
        <v>100</v>
      </c>
      <c r="B123" s="144"/>
      <c r="C123" s="186"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3" s="36">
        <v>3000</v>
      </c>
      <c r="E123" s="37"/>
      <c r="F123" s="37"/>
      <c r="G123" s="37"/>
      <c r="H123" s="38"/>
    </row>
    <row r="124" spans="1:8" ht="50.1" customHeight="1" x14ac:dyDescent="0.2">
      <c r="A124" s="143" t="s">
        <v>101</v>
      </c>
      <c r="B124" s="144"/>
      <c r="C124" s="186" t="str">
        <f t="shared" si="1"/>
        <v>Электронный справочник на основе Справочника организаций "2ГИС.МАЙКОП" (версия для ПК)</v>
      </c>
      <c r="D124" s="36">
        <v>2760</v>
      </c>
      <c r="E124" s="37"/>
      <c r="F124" s="37"/>
      <c r="G124" s="37"/>
      <c r="H124" s="38"/>
    </row>
    <row r="125" spans="1:8" ht="50.1" customHeight="1" x14ac:dyDescent="0.2">
      <c r="A125" s="143" t="s">
        <v>102</v>
      </c>
      <c r="B125" s="144"/>
      <c r="C125" s="186" t="str">
        <f>"Интернет-площадка 2gis.ru на основе Cправочника организаций "&amp;$C$2&amp;""</f>
        <v>Интернет-площадка 2gis.ru на основе Cправочника организаций "2ГИС.МАЙКОП"</v>
      </c>
      <c r="D125" s="36">
        <v>6240</v>
      </c>
      <c r="E125" s="37"/>
      <c r="F125" s="37"/>
      <c r="G125" s="37"/>
      <c r="H125" s="38"/>
    </row>
    <row r="126" spans="1:8" ht="50.1" customHeight="1" x14ac:dyDescent="0.2">
      <c r="A126" s="143" t="s">
        <v>103</v>
      </c>
      <c r="B126" s="144"/>
      <c r="C126" s="186" t="str">
        <f>"Интернет-площадка 2gis.ru на основе Cправочника организаций "&amp;$C$2&amp;""</f>
        <v>Интернет-площадка 2gis.ru на основе Cправочника организаций "2ГИС.МАЙКОП"</v>
      </c>
      <c r="D126" s="36">
        <v>7488</v>
      </c>
      <c r="E126" s="37"/>
      <c r="F126" s="37"/>
      <c r="G126" s="37"/>
      <c r="H126" s="38"/>
    </row>
    <row r="127" spans="1:8" ht="50.1" customHeight="1" x14ac:dyDescent="0.2">
      <c r="A127" s="143" t="s">
        <v>104</v>
      </c>
      <c r="B127" s="144"/>
      <c r="C127" s="186" t="str">
        <f t="shared" si="1"/>
        <v>Электронный справочник на основе Справочника организаций "2ГИС.МАЙКОП" (версия для ПК)</v>
      </c>
      <c r="D127" s="36">
        <v>1680</v>
      </c>
      <c r="E127" s="37"/>
      <c r="F127" s="37"/>
      <c r="G127" s="37"/>
      <c r="H127" s="38"/>
    </row>
    <row r="128" spans="1:8" ht="50.1" customHeight="1" x14ac:dyDescent="0.2">
      <c r="A128" s="143" t="s">
        <v>105</v>
      </c>
      <c r="B128" s="144"/>
      <c r="C128" s="186" t="str">
        <f t="shared" si="1"/>
        <v>Электронный справочник на основе Справочника организаций "2ГИС.МАЙКОП" (версия для ПК)</v>
      </c>
      <c r="D128" s="36">
        <v>3240</v>
      </c>
      <c r="E128" s="37"/>
      <c r="F128" s="37"/>
      <c r="G128" s="37"/>
      <c r="H128" s="38"/>
    </row>
    <row r="129" spans="1:8" ht="50.1" customHeight="1" x14ac:dyDescent="0.2">
      <c r="A129" s="143" t="s">
        <v>106</v>
      </c>
      <c r="B129" s="144"/>
      <c r="C129" s="186" t="str">
        <f t="shared" si="1"/>
        <v>Электронный справочник на основе Справочника организаций "2ГИС.МАЙКОП" (версия для ПК)</v>
      </c>
      <c r="D129" s="36">
        <v>3240</v>
      </c>
      <c r="E129" s="37"/>
      <c r="F129" s="37"/>
      <c r="G129" s="37"/>
      <c r="H129" s="38"/>
    </row>
    <row r="130" spans="1:8" ht="50.1" customHeight="1" x14ac:dyDescent="0.2">
      <c r="A130" s="143" t="s">
        <v>107</v>
      </c>
      <c r="B130" s="144"/>
      <c r="C130" s="186" t="s">
        <v>88</v>
      </c>
      <c r="D130" s="36">
        <v>720</v>
      </c>
      <c r="E130" s="37"/>
      <c r="F130" s="37"/>
      <c r="G130" s="37"/>
      <c r="H130" s="38"/>
    </row>
    <row r="131" spans="1:8" ht="72" customHeight="1" x14ac:dyDescent="0.2">
      <c r="A131" s="143" t="s">
        <v>108</v>
      </c>
      <c r="B131" s="144"/>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11520</v>
      </c>
      <c r="E131" s="37"/>
      <c r="F131" s="37"/>
      <c r="G131" s="37"/>
      <c r="H131" s="38"/>
    </row>
    <row r="132" spans="1:8" ht="50.1" customHeight="1" thickBot="1" x14ac:dyDescent="0.25">
      <c r="A132" s="143" t="s">
        <v>109</v>
      </c>
      <c r="B132" s="144"/>
      <c r="C132" s="186" t="str">
        <f t="shared" si="1"/>
        <v>Электронный справочник на основе Справочника организаций "2ГИС.МАЙКОП" (версия для ПК)</v>
      </c>
      <c r="D132" s="44">
        <v>1800</v>
      </c>
      <c r="E132" s="45"/>
      <c r="F132" s="45"/>
      <c r="G132" s="45"/>
      <c r="H132" s="46"/>
    </row>
    <row r="133" spans="1:8" s="28" customFormat="1" ht="50.1" customHeight="1" thickBot="1" x14ac:dyDescent="0.25">
      <c r="A133" s="24" t="s">
        <v>110</v>
      </c>
      <c r="B133" s="25"/>
      <c r="C133" s="26"/>
      <c r="D133" s="156"/>
      <c r="E133" s="156"/>
      <c r="F133" s="156"/>
      <c r="G133" s="156"/>
      <c r="H133" s="157"/>
    </row>
    <row r="134" spans="1:8" s="16" customFormat="1" ht="50.1" customHeight="1" x14ac:dyDescent="0.2">
      <c r="A134" s="143" t="s">
        <v>111</v>
      </c>
      <c r="B134" s="144"/>
      <c r="C1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4" s="36">
        <v>1500</v>
      </c>
      <c r="E134" s="37"/>
      <c r="F134" s="37"/>
      <c r="G134" s="37"/>
      <c r="H134" s="38"/>
    </row>
    <row r="135" spans="1:8" s="16" customFormat="1" ht="50.1" customHeight="1" x14ac:dyDescent="0.2">
      <c r="A135" s="143" t="s">
        <v>112</v>
      </c>
      <c r="B135" s="144"/>
      <c r="C135" s="196"/>
      <c r="D135" s="36">
        <v>1500</v>
      </c>
      <c r="E135" s="37"/>
      <c r="F135" s="37"/>
      <c r="G135" s="37"/>
      <c r="H135" s="38"/>
    </row>
    <row r="136" spans="1:8" s="16" customFormat="1" ht="50.1" customHeight="1" x14ac:dyDescent="0.2">
      <c r="A136" s="194" t="s">
        <v>113</v>
      </c>
      <c r="B136" s="195"/>
      <c r="C136" s="196"/>
      <c r="D136" s="329">
        <v>1500</v>
      </c>
      <c r="E136" s="140"/>
      <c r="F136" s="140"/>
      <c r="G136" s="140"/>
      <c r="H136" s="140"/>
    </row>
    <row r="137" spans="1:8" s="16" customFormat="1" ht="50.1" customHeight="1" x14ac:dyDescent="0.2">
      <c r="A137" s="194" t="s">
        <v>114</v>
      </c>
      <c r="B137" s="195"/>
      <c r="C137" s="196"/>
      <c r="D137" s="329">
        <v>150</v>
      </c>
      <c r="E137" s="140"/>
      <c r="F137" s="140"/>
      <c r="G137" s="140"/>
      <c r="H137" s="140"/>
    </row>
    <row r="138" spans="1:8" s="16" customFormat="1" ht="50.1" customHeight="1" thickBot="1" x14ac:dyDescent="0.25">
      <c r="A138" s="194" t="s">
        <v>115</v>
      </c>
      <c r="B138" s="195"/>
      <c r="C138" s="198"/>
      <c r="D138" s="78">
        <v>510</v>
      </c>
      <c r="E138" s="79"/>
      <c r="F138" s="79"/>
      <c r="G138" s="79"/>
      <c r="H138" s="79"/>
    </row>
    <row r="139" spans="1:8" s="16" customFormat="1" ht="50.1" customHeight="1" thickBot="1" x14ac:dyDescent="0.25">
      <c r="A139" s="24" t="s">
        <v>116</v>
      </c>
      <c r="B139" s="25"/>
      <c r="C139" s="26"/>
      <c r="D139" s="156"/>
      <c r="E139" s="156"/>
      <c r="F139" s="156"/>
      <c r="G139" s="156"/>
      <c r="H139" s="157"/>
    </row>
    <row r="140" spans="1:8" ht="50.1" customHeight="1" x14ac:dyDescent="0.2">
      <c r="A140" s="143" t="s">
        <v>117</v>
      </c>
      <c r="B140" s="144"/>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0" s="200">
        <f>F140*1.2</f>
        <v>1911.6</v>
      </c>
      <c r="E140" s="201">
        <f>F140*1.1</f>
        <v>1752.3000000000002</v>
      </c>
      <c r="F140" s="201">
        <v>1593</v>
      </c>
      <c r="G140" s="201">
        <f>F140*0.75</f>
        <v>1194.75</v>
      </c>
      <c r="H140" s="202">
        <f>F140*0.5</f>
        <v>796.5</v>
      </c>
    </row>
    <row r="141" spans="1:8" ht="50.1" customHeight="1" x14ac:dyDescent="0.2">
      <c r="A141" s="143" t="s">
        <v>118</v>
      </c>
      <c r="B141" s="144"/>
      <c r="C141" s="186" t="str">
        <f>"Интернет-площадка 2gis.ru на основе Cправочника организаций "&amp;$C$2&amp;""</f>
        <v>Интернет-площадка 2gis.ru на основе Cправочника организаций "2ГИС.МАЙКОП"</v>
      </c>
      <c r="D141" s="36">
        <v>2835</v>
      </c>
      <c r="E141" s="37"/>
      <c r="F141" s="37"/>
      <c r="G141" s="37"/>
      <c r="H141" s="38"/>
    </row>
    <row r="142" spans="1:8" ht="50.1" customHeight="1" x14ac:dyDescent="0.2">
      <c r="A142" s="143" t="s">
        <v>119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2" s="36">
        <v>1008</v>
      </c>
      <c r="E142" s="37"/>
      <c r="F142" s="37"/>
      <c r="G142" s="37"/>
      <c r="H142" s="38"/>
    </row>
    <row r="143" spans="1:8" ht="50.1" customHeight="1" x14ac:dyDescent="0.2">
      <c r="A143" s="143" t="s">
        <v>120</v>
      </c>
      <c r="B143" s="144"/>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43" s="200">
        <f>F143*1.2</f>
        <v>2736</v>
      </c>
      <c r="E143" s="201">
        <f>F143*1.1</f>
        <v>2508</v>
      </c>
      <c r="F143" s="201">
        <v>2280</v>
      </c>
      <c r="G143" s="201">
        <f>F143*0.75</f>
        <v>1710</v>
      </c>
      <c r="H143" s="202">
        <f>F143*0.5</f>
        <v>1140</v>
      </c>
    </row>
    <row r="144" spans="1:8" ht="50.1" customHeight="1" x14ac:dyDescent="0.2">
      <c r="A144" s="143" t="s">
        <v>165</v>
      </c>
      <c r="B144" s="144"/>
      <c r="C144" s="186" t="str">
        <f>"Интернет-площадка 2gis.ru на основе Cправочника организаций "&amp;$C$2&amp;""</f>
        <v>Интернет-площадка 2gis.ru на основе Cправочника организаций "2ГИС.МАЙКОП"</v>
      </c>
      <c r="D144" s="36">
        <v>4080</v>
      </c>
      <c r="E144" s="37"/>
      <c r="F144" s="37"/>
      <c r="G144" s="37"/>
      <c r="H144" s="38"/>
    </row>
    <row r="145" spans="1:8" ht="50.1" customHeight="1" x14ac:dyDescent="0.2">
      <c r="A145" s="143" t="s">
        <v>122</v>
      </c>
      <c r="B145" s="144"/>
      <c r="C145" s="18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5" s="36">
        <v>1440</v>
      </c>
      <c r="E145" s="37"/>
      <c r="F145" s="37"/>
      <c r="G145" s="37"/>
      <c r="H145" s="38"/>
    </row>
    <row r="146" spans="1:8" ht="90.75" customHeight="1" thickBot="1" x14ac:dyDescent="0.25">
      <c r="A146" s="143" t="s">
        <v>124</v>
      </c>
      <c r="B146" s="144"/>
      <c r="C14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46" s="36">
        <v>2028</v>
      </c>
      <c r="E146" s="37"/>
      <c r="F146" s="37"/>
      <c r="G146" s="37"/>
      <c r="H146" s="38"/>
    </row>
    <row r="147" spans="1:8" ht="50.1" customHeight="1" thickBot="1" x14ac:dyDescent="0.25">
      <c r="A147" s="24" t="s">
        <v>184</v>
      </c>
      <c r="B147" s="25"/>
      <c r="C147" s="26"/>
      <c r="D147" s="156"/>
      <c r="E147" s="156"/>
      <c r="F147" s="156"/>
      <c r="G147" s="156"/>
      <c r="H147" s="157"/>
    </row>
    <row r="148" spans="1:8" s="23" customFormat="1" ht="30" customHeight="1" thickBot="1" x14ac:dyDescent="0.25">
      <c r="A148" s="357"/>
      <c r="B148" s="357"/>
      <c r="C148" s="358"/>
      <c r="D148" s="357"/>
      <c r="E148" s="357"/>
      <c r="F148" s="357"/>
      <c r="G148" s="357"/>
      <c r="H148" s="359"/>
    </row>
    <row r="149" spans="1:8" s="16" customFormat="1" ht="83.25" customHeight="1" x14ac:dyDescent="0.2">
      <c r="A149" s="143" t="s">
        <v>185</v>
      </c>
      <c r="B149" s="144"/>
      <c r="C14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49" s="36">
        <v>5370</v>
      </c>
      <c r="E149" s="37"/>
      <c r="F149" s="37"/>
      <c r="G149" s="37"/>
      <c r="H149" s="38"/>
    </row>
    <row r="150" spans="1:8" s="16" customFormat="1" ht="83.25" customHeight="1" thickBot="1" x14ac:dyDescent="0.25">
      <c r="A150" s="143" t="s">
        <v>186</v>
      </c>
      <c r="B150" s="144"/>
      <c r="C150" s="196"/>
      <c r="D150" s="36">
        <v>5370</v>
      </c>
      <c r="E150" s="37"/>
      <c r="F150" s="37"/>
      <c r="G150" s="37"/>
      <c r="H150" s="38"/>
    </row>
    <row r="151" spans="1:8" ht="50.1" customHeight="1" thickBot="1" x14ac:dyDescent="0.25">
      <c r="A151" s="301"/>
      <c r="B151" s="302"/>
      <c r="C151" s="118"/>
      <c r="D151" s="325"/>
      <c r="E151" s="325"/>
      <c r="F151" s="325"/>
      <c r="G151" s="325"/>
      <c r="H151" s="326"/>
    </row>
    <row r="152" spans="1:8" s="23" customFormat="1" ht="26.25" x14ac:dyDescent="0.2">
      <c r="A152" s="204"/>
      <c r="B152" s="205"/>
      <c r="C152" s="206"/>
      <c r="D152" s="205"/>
      <c r="E152" s="205"/>
      <c r="F152" s="205"/>
      <c r="G152" s="205"/>
      <c r="H152" s="207"/>
    </row>
    <row r="153" spans="1:8" s="16" customFormat="1" ht="21" x14ac:dyDescent="0.2">
      <c r="A153" s="208"/>
      <c r="B153" s="209" t="s">
        <v>125</v>
      </c>
      <c r="C153" s="210" t="s">
        <v>180</v>
      </c>
      <c r="D153" s="210"/>
      <c r="E153" s="211"/>
      <c r="F153" s="211"/>
      <c r="G153" s="211"/>
      <c r="H153" s="211"/>
    </row>
    <row r="154" spans="1:8" s="16" customFormat="1" ht="21" x14ac:dyDescent="0.2">
      <c r="A154" s="208"/>
      <c r="B154" s="211"/>
      <c r="C154" s="212" t="s">
        <v>181</v>
      </c>
      <c r="D154" s="212"/>
      <c r="E154" s="211"/>
      <c r="F154" s="211"/>
      <c r="G154" s="211"/>
      <c r="H154" s="211"/>
    </row>
    <row r="155" spans="1:8" s="16" customFormat="1" ht="21" x14ac:dyDescent="0.2">
      <c r="A155" s="208"/>
      <c r="B155" s="211"/>
      <c r="C155" s="210" t="s">
        <v>182</v>
      </c>
      <c r="D155" s="212"/>
      <c r="E155" s="211"/>
      <c r="F155" s="211"/>
      <c r="G155" s="211"/>
      <c r="H155" s="211"/>
    </row>
    <row r="156" spans="1:8" s="16" customFormat="1" ht="21" x14ac:dyDescent="0.2">
      <c r="A156" s="204"/>
      <c r="B156" s="205"/>
      <c r="C156" s="212"/>
      <c r="D156" s="212"/>
      <c r="E156" s="211"/>
      <c r="F156" s="211"/>
      <c r="G156" s="211"/>
      <c r="H156" s="205"/>
    </row>
    <row r="157" spans="1:8" s="16" customFormat="1" ht="26.25" x14ac:dyDescent="0.2">
      <c r="A157" s="215" t="str">
        <f>Абакан_юр!A157</f>
        <v>По соглашению сторон в качестве валюты платежа могут выступать украинские гривны, в этом случае курс следующий: 1 руб. = 0,4294 гривен</v>
      </c>
      <c r="B157" s="215"/>
      <c r="C157" s="215"/>
      <c r="D157" s="216"/>
      <c r="E157" s="216"/>
      <c r="F157" s="217"/>
      <c r="G157" s="218"/>
      <c r="H157" s="218"/>
    </row>
    <row r="158" spans="1:8" ht="26.25" x14ac:dyDescent="0.2">
      <c r="A158" s="215" t="str">
        <f>Абакан_юр!A158</f>
        <v>По соглашению сторон в качестве валюты платежа могут выступать дирхамы ОАЭ, в этом случае курс следующий: 1 руб. = 0,0422 дирхам</v>
      </c>
      <c r="B158" s="215"/>
      <c r="C158" s="215"/>
      <c r="D158" s="216"/>
      <c r="E158" s="216"/>
      <c r="F158" s="217"/>
      <c r="G158" s="220"/>
      <c r="H158" s="220"/>
    </row>
    <row r="159" spans="1:8" ht="26.25" x14ac:dyDescent="0.2">
      <c r="A159" s="215" t="str">
        <f>Абакан_юр!A159</f>
        <v>По соглашению сторон в качестве валюты платежа могут выступать доллары США, в этом случае курс следующий: 1 руб. = 0,0115 доллара</v>
      </c>
      <c r="B159" s="215"/>
      <c r="C159" s="215"/>
      <c r="D159" s="216"/>
      <c r="E159" s="216"/>
      <c r="F159" s="217"/>
      <c r="G159" s="220"/>
      <c r="H159" s="220"/>
    </row>
    <row r="160" spans="1:8" ht="26.25" x14ac:dyDescent="0.2">
      <c r="A160" s="215" t="str">
        <f>Абакан_юр!A160</f>
        <v>По соглашению сторон в качестве валюты платежа могут выступать евро, в этом случае курс следующий: 1 руб. = 0,0106 евро</v>
      </c>
      <c r="B160" s="215"/>
      <c r="C160" s="215"/>
      <c r="D160" s="216"/>
      <c r="E160" s="217"/>
      <c r="F160" s="217"/>
      <c r="G160" s="220"/>
      <c r="H160" s="220"/>
    </row>
    <row r="161" spans="1:8" ht="26.25" x14ac:dyDescent="0.2">
      <c r="A161" s="215" t="str">
        <f>Абакан_юр!A161</f>
        <v>По соглашению сторон в качестве валюты платежа могут выступать чешские кроны, в этом случае курс следующий: 1 руб. = 0,2596 крона</v>
      </c>
      <c r="B161" s="215"/>
      <c r="C161" s="215"/>
      <c r="D161" s="216"/>
      <c r="E161" s="217"/>
      <c r="F161" s="217"/>
      <c r="G161" s="220"/>
      <c r="H161" s="220"/>
    </row>
    <row r="162" spans="1:8" ht="26.25" x14ac:dyDescent="0.2">
      <c r="A162" s="215" t="str">
        <f>Абакан_юр!A162</f>
        <v>По соглашению сторон в качестве валюты платежа могут выступать киргизские сомы, в этом случае курс следующий: 1 руб. = 1,0276 сом</v>
      </c>
      <c r="B162" s="215"/>
      <c r="C162" s="215"/>
      <c r="D162" s="216"/>
      <c r="E162" s="216"/>
      <c r="F162" s="217"/>
      <c r="G162" s="220"/>
      <c r="H162" s="220"/>
    </row>
    <row r="163" spans="1:8" ht="26.25" x14ac:dyDescent="0.2">
      <c r="A16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3" s="215"/>
      <c r="C163" s="215"/>
      <c r="D163" s="216"/>
      <c r="E163" s="216"/>
      <c r="F163" s="217"/>
      <c r="G163" s="220"/>
      <c r="H163" s="220"/>
    </row>
    <row r="164" spans="1:8" ht="26.25" customHeight="1" x14ac:dyDescent="0.2">
      <c r="A164" s="221"/>
      <c r="B164" s="221"/>
      <c r="C164" s="222"/>
      <c r="D164" s="223"/>
      <c r="E164" s="223"/>
      <c r="F164" s="224"/>
      <c r="G164" s="225"/>
      <c r="H164" s="225"/>
    </row>
    <row r="165" spans="1:8" ht="26.25" customHeight="1" x14ac:dyDescent="0.2">
      <c r="A165" s="227" t="s">
        <v>136</v>
      </c>
      <c r="B165" s="227"/>
      <c r="C165" s="227"/>
      <c r="D165" s="227"/>
      <c r="E165" s="227"/>
      <c r="F165" s="227"/>
      <c r="G165" s="227"/>
      <c r="H165" s="227"/>
    </row>
    <row r="166" spans="1:8" ht="26.25" customHeight="1" x14ac:dyDescent="0.2">
      <c r="A166" s="227" t="s">
        <v>137</v>
      </c>
      <c r="B166" s="227"/>
      <c r="C166" s="227"/>
      <c r="D166" s="227"/>
      <c r="E166" s="227"/>
      <c r="F166" s="227"/>
      <c r="G166" s="227"/>
      <c r="H166" s="227"/>
    </row>
    <row r="167" spans="1:8" ht="26.25" customHeight="1" x14ac:dyDescent="0.2">
      <c r="A167" s="221"/>
      <c r="B167" s="221"/>
      <c r="C167" s="222"/>
      <c r="D167" s="223"/>
      <c r="E167" s="223"/>
      <c r="F167" s="224"/>
      <c r="G167" s="225"/>
      <c r="H167" s="225"/>
    </row>
    <row r="168" spans="1:8" ht="26.25" customHeight="1" thickBot="1" x14ac:dyDescent="0.25">
      <c r="A168" s="228" t="s">
        <v>138</v>
      </c>
      <c r="B168" s="228"/>
      <c r="C168" s="228"/>
      <c r="D168" s="228"/>
      <c r="E168" s="228"/>
      <c r="F168" s="229"/>
      <c r="G168" s="219"/>
      <c r="H168" s="230"/>
    </row>
    <row r="169" spans="1:8" ht="26.25" customHeight="1" thickBot="1" x14ac:dyDescent="0.25">
      <c r="A169" s="231" t="s">
        <v>139</v>
      </c>
      <c r="B169" s="232"/>
      <c r="C169" s="232"/>
      <c r="D169" s="232"/>
      <c r="E169" s="233"/>
      <c r="F169" s="234"/>
      <c r="H169" s="235"/>
    </row>
    <row r="170" spans="1:8" ht="26.25" customHeight="1" thickBot="1" x14ac:dyDescent="0.25">
      <c r="A170" s="305" t="s">
        <v>140</v>
      </c>
      <c r="B170" s="306"/>
      <c r="C170" s="238" t="s">
        <v>141</v>
      </c>
      <c r="D170" s="330" t="s">
        <v>142</v>
      </c>
      <c r="E170" s="331"/>
      <c r="F170" s="240"/>
      <c r="G170" s="240"/>
      <c r="H170" s="240"/>
    </row>
    <row r="171" spans="1:8" ht="84" x14ac:dyDescent="0.2">
      <c r="A171" s="241" t="s">
        <v>143</v>
      </c>
      <c r="B171" s="242"/>
      <c r="C171" s="243" t="s">
        <v>144</v>
      </c>
      <c r="D171" s="244" t="s">
        <v>145</v>
      </c>
      <c r="E171" s="245"/>
      <c r="F171" s="240"/>
      <c r="G171" s="240"/>
      <c r="H171" s="240"/>
    </row>
    <row r="172" spans="1:8" ht="21" x14ac:dyDescent="0.2">
      <c r="A172" s="246" t="s">
        <v>146</v>
      </c>
      <c r="B172" s="247"/>
      <c r="C172" s="248" t="s">
        <v>147</v>
      </c>
      <c r="D172" s="249" t="s">
        <v>148</v>
      </c>
      <c r="E172" s="250"/>
      <c r="F172" s="240"/>
      <c r="G172" s="240"/>
      <c r="H172" s="240"/>
    </row>
    <row r="173" spans="1:8" ht="63.75" thickBot="1" x14ac:dyDescent="0.25">
      <c r="A173" s="332" t="s">
        <v>149</v>
      </c>
      <c r="B173" s="333"/>
      <c r="C173" s="334" t="s">
        <v>150</v>
      </c>
      <c r="D173" s="335" t="s">
        <v>148</v>
      </c>
      <c r="E173" s="336"/>
      <c r="F173" s="224"/>
      <c r="G173" s="225"/>
      <c r="H173" s="225"/>
    </row>
    <row r="174" spans="1:8" ht="42" x14ac:dyDescent="0.2">
      <c r="A174" s="246" t="s">
        <v>152</v>
      </c>
      <c r="B174" s="247"/>
      <c r="C174" s="337" t="s">
        <v>153</v>
      </c>
      <c r="D174" s="247" t="s">
        <v>148</v>
      </c>
      <c r="E174" s="338"/>
      <c r="F174" s="234"/>
      <c r="G174" s="234"/>
      <c r="H174" s="234"/>
    </row>
    <row r="175" spans="1:8" ht="54" customHeight="1" thickBot="1" x14ac:dyDescent="0.25">
      <c r="A175" s="339" t="s">
        <v>154</v>
      </c>
      <c r="B175" s="340"/>
      <c r="C175" s="334" t="s">
        <v>155</v>
      </c>
      <c r="D175" s="341" t="s">
        <v>148</v>
      </c>
      <c r="E175" s="342"/>
      <c r="F175" s="224"/>
      <c r="G175" s="225"/>
      <c r="H175" s="225"/>
    </row>
    <row r="176" spans="1:8" ht="191.25" customHeight="1" x14ac:dyDescent="0.2">
      <c r="A176"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6" s="227"/>
      <c r="C176" s="227"/>
      <c r="D176" s="227"/>
      <c r="E176" s="227"/>
      <c r="F176" s="227"/>
      <c r="G176" s="227"/>
      <c r="H176" s="227"/>
    </row>
    <row r="177" spans="1:8" ht="85.5" customHeight="1" x14ac:dyDescent="0.2">
      <c r="A177" s="227" t="s">
        <v>159</v>
      </c>
      <c r="B177" s="227"/>
      <c r="C177" s="227"/>
      <c r="D177" s="227"/>
      <c r="E177" s="227"/>
      <c r="F177" s="227"/>
      <c r="G177" s="227"/>
      <c r="H177" s="227"/>
    </row>
    <row r="178" spans="1:8" ht="30.75" customHeight="1" x14ac:dyDescent="0.2">
      <c r="A178" s="252" t="s">
        <v>160</v>
      </c>
      <c r="B178" s="252"/>
      <c r="C178" s="252"/>
      <c r="D178" s="252"/>
      <c r="E178" s="252"/>
      <c r="F178" s="252"/>
      <c r="G178" s="252"/>
      <c r="H178" s="252"/>
    </row>
    <row r="179" spans="1:8" ht="138" customHeight="1" x14ac:dyDescent="0.2">
      <c r="A179" s="227" t="s">
        <v>161</v>
      </c>
      <c r="B179" s="227"/>
      <c r="C179" s="227"/>
      <c r="D179" s="227"/>
      <c r="E179" s="227"/>
      <c r="F179" s="227"/>
      <c r="G179" s="227"/>
      <c r="H179" s="227"/>
    </row>
    <row r="180" spans="1:8" ht="90" customHeight="1" x14ac:dyDescent="0.2"/>
    <row r="181" spans="1:8" s="205" customFormat="1" ht="125.25" customHeight="1" x14ac:dyDescent="0.2">
      <c r="A181" s="204"/>
      <c r="C181" s="206"/>
      <c r="H181" s="207"/>
    </row>
    <row r="182" spans="1:8" s="226" customFormat="1" ht="222.75" customHeight="1" x14ac:dyDescent="0.2">
      <c r="A182" s="204"/>
      <c r="B182" s="205"/>
      <c r="C182" s="206"/>
      <c r="D182" s="205"/>
      <c r="E182" s="205"/>
      <c r="F182" s="205"/>
      <c r="G182" s="205"/>
      <c r="H182" s="207"/>
    </row>
    <row r="183" spans="1:8" ht="192.75" customHeight="1" x14ac:dyDescent="0.2"/>
    <row r="184" spans="1:8" ht="66.75" customHeight="1" x14ac:dyDescent="0.2"/>
    <row r="186" spans="1:8" s="254" customFormat="1" ht="114.75" customHeight="1" x14ac:dyDescent="0.2">
      <c r="A186" s="204"/>
      <c r="B186" s="205"/>
      <c r="C186" s="206"/>
      <c r="D186" s="205"/>
      <c r="E186" s="205"/>
      <c r="F186" s="205"/>
      <c r="G186" s="205"/>
      <c r="H186" s="207"/>
    </row>
  </sheetData>
  <sheetProtection selectLockedCells="1" selectUnlockedCells="1"/>
  <mergeCells count="297">
    <mergeCell ref="A178:H178"/>
    <mergeCell ref="A179:E179"/>
    <mergeCell ref="F179:H179"/>
    <mergeCell ref="A174:B174"/>
    <mergeCell ref="D174:E174"/>
    <mergeCell ref="A175:B175"/>
    <mergeCell ref="D175:E175"/>
    <mergeCell ref="A176:H176"/>
    <mergeCell ref="A177:H177"/>
    <mergeCell ref="A171:B171"/>
    <mergeCell ref="D171:E171"/>
    <mergeCell ref="A172:B172"/>
    <mergeCell ref="D172:E172"/>
    <mergeCell ref="A173:B173"/>
    <mergeCell ref="D173:E173"/>
    <mergeCell ref="A165:H165"/>
    <mergeCell ref="A166:H166"/>
    <mergeCell ref="A168:E168"/>
    <mergeCell ref="A169:E169"/>
    <mergeCell ref="A170:B170"/>
    <mergeCell ref="D170:E170"/>
    <mergeCell ref="A158:C158"/>
    <mergeCell ref="A159:C159"/>
    <mergeCell ref="A160:C160"/>
    <mergeCell ref="A161:C161"/>
    <mergeCell ref="A162:C162"/>
    <mergeCell ref="A163:C163"/>
    <mergeCell ref="C153:D153"/>
    <mergeCell ref="C154:D154"/>
    <mergeCell ref="C155:D155"/>
    <mergeCell ref="C156:D156"/>
    <mergeCell ref="A157:C157"/>
    <mergeCell ref="G157:H157"/>
    <mergeCell ref="A149:B149"/>
    <mergeCell ref="C149:C150"/>
    <mergeCell ref="D149:H149"/>
    <mergeCell ref="A150:B150"/>
    <mergeCell ref="D150:H150"/>
    <mergeCell ref="A151:B151"/>
    <mergeCell ref="D151:H151"/>
    <mergeCell ref="A146:B146"/>
    <mergeCell ref="D146:H146"/>
    <mergeCell ref="A147:B147"/>
    <mergeCell ref="D147:H147"/>
    <mergeCell ref="A148:C148"/>
    <mergeCell ref="D148:H148"/>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0"/>
  <sheetViews>
    <sheetView view="pageBreakPreview" zoomScale="40" zoomScaleNormal="60" zoomScaleSheetLayoutView="40" workbookViewId="0">
      <pane ySplit="4" topLeftCell="A151"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3" t="s">
        <v>5</v>
      </c>
      <c r="B4" s="443" t="s">
        <v>6</v>
      </c>
      <c r="C4" s="444"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4">
        <v>18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ht="21.75" thickBot="1" x14ac:dyDescent="0.25">
      <c r="A47" s="81"/>
      <c r="B47" s="117"/>
      <c r="C47" s="118"/>
      <c r="D47" s="113" t="str">
        <f>"от "&amp;MIN(D49:D68)&amp;" до "&amp;MAX(D49:D66)</f>
        <v>от 420 до 14364</v>
      </c>
      <c r="E47" s="114"/>
      <c r="F47" s="114"/>
      <c r="G47" s="114"/>
      <c r="H47" s="115"/>
    </row>
    <row r="48" spans="1:8" ht="34.5" customHeight="1" x14ac:dyDescent="0.2">
      <c r="A48" s="124" t="s">
        <v>32</v>
      </c>
      <c r="B48" s="125"/>
      <c r="C48" s="372"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48" s="36">
        <v>798</v>
      </c>
      <c r="E48" s="37"/>
      <c r="F48" s="37"/>
      <c r="G48" s="37"/>
      <c r="H48" s="38"/>
    </row>
    <row r="49" spans="1:8" ht="20.25" hidden="1" customHeight="1" outlineLevel="1" x14ac:dyDescent="0.2">
      <c r="A49" s="124" t="s">
        <v>32</v>
      </c>
      <c r="B49" s="125"/>
      <c r="C49" s="126"/>
      <c r="D49" s="127">
        <v>420</v>
      </c>
      <c r="E49" s="128"/>
      <c r="F49" s="128"/>
      <c r="G49" s="128"/>
      <c r="H49" s="129"/>
    </row>
    <row r="50" spans="1:8" ht="37.5" customHeight="1" outlineLevel="1" x14ac:dyDescent="0.2">
      <c r="A50" s="130" t="s">
        <v>33</v>
      </c>
      <c r="B50" s="131"/>
      <c r="C50" s="126"/>
      <c r="D50" s="36">
        <v>1596</v>
      </c>
      <c r="E50" s="37"/>
      <c r="F50" s="37"/>
      <c r="G50" s="37"/>
      <c r="H50" s="38"/>
    </row>
    <row r="51" spans="1:8" ht="37.5" customHeight="1" outlineLevel="1" x14ac:dyDescent="0.2">
      <c r="A51" s="130" t="s">
        <v>34</v>
      </c>
      <c r="B51" s="131"/>
      <c r="C51" s="126"/>
      <c r="D51" s="36">
        <v>2394</v>
      </c>
      <c r="E51" s="37"/>
      <c r="F51" s="37"/>
      <c r="G51" s="37"/>
      <c r="H51" s="38"/>
    </row>
    <row r="52" spans="1:8" ht="37.5" customHeight="1" outlineLevel="1" x14ac:dyDescent="0.2">
      <c r="A52" s="130" t="s">
        <v>35</v>
      </c>
      <c r="B52" s="131"/>
      <c r="C52" s="126"/>
      <c r="D52" s="36">
        <v>3192</v>
      </c>
      <c r="E52" s="37"/>
      <c r="F52" s="37"/>
      <c r="G52" s="37"/>
      <c r="H52" s="38"/>
    </row>
    <row r="53" spans="1:8" ht="37.5" customHeight="1" outlineLevel="1" x14ac:dyDescent="0.2">
      <c r="A53" s="130" t="s">
        <v>36</v>
      </c>
      <c r="B53" s="131"/>
      <c r="C53" s="126"/>
      <c r="D53" s="36">
        <v>3990</v>
      </c>
      <c r="E53" s="37"/>
      <c r="F53" s="37"/>
      <c r="G53" s="37"/>
      <c r="H53" s="38"/>
    </row>
    <row r="54" spans="1:8" ht="37.5" customHeight="1" outlineLevel="1" x14ac:dyDescent="0.2">
      <c r="A54" s="130" t="s">
        <v>37</v>
      </c>
      <c r="B54" s="131"/>
      <c r="C54" s="126"/>
      <c r="D54" s="36">
        <v>4788</v>
      </c>
      <c r="E54" s="37"/>
      <c r="F54" s="37"/>
      <c r="G54" s="37"/>
      <c r="H54" s="38"/>
    </row>
    <row r="55" spans="1:8" ht="37.5" customHeight="1" outlineLevel="1" x14ac:dyDescent="0.2">
      <c r="A55" s="130" t="s">
        <v>38</v>
      </c>
      <c r="B55" s="131"/>
      <c r="C55" s="126"/>
      <c r="D55" s="36">
        <v>5586</v>
      </c>
      <c r="E55" s="37"/>
      <c r="F55" s="37"/>
      <c r="G55" s="37"/>
      <c r="H55" s="38"/>
    </row>
    <row r="56" spans="1:8" s="16" customFormat="1" ht="37.5" customHeight="1" outlineLevel="1" x14ac:dyDescent="0.2">
      <c r="A56" s="130" t="s">
        <v>39</v>
      </c>
      <c r="B56" s="131"/>
      <c r="C56" s="126"/>
      <c r="D56" s="36">
        <v>6384</v>
      </c>
      <c r="E56" s="37"/>
      <c r="F56" s="37"/>
      <c r="G56" s="37"/>
      <c r="H56" s="38"/>
    </row>
    <row r="57" spans="1:8" s="16" customFormat="1" ht="37.5" customHeight="1" outlineLevel="1" x14ac:dyDescent="0.2">
      <c r="A57" s="130" t="s">
        <v>40</v>
      </c>
      <c r="B57" s="131"/>
      <c r="C57" s="126"/>
      <c r="D57" s="36">
        <v>7182</v>
      </c>
      <c r="E57" s="37"/>
      <c r="F57" s="37"/>
      <c r="G57" s="37"/>
      <c r="H57" s="38"/>
    </row>
    <row r="58" spans="1:8" s="16" customFormat="1" ht="37.5" customHeight="1" outlineLevel="1" x14ac:dyDescent="0.2">
      <c r="A58" s="130" t="s">
        <v>41</v>
      </c>
      <c r="B58" s="131"/>
      <c r="C58" s="126"/>
      <c r="D58" s="36">
        <v>7980</v>
      </c>
      <c r="E58" s="37"/>
      <c r="F58" s="37"/>
      <c r="G58" s="37"/>
      <c r="H58" s="38"/>
    </row>
    <row r="59" spans="1:8" s="16" customFormat="1" ht="37.5" customHeight="1" outlineLevel="1" x14ac:dyDescent="0.2">
      <c r="A59" s="130" t="s">
        <v>42</v>
      </c>
      <c r="B59" s="131"/>
      <c r="C59" s="126"/>
      <c r="D59" s="36">
        <v>8778</v>
      </c>
      <c r="E59" s="37"/>
      <c r="F59" s="37"/>
      <c r="G59" s="37"/>
      <c r="H59" s="38"/>
    </row>
    <row r="60" spans="1:8" s="16" customFormat="1" ht="37.5" customHeight="1" outlineLevel="1" x14ac:dyDescent="0.2">
      <c r="A60" s="130" t="s">
        <v>43</v>
      </c>
      <c r="B60" s="131"/>
      <c r="C60" s="126"/>
      <c r="D60" s="36">
        <v>9576</v>
      </c>
      <c r="E60" s="37"/>
      <c r="F60" s="37"/>
      <c r="G60" s="37"/>
      <c r="H60" s="38"/>
    </row>
    <row r="61" spans="1:8" s="16" customFormat="1" ht="37.5" customHeight="1" outlineLevel="1" x14ac:dyDescent="0.2">
      <c r="A61" s="130" t="s">
        <v>44</v>
      </c>
      <c r="B61" s="131"/>
      <c r="C61" s="126"/>
      <c r="D61" s="36">
        <v>10374</v>
      </c>
      <c r="E61" s="37"/>
      <c r="F61" s="37"/>
      <c r="G61" s="37"/>
      <c r="H61" s="38"/>
    </row>
    <row r="62" spans="1:8" s="16" customFormat="1" ht="37.5" customHeight="1" outlineLevel="1" x14ac:dyDescent="0.2">
      <c r="A62" s="130" t="s">
        <v>45</v>
      </c>
      <c r="B62" s="131"/>
      <c r="C62" s="126"/>
      <c r="D62" s="36">
        <v>11172</v>
      </c>
      <c r="E62" s="37"/>
      <c r="F62" s="37"/>
      <c r="G62" s="37"/>
      <c r="H62" s="38"/>
    </row>
    <row r="63" spans="1:8" s="16" customFormat="1" ht="37.5" customHeight="1" outlineLevel="1" x14ac:dyDescent="0.2">
      <c r="A63" s="130" t="s">
        <v>46</v>
      </c>
      <c r="B63" s="131"/>
      <c r="C63" s="126"/>
      <c r="D63" s="36">
        <v>11970</v>
      </c>
      <c r="E63" s="37"/>
      <c r="F63" s="37"/>
      <c r="G63" s="37"/>
      <c r="H63" s="38"/>
    </row>
    <row r="64" spans="1:8" s="16" customFormat="1" ht="37.5" customHeight="1" outlineLevel="1" x14ac:dyDescent="0.2">
      <c r="A64" s="130" t="s">
        <v>47</v>
      </c>
      <c r="B64" s="131"/>
      <c r="C64" s="126"/>
      <c r="D64" s="36">
        <v>12768</v>
      </c>
      <c r="E64" s="37"/>
      <c r="F64" s="37"/>
      <c r="G64" s="37"/>
      <c r="H64" s="38"/>
    </row>
    <row r="65" spans="1:8" s="16" customFormat="1" ht="37.5" customHeight="1" outlineLevel="1" x14ac:dyDescent="0.2">
      <c r="A65" s="130" t="s">
        <v>48</v>
      </c>
      <c r="B65" s="131"/>
      <c r="C65" s="126"/>
      <c r="D65" s="36">
        <v>13566</v>
      </c>
      <c r="E65" s="37"/>
      <c r="F65" s="37"/>
      <c r="G65" s="37"/>
      <c r="H65" s="38"/>
    </row>
    <row r="66" spans="1:8" s="16" customFormat="1" ht="37.5" customHeight="1" outlineLevel="1" x14ac:dyDescent="0.2">
      <c r="A66" s="130" t="s">
        <v>49</v>
      </c>
      <c r="B66" s="131"/>
      <c r="C66" s="126"/>
      <c r="D66" s="36">
        <v>14364</v>
      </c>
      <c r="E66" s="37"/>
      <c r="F66" s="37"/>
      <c r="G66" s="37"/>
      <c r="H66" s="38"/>
    </row>
    <row r="67" spans="1:8" s="16" customFormat="1" ht="37.5" customHeight="1" outlineLevel="1" x14ac:dyDescent="0.2">
      <c r="A67" s="130" t="s">
        <v>50</v>
      </c>
      <c r="B67" s="131"/>
      <c r="C67" s="126"/>
      <c r="D67" s="36">
        <v>15162</v>
      </c>
      <c r="E67" s="37"/>
      <c r="F67" s="37"/>
      <c r="G67" s="37"/>
      <c r="H67" s="38"/>
    </row>
    <row r="68" spans="1:8" s="16" customFormat="1" ht="37.5" customHeight="1" outlineLevel="1" x14ac:dyDescent="0.2">
      <c r="A68" s="130" t="s">
        <v>51</v>
      </c>
      <c r="B68" s="131"/>
      <c r="C68" s="126"/>
      <c r="D68" s="36">
        <v>15960</v>
      </c>
      <c r="E68" s="37"/>
      <c r="F68" s="37"/>
      <c r="G68" s="37"/>
      <c r="H68" s="38"/>
    </row>
    <row r="69" spans="1:8" s="16" customFormat="1" ht="37.5" customHeight="1" outlineLevel="1" x14ac:dyDescent="0.2">
      <c r="A69" s="130" t="s">
        <v>196</v>
      </c>
      <c r="B69" s="131"/>
      <c r="C69" s="126"/>
      <c r="D69" s="36">
        <v>16758</v>
      </c>
      <c r="E69" s="37"/>
      <c r="F69" s="37"/>
      <c r="G69" s="37"/>
      <c r="H69" s="38"/>
    </row>
    <row r="70" spans="1:8" s="16" customFormat="1" ht="37.5" customHeight="1" outlineLevel="1" x14ac:dyDescent="0.2">
      <c r="A70" s="130" t="s">
        <v>197</v>
      </c>
      <c r="B70" s="131"/>
      <c r="C70" s="126"/>
      <c r="D70" s="36">
        <v>17556</v>
      </c>
      <c r="E70" s="37"/>
      <c r="F70" s="37"/>
      <c r="G70" s="37"/>
      <c r="H70" s="38"/>
    </row>
    <row r="71" spans="1:8" s="16" customFormat="1" ht="37.5" customHeight="1" outlineLevel="1" x14ac:dyDescent="0.2">
      <c r="A71" s="130" t="s">
        <v>198</v>
      </c>
      <c r="B71" s="131"/>
      <c r="C71" s="126"/>
      <c r="D71" s="36">
        <v>18354</v>
      </c>
      <c r="E71" s="37"/>
      <c r="F71" s="37"/>
      <c r="G71" s="37"/>
      <c r="H71" s="38"/>
    </row>
    <row r="72" spans="1:8" s="16" customFormat="1" ht="37.5" customHeight="1" outlineLevel="1" x14ac:dyDescent="0.2">
      <c r="A72" s="130" t="s">
        <v>199</v>
      </c>
      <c r="B72" s="131"/>
      <c r="C72" s="126"/>
      <c r="D72" s="36">
        <v>19152</v>
      </c>
      <c r="E72" s="37"/>
      <c r="F72" s="37"/>
      <c r="G72" s="37"/>
      <c r="H72" s="38"/>
    </row>
    <row r="73" spans="1:8" s="16" customFormat="1" ht="37.5" customHeight="1" outlineLevel="1" x14ac:dyDescent="0.2">
      <c r="A73" s="130" t="s">
        <v>200</v>
      </c>
      <c r="B73" s="131"/>
      <c r="C73" s="126"/>
      <c r="D73" s="36">
        <v>19950</v>
      </c>
      <c r="E73" s="37"/>
      <c r="F73" s="37"/>
      <c r="G73" s="37"/>
      <c r="H73" s="38"/>
    </row>
    <row r="74" spans="1:8" s="16" customFormat="1" ht="37.5" customHeight="1" outlineLevel="1" x14ac:dyDescent="0.2">
      <c r="A74" s="130" t="s">
        <v>201</v>
      </c>
      <c r="B74" s="131"/>
      <c r="C74" s="126"/>
      <c r="D74" s="36">
        <v>20748</v>
      </c>
      <c r="E74" s="37"/>
      <c r="F74" s="37"/>
      <c r="G74" s="37"/>
      <c r="H74" s="38"/>
    </row>
    <row r="75" spans="1:8" s="16" customFormat="1" ht="37.5" customHeight="1" outlineLevel="1" x14ac:dyDescent="0.2">
      <c r="A75" s="130" t="s">
        <v>202</v>
      </c>
      <c r="B75" s="131"/>
      <c r="C75" s="126"/>
      <c r="D75" s="36">
        <v>21546</v>
      </c>
      <c r="E75" s="37"/>
      <c r="F75" s="37"/>
      <c r="G75" s="37"/>
      <c r="H75" s="38"/>
    </row>
    <row r="76" spans="1:8" s="16" customFormat="1" ht="37.5" customHeight="1" outlineLevel="1" x14ac:dyDescent="0.2">
      <c r="A76" s="130" t="s">
        <v>203</v>
      </c>
      <c r="B76" s="131"/>
      <c r="C76" s="126"/>
      <c r="D76" s="36">
        <v>22344</v>
      </c>
      <c r="E76" s="37"/>
      <c r="F76" s="37"/>
      <c r="G76" s="37"/>
      <c r="H76" s="38"/>
    </row>
    <row r="77" spans="1:8" s="16" customFormat="1" ht="37.5" customHeight="1" outlineLevel="1" x14ac:dyDescent="0.2">
      <c r="A77" s="130" t="s">
        <v>204</v>
      </c>
      <c r="B77" s="131"/>
      <c r="C77" s="126"/>
      <c r="D77" s="36">
        <v>23142</v>
      </c>
      <c r="E77" s="37"/>
      <c r="F77" s="37"/>
      <c r="G77" s="37"/>
      <c r="H77" s="38"/>
    </row>
    <row r="78" spans="1:8" s="16" customFormat="1" ht="37.5" customHeight="1" outlineLevel="1" thickBot="1" x14ac:dyDescent="0.25">
      <c r="A78" s="130" t="s">
        <v>205</v>
      </c>
      <c r="B78" s="131"/>
      <c r="C78" s="573"/>
      <c r="D78" s="36">
        <v>23940</v>
      </c>
      <c r="E78" s="37"/>
      <c r="F78" s="37"/>
      <c r="G78" s="37"/>
      <c r="H78" s="38"/>
    </row>
    <row r="79" spans="1:8" s="16" customFormat="1" ht="50.1" customHeight="1" thickBot="1" x14ac:dyDescent="0.25">
      <c r="A79" s="119" t="s">
        <v>52</v>
      </c>
      <c r="B79" s="120"/>
      <c r="C79" s="120"/>
      <c r="D79" s="121" t="str">
        <f>"от "&amp;MIN(D80:D89)&amp;" до "&amp;MAX(D80:D89)</f>
        <v>от 174 до 4052,4</v>
      </c>
      <c r="E79" s="122"/>
      <c r="F79" s="122"/>
      <c r="G79" s="122"/>
      <c r="H79" s="123"/>
    </row>
    <row r="80" spans="1:8" s="16" customFormat="1" ht="160.5"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80" s="127">
        <v>834</v>
      </c>
      <c r="E80" s="128"/>
      <c r="F80" s="128"/>
      <c r="G80" s="128"/>
      <c r="H80" s="129"/>
    </row>
    <row r="81" spans="1:8" s="16" customFormat="1" ht="37.5" customHeight="1" x14ac:dyDescent="0.2">
      <c r="A81" s="143" t="s">
        <v>54</v>
      </c>
      <c r="B81" s="45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81" s="36">
        <v>174</v>
      </c>
      <c r="E81" s="37"/>
      <c r="F81" s="37"/>
      <c r="G81" s="37"/>
      <c r="H81" s="38"/>
    </row>
    <row r="82" spans="1:8" s="16" customFormat="1" ht="37.5" customHeight="1" x14ac:dyDescent="0.2">
      <c r="A82" s="143" t="s">
        <v>55</v>
      </c>
      <c r="B82" s="458"/>
      <c r="C82" s="142"/>
      <c r="D82" s="36">
        <v>4052.3999999999996</v>
      </c>
      <c r="E82" s="37"/>
      <c r="F82" s="37"/>
      <c r="G82" s="37"/>
      <c r="H82" s="38"/>
    </row>
    <row r="83" spans="1:8" s="16" customFormat="1" ht="37.5" customHeight="1" x14ac:dyDescent="0.2">
      <c r="A83" s="143" t="s">
        <v>56</v>
      </c>
      <c r="B83" s="458"/>
      <c r="C83" s="142"/>
      <c r="D83" s="36">
        <v>612</v>
      </c>
      <c r="E83" s="37"/>
      <c r="F83" s="37"/>
      <c r="G83" s="37"/>
      <c r="H83" s="38"/>
    </row>
    <row r="84" spans="1:8" s="16" customFormat="1" ht="37.5" customHeight="1" x14ac:dyDescent="0.2">
      <c r="A84" s="143" t="s">
        <v>57</v>
      </c>
      <c r="B84" s="144"/>
      <c r="C84" s="142"/>
      <c r="D84" s="36">
        <v>4050</v>
      </c>
      <c r="E84" s="37"/>
      <c r="F84" s="37"/>
      <c r="G84" s="37"/>
      <c r="H84" s="38"/>
    </row>
    <row r="85" spans="1:8" s="16" customFormat="1" ht="37.5" customHeight="1" x14ac:dyDescent="0.2">
      <c r="A85" s="143" t="s">
        <v>58</v>
      </c>
      <c r="B85" s="458"/>
      <c r="C85" s="142"/>
      <c r="D85" s="36">
        <v>174</v>
      </c>
      <c r="E85" s="37"/>
      <c r="F85" s="37"/>
      <c r="G85" s="37"/>
      <c r="H85" s="38"/>
    </row>
    <row r="86" spans="1:8" s="16" customFormat="1" ht="37.5" customHeight="1" x14ac:dyDescent="0.2">
      <c r="A86" s="143" t="s">
        <v>59</v>
      </c>
      <c r="B86" s="458"/>
      <c r="C86" s="142"/>
      <c r="D86" s="36">
        <v>174</v>
      </c>
      <c r="E86" s="37"/>
      <c r="F86" s="37"/>
      <c r="G86" s="37"/>
      <c r="H86" s="38"/>
    </row>
    <row r="87" spans="1:8" s="16" customFormat="1" ht="37.5" customHeight="1" x14ac:dyDescent="0.2">
      <c r="A87" s="143" t="s">
        <v>60</v>
      </c>
      <c r="B87" s="458"/>
      <c r="C87" s="142"/>
      <c r="D87" s="36">
        <v>348</v>
      </c>
      <c r="E87" s="37"/>
      <c r="F87" s="37"/>
      <c r="G87" s="37"/>
      <c r="H87" s="38"/>
    </row>
    <row r="88" spans="1:8" s="16" customFormat="1" ht="37.5" customHeight="1" x14ac:dyDescent="0.2">
      <c r="A88" s="143" t="s">
        <v>61</v>
      </c>
      <c r="B88" s="458"/>
      <c r="C88" s="142"/>
      <c r="D88" s="36">
        <v>522</v>
      </c>
      <c r="E88" s="37"/>
      <c r="F88" s="37"/>
      <c r="G88" s="37"/>
      <c r="H88" s="38"/>
    </row>
    <row r="89" spans="1:8" s="16" customFormat="1" ht="37.5" customHeight="1" thickBot="1" x14ac:dyDescent="0.25">
      <c r="A89" s="194" t="s">
        <v>62</v>
      </c>
      <c r="B89" s="459"/>
      <c r="C89" s="147"/>
      <c r="D89" s="187">
        <v>558</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0" s="45">
        <v>30</v>
      </c>
      <c r="E90" s="45"/>
      <c r="F90" s="45"/>
      <c r="G90" s="45"/>
      <c r="H90" s="46"/>
    </row>
    <row r="91" spans="1:8" s="28" customFormat="1" ht="50.1" customHeight="1" thickBot="1" x14ac:dyDescent="0.25">
      <c r="A91" s="24" t="s">
        <v>65</v>
      </c>
      <c r="B91" s="25"/>
      <c r="C91" s="26"/>
      <c r="D91" s="156" t="str">
        <f>"от "&amp;MIN(D93,D113:H114,F152,D115:H129)&amp;" до "&amp;MAX(D93,D113:H114,F152,D115:H129)</f>
        <v>от 582 до 17358</v>
      </c>
      <c r="E91" s="156"/>
      <c r="F91" s="156"/>
      <c r="G91" s="156"/>
      <c r="H91" s="157"/>
    </row>
    <row r="92" spans="1:8" s="16" customFormat="1" ht="24.95" customHeight="1" thickBot="1" x14ac:dyDescent="0.25">
      <c r="A92" s="301"/>
      <c r="B92" s="302"/>
      <c r="C92" s="118"/>
      <c r="D92" s="325"/>
      <c r="E92" s="325"/>
      <c r="F92" s="325"/>
      <c r="G92" s="325"/>
      <c r="H92" s="326"/>
    </row>
    <row r="93" spans="1:8" s="16" customFormat="1" ht="64.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93" s="165">
        <v>3660</v>
      </c>
      <c r="E93" s="165"/>
      <c r="F93" s="165"/>
      <c r="G93" s="165"/>
      <c r="H93" s="166"/>
    </row>
    <row r="94" spans="1:8" s="16" customFormat="1" ht="64.5" customHeight="1" thickBot="1" x14ac:dyDescent="0.25">
      <c r="A94" s="167" t="s">
        <v>67</v>
      </c>
      <c r="B94" s="168"/>
      <c r="C94" s="169"/>
      <c r="D94" s="170" t="s">
        <v>68</v>
      </c>
      <c r="E94" s="171"/>
      <c r="F94" s="171"/>
      <c r="G94" s="171"/>
      <c r="H94" s="172"/>
    </row>
    <row r="95" spans="1:8" s="16" customFormat="1" ht="64.5" customHeight="1" x14ac:dyDescent="0.2">
      <c r="A95" s="173" t="s">
        <v>69</v>
      </c>
      <c r="B95" s="174"/>
      <c r="C95" s="169"/>
      <c r="D95" s="140">
        <f>D93/4</f>
        <v>915</v>
      </c>
      <c r="E95" s="140"/>
      <c r="F95" s="140"/>
      <c r="G95" s="140"/>
      <c r="H95" s="141"/>
    </row>
    <row r="96" spans="1:8" s="16" customFormat="1" ht="64.5" customHeight="1" x14ac:dyDescent="0.2">
      <c r="A96" s="173" t="s">
        <v>70</v>
      </c>
      <c r="B96" s="174"/>
      <c r="C96" s="169"/>
      <c r="D96" s="140">
        <f>D93/5</f>
        <v>732</v>
      </c>
      <c r="E96" s="140"/>
      <c r="F96" s="140"/>
      <c r="G96" s="140"/>
      <c r="H96" s="141"/>
    </row>
    <row r="97" spans="1:8" s="16" customFormat="1" ht="64.5" customHeight="1" x14ac:dyDescent="0.2">
      <c r="A97" s="173" t="s">
        <v>71</v>
      </c>
      <c r="B97" s="174"/>
      <c r="C97" s="169"/>
      <c r="D97" s="140">
        <f>D93/6</f>
        <v>610</v>
      </c>
      <c r="E97" s="140"/>
      <c r="F97" s="140"/>
      <c r="G97" s="140"/>
      <c r="H97" s="141"/>
    </row>
    <row r="98" spans="1:8" s="16" customFormat="1" ht="64.5" customHeight="1" x14ac:dyDescent="0.2">
      <c r="A98" s="173" t="s">
        <v>72</v>
      </c>
      <c r="B98" s="174"/>
      <c r="C98" s="169"/>
      <c r="D98" s="140">
        <f>D93/7</f>
        <v>522.85714285714289</v>
      </c>
      <c r="E98" s="140"/>
      <c r="F98" s="140"/>
      <c r="G98" s="140"/>
      <c r="H98" s="141"/>
    </row>
    <row r="99" spans="1:8" s="16" customFormat="1" ht="64.5" customHeight="1" x14ac:dyDescent="0.2">
      <c r="A99" s="173" t="s">
        <v>73</v>
      </c>
      <c r="B99" s="174"/>
      <c r="C99" s="169"/>
      <c r="D99" s="140">
        <f>D93/8</f>
        <v>457.5</v>
      </c>
      <c r="E99" s="140"/>
      <c r="F99" s="140"/>
      <c r="G99" s="140"/>
      <c r="H99" s="141"/>
    </row>
    <row r="100" spans="1:8" s="16" customFormat="1" ht="64.5" customHeight="1" x14ac:dyDescent="0.2">
      <c r="A100" s="173" t="s">
        <v>74</v>
      </c>
      <c r="B100" s="174"/>
      <c r="C100" s="169"/>
      <c r="D100" s="140">
        <f>D93/9</f>
        <v>406.66666666666669</v>
      </c>
      <c r="E100" s="140"/>
      <c r="F100" s="140"/>
      <c r="G100" s="140"/>
      <c r="H100" s="141"/>
    </row>
    <row r="101" spans="1:8" s="16" customFormat="1" ht="64.5" customHeight="1" x14ac:dyDescent="0.2">
      <c r="A101" s="173" t="s">
        <v>75</v>
      </c>
      <c r="B101" s="174"/>
      <c r="C101" s="169"/>
      <c r="D101" s="140">
        <f>D93/10</f>
        <v>366</v>
      </c>
      <c r="E101" s="140"/>
      <c r="F101" s="140"/>
      <c r="G101" s="140"/>
      <c r="H101" s="141"/>
    </row>
    <row r="102" spans="1:8" s="16" customFormat="1" ht="64.5" customHeight="1" thickBot="1" x14ac:dyDescent="0.25">
      <c r="A102" s="162" t="s">
        <v>76</v>
      </c>
      <c r="B102" s="163"/>
      <c r="C102" s="169"/>
      <c r="D102" s="165">
        <v>5496</v>
      </c>
      <c r="E102" s="165"/>
      <c r="F102" s="165"/>
      <c r="G102" s="165"/>
      <c r="H102" s="166"/>
    </row>
    <row r="103" spans="1:8" s="16" customFormat="1" ht="64.5" customHeight="1" thickBot="1" x14ac:dyDescent="0.25">
      <c r="A103" s="167" t="s">
        <v>67</v>
      </c>
      <c r="B103" s="168"/>
      <c r="C103" s="169"/>
      <c r="D103" s="170" t="s">
        <v>68</v>
      </c>
      <c r="E103" s="171"/>
      <c r="F103" s="171"/>
      <c r="G103" s="171"/>
      <c r="H103" s="172"/>
    </row>
    <row r="104" spans="1:8" s="16" customFormat="1" ht="64.5" customHeight="1" x14ac:dyDescent="0.2">
      <c r="A104" s="173" t="s">
        <v>69</v>
      </c>
      <c r="B104" s="174"/>
      <c r="C104" s="169"/>
      <c r="D104" s="140">
        <v>1374</v>
      </c>
      <c r="E104" s="140"/>
      <c r="F104" s="140"/>
      <c r="G104" s="140"/>
      <c r="H104" s="141"/>
    </row>
    <row r="105" spans="1:8" s="16" customFormat="1" ht="64.5" customHeight="1" x14ac:dyDescent="0.2">
      <c r="A105" s="173" t="s">
        <v>70</v>
      </c>
      <c r="B105" s="174"/>
      <c r="C105" s="169"/>
      <c r="D105" s="140">
        <v>1099.2</v>
      </c>
      <c r="E105" s="140"/>
      <c r="F105" s="140"/>
      <c r="G105" s="140"/>
      <c r="H105" s="141"/>
    </row>
    <row r="106" spans="1:8" s="16" customFormat="1" ht="64.5" customHeight="1" x14ac:dyDescent="0.2">
      <c r="A106" s="173" t="s">
        <v>71</v>
      </c>
      <c r="B106" s="174"/>
      <c r="C106" s="169"/>
      <c r="D106" s="140">
        <v>916</v>
      </c>
      <c r="E106" s="140"/>
      <c r="F106" s="140"/>
      <c r="G106" s="140"/>
      <c r="H106" s="141"/>
    </row>
    <row r="107" spans="1:8" s="16" customFormat="1" ht="64.5" customHeight="1" x14ac:dyDescent="0.2">
      <c r="A107" s="173" t="s">
        <v>72</v>
      </c>
      <c r="B107" s="174"/>
      <c r="C107" s="169"/>
      <c r="D107" s="140">
        <v>785.14285714285722</v>
      </c>
      <c r="E107" s="140"/>
      <c r="F107" s="140"/>
      <c r="G107" s="140"/>
      <c r="H107" s="141"/>
    </row>
    <row r="108" spans="1:8" s="16" customFormat="1" ht="64.5" customHeight="1" x14ac:dyDescent="0.2">
      <c r="A108" s="173" t="s">
        <v>73</v>
      </c>
      <c r="B108" s="174"/>
      <c r="C108" s="169"/>
      <c r="D108" s="140">
        <v>687</v>
      </c>
      <c r="E108" s="140"/>
      <c r="F108" s="140"/>
      <c r="G108" s="140"/>
      <c r="H108" s="141"/>
    </row>
    <row r="109" spans="1:8" s="16" customFormat="1" ht="64.5" customHeight="1" x14ac:dyDescent="0.2">
      <c r="A109" s="173" t="s">
        <v>74</v>
      </c>
      <c r="B109" s="174"/>
      <c r="C109" s="169"/>
      <c r="D109" s="140">
        <v>610.66666666666663</v>
      </c>
      <c r="E109" s="140"/>
      <c r="F109" s="140"/>
      <c r="G109" s="140"/>
      <c r="H109" s="141"/>
    </row>
    <row r="110" spans="1:8" s="16" customFormat="1" ht="64.5" customHeight="1" thickBot="1" x14ac:dyDescent="0.25">
      <c r="A110" s="173" t="s">
        <v>75</v>
      </c>
      <c r="B110" s="174"/>
      <c r="C110" s="177"/>
      <c r="D110" s="140">
        <v>549.6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1" s="44">
        <v>7500</v>
      </c>
      <c r="E111" s="45"/>
      <c r="F111" s="45"/>
      <c r="G111" s="45"/>
      <c r="H111" s="46"/>
    </row>
    <row r="112" spans="1:8" s="16" customFormat="1" ht="24.9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"2ГИС.МАХАЧКАЛА"</v>
      </c>
      <c r="D113" s="56">
        <v>3462</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4" s="56">
        <v>2904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5" s="56">
        <v>8646</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"2ГИС.МАХАЧКАЛА"</v>
      </c>
      <c r="D116" s="56">
        <v>8106</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"2ГИС.МАХАЧКАЛА"</v>
      </c>
      <c r="D117" s="56">
        <v>9727.1999999999989</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8" s="56">
        <v>5808</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9" s="56">
        <v>5742</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0" s="56">
        <v>8679</v>
      </c>
      <c r="E120" s="37"/>
      <c r="F120" s="37"/>
      <c r="G120" s="37"/>
      <c r="H120" s="38"/>
    </row>
    <row r="121" spans="1:8" s="16" customFormat="1" ht="50.1" customHeight="1" x14ac:dyDescent="0.2">
      <c r="A121" s="143" t="s">
        <v>86</v>
      </c>
      <c r="B121" s="144"/>
      <c r="C121" s="190" t="str">
        <f>C114</f>
        <v>электронный справочник на основе Справочника организаций "2ГИС.МАХАЧКАЛА" (версия для ПК)</v>
      </c>
      <c r="D121" s="56">
        <v>3000</v>
      </c>
      <c r="E121" s="37"/>
      <c r="F121" s="37"/>
      <c r="G121" s="37"/>
      <c r="H121" s="38"/>
    </row>
    <row r="122" spans="1:8" s="16" customFormat="1" ht="50.1" customHeight="1" x14ac:dyDescent="0.2">
      <c r="A122" s="143" t="s">
        <v>87</v>
      </c>
      <c r="B122" s="144"/>
      <c r="C122" s="190" t="s">
        <v>88</v>
      </c>
      <c r="D122" s="56">
        <v>582</v>
      </c>
      <c r="E122" s="37"/>
      <c r="F122" s="37"/>
      <c r="G122" s="37"/>
      <c r="H122" s="38"/>
    </row>
    <row r="123" spans="1:8" s="16" customFormat="1" ht="60.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3" s="56">
        <v>3546</v>
      </c>
      <c r="E123" s="37"/>
      <c r="F123" s="37"/>
      <c r="G123" s="37"/>
      <c r="H123" s="38"/>
    </row>
    <row r="124" spans="1:8" s="16" customFormat="1" ht="60.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4" s="56">
        <v>2832</v>
      </c>
      <c r="E124" s="37"/>
      <c r="F124" s="37"/>
      <c r="G124" s="37"/>
      <c r="H124" s="38"/>
    </row>
    <row r="125" spans="1:8" s="16" customFormat="1" ht="60.75" customHeight="1" x14ac:dyDescent="0.2">
      <c r="A125" s="143" t="s">
        <v>91</v>
      </c>
      <c r="B125" s="144"/>
      <c r="C125"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5" s="56">
        <v>3000</v>
      </c>
      <c r="E125" s="37"/>
      <c r="F125" s="37"/>
      <c r="G125" s="37"/>
      <c r="H125" s="38"/>
    </row>
    <row r="126" spans="1:8" s="16" customFormat="1" ht="60.75" customHeight="1" x14ac:dyDescent="0.2">
      <c r="A126" s="143" t="s">
        <v>92</v>
      </c>
      <c r="B126" s="144"/>
      <c r="C126" s="190"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6" s="56">
        <v>1422</v>
      </c>
      <c r="E126" s="37"/>
      <c r="F126" s="37"/>
      <c r="G126" s="37"/>
      <c r="H126" s="38"/>
    </row>
    <row r="127" spans="1:8" s="16" customFormat="1" ht="60.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7" s="56">
        <v>17358</v>
      </c>
      <c r="E127" s="37"/>
      <c r="F127" s="37"/>
      <c r="G127" s="37"/>
      <c r="H127" s="38"/>
    </row>
    <row r="128" spans="1:8" s="16" customFormat="1" ht="60.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28" s="56">
        <v>4002</v>
      </c>
      <c r="E128" s="37"/>
      <c r="F128" s="37"/>
      <c r="G128" s="37"/>
      <c r="H128" s="38"/>
    </row>
    <row r="129" spans="1:8" s="16" customFormat="1" ht="50.1" customHeight="1" thickBot="1" x14ac:dyDescent="0.25">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9" s="56">
        <v>3894</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30" s="56">
        <v>834</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1" s="56">
        <v>4950</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32" s="56">
        <v>5511</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33" s="56">
        <v>8004</v>
      </c>
      <c r="E133" s="37"/>
      <c r="F133" s="37"/>
      <c r="G133" s="37"/>
      <c r="H133" s="38"/>
    </row>
    <row r="134" spans="1:8" s="16" customFormat="1" ht="58.5"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"2ГИС.МАХАЧКАЛА"</v>
      </c>
      <c r="D134" s="56">
        <v>4200</v>
      </c>
      <c r="E134" s="37"/>
      <c r="F134" s="37"/>
      <c r="G134" s="37"/>
      <c r="H134" s="38"/>
    </row>
    <row r="135" spans="1:8" s="16" customFormat="1" ht="50.1" customHeight="1" x14ac:dyDescent="0.2">
      <c r="A135" s="143" t="s">
        <v>100</v>
      </c>
      <c r="B135" s="144"/>
      <c r="C135" s="190"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5" s="56">
        <v>3600</v>
      </c>
      <c r="E135" s="37"/>
      <c r="F135" s="37"/>
      <c r="G135" s="37"/>
      <c r="H135" s="38"/>
    </row>
    <row r="136" spans="1:8" s="16" customFormat="1" ht="50.1" customHeight="1" x14ac:dyDescent="0.2">
      <c r="A136" s="143" t="s">
        <v>101</v>
      </c>
      <c r="B136" s="144"/>
      <c r="C136" s="190" t="str">
        <f t="shared" si="2"/>
        <v>электронный справочник на основе Справочника организаций "2ГИС.МАХАЧКАЛА" (версия для ПК)</v>
      </c>
      <c r="D136" s="56">
        <v>10440</v>
      </c>
      <c r="E136" s="37"/>
      <c r="F136" s="37"/>
      <c r="G136" s="37"/>
      <c r="H136" s="38"/>
    </row>
    <row r="137" spans="1:8" s="16" customFormat="1"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"2ГИС.МАХАЧКАЛА"</v>
      </c>
      <c r="D137" s="56">
        <v>9840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"2ГИС.МАХАЧКАЛА"</v>
      </c>
      <c r="D138" s="56">
        <v>11808</v>
      </c>
      <c r="E138" s="37"/>
      <c r="F138" s="37"/>
      <c r="G138" s="37"/>
      <c r="H138" s="38"/>
    </row>
    <row r="139" spans="1:8" s="16" customFormat="1" ht="50.1" customHeight="1" x14ac:dyDescent="0.2">
      <c r="A139" s="143" t="s">
        <v>104</v>
      </c>
      <c r="B139" s="144"/>
      <c r="C139" s="190" t="str">
        <f t="shared" si="2"/>
        <v>электронный справочник на основе Справочника организаций "2ГИС.МАХАЧКАЛА" (версия для ПК)</v>
      </c>
      <c r="D139" s="56">
        <v>7080</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"2ГИС.МАХАЧКАЛА" (версия для ПК)</v>
      </c>
      <c r="D140" s="56">
        <v>6960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"2ГИС.МАХАЧКАЛА" (версия для ПК)</v>
      </c>
      <c r="D141" s="56">
        <v>10440</v>
      </c>
      <c r="E141" s="37"/>
      <c r="F141" s="37"/>
      <c r="G141" s="37"/>
      <c r="H141" s="38"/>
    </row>
    <row r="142" spans="1:8" s="16" customFormat="1" ht="50.1" customHeight="1" x14ac:dyDescent="0.2">
      <c r="A142" s="143" t="s">
        <v>107</v>
      </c>
      <c r="B142" s="144"/>
      <c r="C142" s="190" t="s">
        <v>88</v>
      </c>
      <c r="D142" s="56">
        <v>720</v>
      </c>
      <c r="E142" s="37"/>
      <c r="F142" s="37"/>
      <c r="G142" s="37"/>
      <c r="H142" s="38"/>
    </row>
    <row r="143" spans="1:8" s="16" customFormat="1" ht="69"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3" s="56">
        <v>20880</v>
      </c>
      <c r="E143" s="37"/>
      <c r="F143" s="37"/>
      <c r="G143" s="37"/>
      <c r="H143" s="38"/>
    </row>
    <row r="144" spans="1:8" s="16" customFormat="1" ht="50.1" customHeight="1" thickBot="1" x14ac:dyDescent="0.25">
      <c r="A144" s="143" t="s">
        <v>109</v>
      </c>
      <c r="B144" s="144"/>
      <c r="C144" s="190" t="str">
        <f t="shared" si="2"/>
        <v>электронный справочник на основе Справочника организаций "2ГИС.МАХАЧКАЛА" (версия для ПК)</v>
      </c>
      <c r="D144" s="56">
        <v>4680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46" s="36">
        <v>5004</v>
      </c>
      <c r="E146" s="37"/>
      <c r="F146" s="37"/>
      <c r="G146" s="37"/>
      <c r="H146" s="38"/>
    </row>
    <row r="147" spans="1:8" s="16" customFormat="1" ht="50.1" customHeight="1" x14ac:dyDescent="0.2">
      <c r="A147" s="143" t="s">
        <v>112</v>
      </c>
      <c r="B147" s="144"/>
      <c r="C147" s="196"/>
      <c r="D147" s="36">
        <v>5004</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s="16" customFormat="1"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2" s="200">
        <f>F152*1.2</f>
        <v>4197.5999999999995</v>
      </c>
      <c r="E152" s="201">
        <f>F152*1.1</f>
        <v>3847.8</v>
      </c>
      <c r="F152" s="201">
        <v>3498</v>
      </c>
      <c r="G152" s="201">
        <f>F152*0.75</f>
        <v>2623.5</v>
      </c>
      <c r="H152" s="202">
        <f>F152*0.5</f>
        <v>1749</v>
      </c>
    </row>
    <row r="153" spans="1:8" s="16" customFormat="1"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"2ГИС.МАХАЧКАЛА"</v>
      </c>
      <c r="D153" s="36">
        <v>3498</v>
      </c>
      <c r="E153" s="37"/>
      <c r="F153" s="37"/>
      <c r="G153" s="37"/>
      <c r="H153" s="38"/>
    </row>
    <row r="154" spans="1:8" s="16" customFormat="1" ht="50.1" customHeight="1" x14ac:dyDescent="0.2">
      <c r="A154" s="143" t="s">
        <v>119</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4" s="56">
        <v>3498</v>
      </c>
      <c r="E154" s="37"/>
      <c r="F154" s="37"/>
      <c r="G154" s="37"/>
      <c r="H154" s="38"/>
    </row>
    <row r="155" spans="1:8" s="16" customFormat="1" ht="50.1" customHeight="1" x14ac:dyDescent="0.2">
      <c r="A155" s="143" t="s">
        <v>286</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5" s="200">
        <f>F155*1.2</f>
        <v>5040</v>
      </c>
      <c r="E155" s="201">
        <f>F155*1.1</f>
        <v>4620</v>
      </c>
      <c r="F155" s="201">
        <v>4200</v>
      </c>
      <c r="G155" s="201">
        <f>F155*0.75</f>
        <v>3150</v>
      </c>
      <c r="H155" s="202">
        <f>F155*0.5</f>
        <v>2100</v>
      </c>
    </row>
    <row r="156" spans="1:8" s="16" customFormat="1"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"2ГИС.МАХАЧКАЛА"</v>
      </c>
      <c r="D156" s="36">
        <v>4200</v>
      </c>
      <c r="E156" s="37"/>
      <c r="F156" s="37"/>
      <c r="G156" s="37"/>
      <c r="H156" s="38"/>
    </row>
    <row r="157" spans="1:8" s="16" customFormat="1" ht="50.1" customHeight="1" x14ac:dyDescent="0.2">
      <c r="A157" s="143" t="s">
        <v>122</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7" s="36">
        <v>4200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"2ГИС.МАХАЧКАЛА"</v>
      </c>
      <c r="D158" s="56">
        <v>2100</v>
      </c>
      <c r="E158" s="37"/>
      <c r="F158" s="37"/>
      <c r="G158" s="37"/>
      <c r="H158" s="38"/>
    </row>
    <row r="159" spans="1:8" s="28" customFormat="1" ht="50.1" customHeight="1" thickBot="1" x14ac:dyDescent="0.25">
      <c r="A159" s="24" t="s">
        <v>184</v>
      </c>
      <c r="B159" s="25"/>
      <c r="C159" s="26"/>
      <c r="D159" s="156"/>
      <c r="E159" s="156"/>
      <c r="F159" s="156"/>
      <c r="G159" s="156"/>
      <c r="H159" s="157"/>
    </row>
    <row r="160" spans="1:8" s="23" customFormat="1" ht="30" customHeight="1" thickBot="1" x14ac:dyDescent="0.25">
      <c r="A160" s="535"/>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1" s="31">
        <v>5424</v>
      </c>
      <c r="E161" s="32"/>
      <c r="F161" s="32"/>
      <c r="G161" s="32"/>
      <c r="H161" s="33"/>
    </row>
    <row r="162" spans="1:8" s="16" customFormat="1" ht="83.25" customHeight="1" thickBot="1" x14ac:dyDescent="0.25">
      <c r="A162" s="143" t="s">
        <v>186</v>
      </c>
      <c r="B162" s="144"/>
      <c r="C162" s="196"/>
      <c r="D162" s="36">
        <v>5424</v>
      </c>
      <c r="E162" s="37"/>
      <c r="F162" s="37"/>
      <c r="G162" s="37"/>
      <c r="H162" s="38"/>
    </row>
    <row r="163" spans="1:8" s="16" customFormat="1" ht="21.75" thickBot="1" x14ac:dyDescent="0.25">
      <c r="A163" s="301"/>
      <c r="B163" s="302"/>
      <c r="C163" s="182"/>
      <c r="D163" s="325"/>
      <c r="E163" s="325"/>
      <c r="F163" s="325"/>
      <c r="G163" s="325"/>
      <c r="H163" s="326"/>
    </row>
    <row r="164" spans="1:8" ht="12" customHeight="1" x14ac:dyDescent="0.2"/>
    <row r="165" spans="1:8" s="211" customFormat="1" ht="24.95" customHeight="1" x14ac:dyDescent="0.2">
      <c r="A165" s="208"/>
      <c r="B165" s="209" t="s">
        <v>125</v>
      </c>
      <c r="C165" s="210" t="s">
        <v>541</v>
      </c>
      <c r="D165" s="210"/>
    </row>
    <row r="166" spans="1:8" s="211" customFormat="1" ht="24.95" customHeight="1" x14ac:dyDescent="0.2">
      <c r="A166" s="208"/>
      <c r="C166" s="212" t="s">
        <v>542</v>
      </c>
      <c r="D166" s="212"/>
    </row>
    <row r="167" spans="1:8" s="211" customFormat="1" ht="24.95" customHeight="1" x14ac:dyDescent="0.2">
      <c r="A167" s="208"/>
      <c r="C167" s="212" t="s">
        <v>543</v>
      </c>
      <c r="D167" s="212"/>
    </row>
    <row r="168" spans="1:8" s="211" customFormat="1" ht="12.75" customHeight="1" x14ac:dyDescent="0.2"/>
    <row r="169" spans="1:8" s="575" customFormat="1" ht="59.25" customHeight="1" x14ac:dyDescent="0.2">
      <c r="A169" s="574" t="s">
        <v>544</v>
      </c>
      <c r="B169" s="574"/>
      <c r="C169" s="574"/>
      <c r="D169" s="574"/>
      <c r="E169" s="574"/>
      <c r="F169" s="574"/>
      <c r="G169" s="574"/>
      <c r="H169" s="574"/>
    </row>
    <row r="170" spans="1:8" s="576" customFormat="1" ht="89.25" customHeight="1" x14ac:dyDescent="0.2">
      <c r="A170" s="574"/>
      <c r="B170" s="574"/>
      <c r="C170" s="574"/>
      <c r="D170" s="574"/>
      <c r="E170" s="574"/>
      <c r="F170" s="574"/>
      <c r="G170" s="574"/>
      <c r="H170" s="574"/>
    </row>
    <row r="171" spans="1:8" s="205" customFormat="1" ht="12" hidden="1" customHeight="1" x14ac:dyDescent="0.2">
      <c r="A171" s="574"/>
      <c r="B171" s="574"/>
      <c r="C171" s="574"/>
      <c r="D171" s="574"/>
      <c r="E171" s="574"/>
      <c r="F171" s="574"/>
      <c r="G171" s="574"/>
      <c r="H171" s="574"/>
    </row>
    <row r="172" spans="1:8" s="219" customFormat="1" ht="24.95" customHeight="1" x14ac:dyDescent="0.2">
      <c r="A172" s="215" t="str">
        <f>Абакан_юр!A157</f>
        <v>По соглашению сторон в качестве валюты платежа могут выступать украинские гривны, в этом случае курс следующий: 1 руб. = 0,4294 гривен</v>
      </c>
      <c r="B172" s="215"/>
      <c r="C172" s="215"/>
      <c r="D172" s="216"/>
      <c r="E172" s="216"/>
      <c r="F172" s="217"/>
      <c r="G172" s="218"/>
      <c r="H172" s="218"/>
    </row>
    <row r="173" spans="1:8" s="219" customFormat="1" ht="24.95" customHeight="1" x14ac:dyDescent="0.2">
      <c r="A173" s="215" t="str">
        <f>Абакан_юр!A158</f>
        <v>По соглашению сторон в качестве валюты платежа могут выступать дирхамы ОАЭ, в этом случае курс следующий: 1 руб. = 0,0422 дирхам</v>
      </c>
      <c r="B173" s="215"/>
      <c r="C173" s="215"/>
      <c r="D173" s="216"/>
      <c r="E173" s="216"/>
      <c r="F173" s="217"/>
      <c r="G173" s="220"/>
      <c r="H173" s="220"/>
    </row>
    <row r="174" spans="1:8" s="219" customFormat="1" ht="24.95" customHeight="1" x14ac:dyDescent="0.2">
      <c r="A174" s="215" t="str">
        <f>Абакан_юр!A159</f>
        <v>По соглашению сторон в качестве валюты платежа могут выступать доллары США, в этом случае курс следующий: 1 руб. = 0,0115 доллара</v>
      </c>
      <c r="B174" s="215"/>
      <c r="C174" s="215"/>
      <c r="D174" s="216"/>
      <c r="E174" s="216"/>
      <c r="F174" s="217"/>
      <c r="G174" s="220"/>
      <c r="H174" s="220"/>
    </row>
    <row r="175" spans="1:8" s="219" customFormat="1" ht="24.95" customHeight="1" x14ac:dyDescent="0.2">
      <c r="A175" s="215" t="str">
        <f>Абакан_юр!A160</f>
        <v>По соглашению сторон в качестве валюты платежа могут выступать евро, в этом случае курс следующий: 1 руб. = 0,0106 евро</v>
      </c>
      <c r="B175" s="215"/>
      <c r="C175" s="215"/>
      <c r="D175" s="216"/>
      <c r="E175" s="217"/>
      <c r="F175" s="217"/>
      <c r="G175" s="220"/>
      <c r="H175" s="220"/>
    </row>
    <row r="176" spans="1:8" s="219" customFormat="1" ht="24.95" customHeight="1" x14ac:dyDescent="0.2">
      <c r="A176" s="215" t="str">
        <f>Абакан_юр!A161</f>
        <v>По соглашению сторон в качестве валюты платежа могут выступать чешские кроны, в этом случае курс следующий: 1 руб. = 0,2596 крона</v>
      </c>
      <c r="B176" s="215"/>
      <c r="C176" s="215"/>
      <c r="D176" s="216"/>
      <c r="E176" s="217"/>
      <c r="F176" s="217"/>
      <c r="G176" s="220"/>
      <c r="H176" s="220"/>
    </row>
    <row r="177" spans="1:8" s="219" customFormat="1" ht="24.95" customHeight="1" x14ac:dyDescent="0.2">
      <c r="A177" s="215" t="str">
        <f>Абакан_юр!A162</f>
        <v>По соглашению сторон в качестве валюты платежа могут выступать киргизские сомы, в этом случае курс следующий: 1 руб. = 1,0276 сом</v>
      </c>
      <c r="B177" s="215"/>
      <c r="C177" s="215"/>
      <c r="D177" s="216"/>
      <c r="E177" s="216"/>
      <c r="F177" s="217"/>
      <c r="G177" s="220"/>
      <c r="H177" s="220"/>
    </row>
    <row r="178" spans="1:8" s="219" customFormat="1" ht="24.95" customHeight="1" x14ac:dyDescent="0.2">
      <c r="A178"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8" s="215"/>
      <c r="C178" s="215"/>
      <c r="D178" s="216"/>
      <c r="E178" s="216"/>
      <c r="F178" s="217"/>
      <c r="G178" s="220"/>
      <c r="H178" s="220"/>
    </row>
    <row r="179" spans="1:8" s="226" customFormat="1" ht="12" customHeight="1" x14ac:dyDescent="0.2">
      <c r="A179" s="221"/>
      <c r="B179" s="221"/>
      <c r="C179" s="222"/>
      <c r="D179" s="223"/>
      <c r="E179" s="223"/>
      <c r="F179" s="224"/>
      <c r="G179" s="225"/>
      <c r="H179" s="225"/>
    </row>
    <row r="180" spans="1:8" ht="24.95" customHeight="1" x14ac:dyDescent="0.2">
      <c r="A180" s="227" t="s">
        <v>136</v>
      </c>
      <c r="B180" s="227"/>
      <c r="C180" s="227"/>
      <c r="D180" s="227"/>
      <c r="E180" s="227"/>
      <c r="F180" s="227"/>
      <c r="G180" s="227"/>
      <c r="H180" s="227"/>
    </row>
    <row r="181" spans="1:8" ht="24.95" customHeight="1" x14ac:dyDescent="0.2">
      <c r="A181" s="227" t="s">
        <v>137</v>
      </c>
      <c r="B181" s="227"/>
      <c r="C181" s="227"/>
      <c r="D181" s="227"/>
      <c r="E181" s="227"/>
      <c r="F181" s="227"/>
      <c r="G181" s="227"/>
      <c r="H181" s="227"/>
    </row>
    <row r="182" spans="1:8" s="226" customFormat="1" ht="12" customHeight="1" x14ac:dyDescent="0.2">
      <c r="A182" s="221"/>
      <c r="B182" s="221"/>
      <c r="C182" s="222"/>
      <c r="D182" s="223"/>
      <c r="E182" s="223"/>
      <c r="F182" s="224"/>
      <c r="G182" s="225"/>
      <c r="H182" s="225"/>
    </row>
    <row r="183" spans="1:8" s="230" customFormat="1" ht="50.1" customHeight="1" thickBot="1" x14ac:dyDescent="0.25">
      <c r="A183" s="228" t="s">
        <v>138</v>
      </c>
      <c r="B183" s="228"/>
      <c r="C183" s="228"/>
      <c r="D183" s="228"/>
      <c r="E183" s="228"/>
      <c r="F183" s="229"/>
      <c r="G183" s="219"/>
    </row>
    <row r="184" spans="1:8" s="235" customFormat="1" ht="50.1" customHeight="1" thickBot="1" x14ac:dyDescent="0.25">
      <c r="A184" s="231" t="s">
        <v>139</v>
      </c>
      <c r="B184" s="232"/>
      <c r="C184" s="232"/>
      <c r="D184" s="232"/>
      <c r="E184" s="233"/>
      <c r="F184" s="234"/>
      <c r="G184" s="205"/>
    </row>
    <row r="185" spans="1:8" ht="111" customHeight="1" thickBot="1" x14ac:dyDescent="0.25">
      <c r="A185" s="305" t="s">
        <v>140</v>
      </c>
      <c r="B185" s="306"/>
      <c r="C185" s="238" t="s">
        <v>141</v>
      </c>
      <c r="D185" s="330" t="s">
        <v>142</v>
      </c>
      <c r="E185" s="331"/>
      <c r="F185" s="240"/>
      <c r="G185" s="240"/>
      <c r="H185" s="240"/>
    </row>
    <row r="186" spans="1:8" ht="99.95" customHeight="1" x14ac:dyDescent="0.2">
      <c r="A186" s="241" t="s">
        <v>143</v>
      </c>
      <c r="B186" s="242"/>
      <c r="C186" s="243" t="s">
        <v>144</v>
      </c>
      <c r="D186" s="244" t="s">
        <v>145</v>
      </c>
      <c r="E186" s="245"/>
      <c r="F186" s="240"/>
      <c r="G186" s="240"/>
      <c r="H186" s="240"/>
    </row>
    <row r="187" spans="1:8" ht="75" customHeight="1" x14ac:dyDescent="0.2">
      <c r="A187" s="246" t="s">
        <v>146</v>
      </c>
      <c r="B187" s="247"/>
      <c r="C187" s="248" t="s">
        <v>147</v>
      </c>
      <c r="D187" s="249" t="s">
        <v>148</v>
      </c>
      <c r="E187" s="250"/>
      <c r="F187" s="240"/>
      <c r="G187" s="240"/>
      <c r="H187" s="240"/>
    </row>
    <row r="188" spans="1:8" ht="138.75" customHeight="1" thickBot="1" x14ac:dyDescent="0.25">
      <c r="A188" s="332" t="s">
        <v>149</v>
      </c>
      <c r="B188" s="333"/>
      <c r="C188" s="334" t="s">
        <v>150</v>
      </c>
      <c r="D188" s="335" t="s">
        <v>148</v>
      </c>
      <c r="E188" s="336"/>
      <c r="F188" s="240"/>
      <c r="G188" s="240"/>
      <c r="H188" s="240"/>
    </row>
    <row r="189" spans="1:8" s="205" customFormat="1" ht="125.25" customHeight="1" x14ac:dyDescent="0.2">
      <c r="A189" s="246" t="s">
        <v>152</v>
      </c>
      <c r="B189" s="247"/>
      <c r="C189" s="337" t="s">
        <v>153</v>
      </c>
      <c r="D189" s="247" t="s">
        <v>148</v>
      </c>
      <c r="E189" s="338"/>
      <c r="F189" s="234"/>
      <c r="G189" s="234"/>
      <c r="H189" s="234"/>
    </row>
    <row r="190" spans="1:8" s="226" customFormat="1" ht="222.75" customHeight="1" thickBot="1" x14ac:dyDescent="0.25">
      <c r="A190" s="339" t="s">
        <v>154</v>
      </c>
      <c r="B190" s="340"/>
      <c r="C190" s="334" t="s">
        <v>155</v>
      </c>
      <c r="D190" s="341" t="s">
        <v>148</v>
      </c>
      <c r="E190" s="342"/>
      <c r="F190" s="224"/>
      <c r="G190" s="225"/>
      <c r="H190" s="225"/>
    </row>
    <row r="191" spans="1:8" s="462" customFormat="1" ht="87.6" customHeight="1" x14ac:dyDescent="0.2">
      <c r="A191" s="460" t="s">
        <v>287</v>
      </c>
      <c r="B191" s="460"/>
      <c r="C191" s="460"/>
      <c r="D191" s="460"/>
      <c r="E191" s="460"/>
      <c r="F191" s="460"/>
      <c r="G191" s="460"/>
      <c r="H191" s="460"/>
    </row>
    <row r="192" spans="1:8" s="462" customFormat="1" ht="24.75" customHeight="1" x14ac:dyDescent="0.2">
      <c r="A192" s="461" t="s">
        <v>288</v>
      </c>
      <c r="B192" s="461"/>
      <c r="C192" s="461"/>
      <c r="D192" s="461"/>
      <c r="E192" s="461"/>
      <c r="F192" s="461"/>
      <c r="G192" s="461"/>
      <c r="H192" s="461"/>
    </row>
    <row r="193" spans="1:8" s="226" customFormat="1" ht="12" customHeight="1" x14ac:dyDescent="0.2">
      <c r="A193" s="221"/>
      <c r="B193" s="221"/>
      <c r="C193" s="222"/>
      <c r="D193" s="223"/>
      <c r="E193" s="223"/>
      <c r="F193" s="224"/>
      <c r="G193" s="225"/>
      <c r="H193" s="225"/>
    </row>
    <row r="194" spans="1:8" ht="24.95" customHeight="1" x14ac:dyDescent="0.2">
      <c r="A194" s="252" t="s">
        <v>156</v>
      </c>
      <c r="B194" s="252"/>
      <c r="C194" s="252"/>
      <c r="D194" s="252"/>
      <c r="E194" s="252"/>
      <c r="F194" s="252"/>
      <c r="G194" s="252"/>
      <c r="H194" s="252"/>
    </row>
    <row r="195" spans="1:8" ht="24.95" customHeight="1" x14ac:dyDescent="0.2">
      <c r="A195" s="252" t="s">
        <v>157</v>
      </c>
      <c r="B195" s="252"/>
      <c r="C195" s="252"/>
      <c r="D195" s="252"/>
      <c r="E195" s="252"/>
      <c r="F195" s="252"/>
      <c r="G195" s="252"/>
      <c r="H195" s="252"/>
    </row>
    <row r="196" spans="1:8" ht="182.25" customHeight="1" x14ac:dyDescent="0.2">
      <c r="A19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11"/>
      <c r="C196" s="311"/>
      <c r="D196" s="311"/>
      <c r="E196" s="311"/>
      <c r="F196" s="311"/>
      <c r="G196" s="311"/>
      <c r="H196" s="311"/>
    </row>
    <row r="197" spans="1:8" s="16" customFormat="1" ht="67.5" customHeight="1" x14ac:dyDescent="0.2">
      <c r="A197" s="227" t="s">
        <v>159</v>
      </c>
      <c r="B197" s="227"/>
      <c r="C197" s="227"/>
      <c r="D197" s="227"/>
      <c r="E197" s="227"/>
      <c r="F197" s="227"/>
      <c r="G197" s="227"/>
      <c r="H197" s="227"/>
    </row>
    <row r="198" spans="1:8" ht="24.95" customHeight="1" x14ac:dyDescent="0.2">
      <c r="A198" s="252" t="s">
        <v>160</v>
      </c>
      <c r="B198" s="252"/>
      <c r="C198" s="252"/>
      <c r="D198" s="252"/>
      <c r="E198" s="252"/>
      <c r="F198" s="252"/>
      <c r="G198" s="252"/>
      <c r="H198" s="252"/>
    </row>
    <row r="199" spans="1:8" s="254" customFormat="1" ht="114.75" customHeight="1" x14ac:dyDescent="0.2">
      <c r="A199" s="227" t="s">
        <v>161</v>
      </c>
      <c r="B199" s="227"/>
      <c r="C199" s="227"/>
      <c r="D199" s="227"/>
      <c r="E199" s="227"/>
      <c r="F199" s="227"/>
      <c r="G199" s="227"/>
      <c r="H199" s="227"/>
    </row>
    <row r="200" spans="1:8" ht="24.95" customHeight="1" x14ac:dyDescent="0.2">
      <c r="A200" s="252"/>
      <c r="B200" s="252"/>
      <c r="C200" s="252"/>
      <c r="D200" s="252"/>
      <c r="E200" s="252"/>
      <c r="F200" s="252"/>
      <c r="G200" s="252"/>
      <c r="H200" s="252"/>
    </row>
  </sheetData>
  <sheetProtection selectLockedCells="1" selectUnlockedCells="1"/>
  <mergeCells count="326">
    <mergeCell ref="A200:H200"/>
    <mergeCell ref="A194:H194"/>
    <mergeCell ref="A195:H195"/>
    <mergeCell ref="A196:H196"/>
    <mergeCell ref="A197:H197"/>
    <mergeCell ref="A198:H198"/>
    <mergeCell ref="A199:E199"/>
    <mergeCell ref="F199:H199"/>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80:H180"/>
    <mergeCell ref="A181:H181"/>
    <mergeCell ref="A183:E183"/>
    <mergeCell ref="A184:E184"/>
    <mergeCell ref="A185:B185"/>
    <mergeCell ref="D185:E185"/>
    <mergeCell ref="A173:C173"/>
    <mergeCell ref="A174:C174"/>
    <mergeCell ref="A175:C175"/>
    <mergeCell ref="A176:C176"/>
    <mergeCell ref="A177:C177"/>
    <mergeCell ref="A178:C178"/>
    <mergeCell ref="C165:D165"/>
    <mergeCell ref="C166:D166"/>
    <mergeCell ref="C167:D167"/>
    <mergeCell ref="A169:H171"/>
    <mergeCell ref="A172:C172"/>
    <mergeCell ref="G172:H172"/>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78"/>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7"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14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361">
        <f>F48*1.2</f>
        <v>4608</v>
      </c>
      <c r="E48" s="361">
        <f>F48*1.1</f>
        <v>4224</v>
      </c>
      <c r="F48" s="361">
        <v>3840</v>
      </c>
      <c r="G48" s="361">
        <f>F48*0.75</f>
        <v>2880</v>
      </c>
      <c r="H48" s="361">
        <f>F48*0.5</f>
        <v>1920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414 до 8280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56" s="127">
        <v>414</v>
      </c>
      <c r="E56" s="128"/>
      <c r="F56" s="128"/>
      <c r="G56" s="128"/>
      <c r="H56" s="129"/>
    </row>
    <row r="57" spans="1:8" s="16" customFormat="1" ht="37.5" customHeight="1" outlineLevel="1" x14ac:dyDescent="0.2">
      <c r="A57" s="130" t="s">
        <v>33</v>
      </c>
      <c r="B57" s="131"/>
      <c r="C57" s="126"/>
      <c r="D57" s="36">
        <v>828</v>
      </c>
      <c r="E57" s="37"/>
      <c r="F57" s="37"/>
      <c r="G57" s="37"/>
      <c r="H57" s="38"/>
    </row>
    <row r="58" spans="1:8" s="16" customFormat="1" ht="37.5" customHeight="1" outlineLevel="1" x14ac:dyDescent="0.2">
      <c r="A58" s="130" t="s">
        <v>34</v>
      </c>
      <c r="B58" s="131"/>
      <c r="C58" s="126"/>
      <c r="D58" s="36">
        <v>1242</v>
      </c>
      <c r="E58" s="37"/>
      <c r="F58" s="37"/>
      <c r="G58" s="37"/>
      <c r="H58" s="38"/>
    </row>
    <row r="59" spans="1:8" s="16" customFormat="1" ht="37.5" customHeight="1" outlineLevel="1" x14ac:dyDescent="0.2">
      <c r="A59" s="130" t="s">
        <v>35</v>
      </c>
      <c r="B59" s="131"/>
      <c r="C59" s="126"/>
      <c r="D59" s="36">
        <v>1656</v>
      </c>
      <c r="E59" s="37"/>
      <c r="F59" s="37"/>
      <c r="G59" s="37"/>
      <c r="H59" s="38"/>
    </row>
    <row r="60" spans="1:8" s="16" customFormat="1" ht="37.5" customHeight="1" outlineLevel="1" x14ac:dyDescent="0.2">
      <c r="A60" s="130" t="s">
        <v>36</v>
      </c>
      <c r="B60" s="131"/>
      <c r="C60" s="126"/>
      <c r="D60" s="36">
        <v>2070</v>
      </c>
      <c r="E60" s="37"/>
      <c r="F60" s="37"/>
      <c r="G60" s="37"/>
      <c r="H60" s="38"/>
    </row>
    <row r="61" spans="1:8" s="16" customFormat="1" ht="37.5" customHeight="1" outlineLevel="1" x14ac:dyDescent="0.2">
      <c r="A61" s="130" t="s">
        <v>37</v>
      </c>
      <c r="B61" s="131"/>
      <c r="C61" s="126"/>
      <c r="D61" s="36">
        <v>2484</v>
      </c>
      <c r="E61" s="37"/>
      <c r="F61" s="37"/>
      <c r="G61" s="37"/>
      <c r="H61" s="38"/>
    </row>
    <row r="62" spans="1:8" s="16" customFormat="1" ht="37.5" customHeight="1" outlineLevel="1" x14ac:dyDescent="0.2">
      <c r="A62" s="130" t="s">
        <v>38</v>
      </c>
      <c r="B62" s="131"/>
      <c r="C62" s="126"/>
      <c r="D62" s="36">
        <v>2898</v>
      </c>
      <c r="E62" s="37"/>
      <c r="F62" s="37"/>
      <c r="G62" s="37"/>
      <c r="H62" s="38"/>
    </row>
    <row r="63" spans="1:8" s="16" customFormat="1" ht="37.5" customHeight="1" outlineLevel="1" x14ac:dyDescent="0.2">
      <c r="A63" s="130" t="s">
        <v>39</v>
      </c>
      <c r="B63" s="131"/>
      <c r="C63" s="126"/>
      <c r="D63" s="36">
        <v>3312</v>
      </c>
      <c r="E63" s="37"/>
      <c r="F63" s="37"/>
      <c r="G63" s="37"/>
      <c r="H63" s="38"/>
    </row>
    <row r="64" spans="1:8" s="16" customFormat="1" ht="37.5" customHeight="1" outlineLevel="1" x14ac:dyDescent="0.2">
      <c r="A64" s="130" t="s">
        <v>40</v>
      </c>
      <c r="B64" s="131"/>
      <c r="C64" s="126"/>
      <c r="D64" s="36">
        <v>3726</v>
      </c>
      <c r="E64" s="37"/>
      <c r="F64" s="37"/>
      <c r="G64" s="37"/>
      <c r="H64" s="38"/>
    </row>
    <row r="65" spans="1:8" s="16" customFormat="1" ht="37.5" customHeight="1" outlineLevel="1" x14ac:dyDescent="0.2">
      <c r="A65" s="130" t="s">
        <v>41</v>
      </c>
      <c r="B65" s="131"/>
      <c r="C65" s="126"/>
      <c r="D65" s="36">
        <v>4140</v>
      </c>
      <c r="E65" s="37"/>
      <c r="F65" s="37"/>
      <c r="G65" s="37"/>
      <c r="H65" s="38"/>
    </row>
    <row r="66" spans="1:8" s="16" customFormat="1" ht="37.5" customHeight="1" outlineLevel="1" x14ac:dyDescent="0.2">
      <c r="A66" s="130" t="s">
        <v>42</v>
      </c>
      <c r="B66" s="131"/>
      <c r="C66" s="126"/>
      <c r="D66" s="36">
        <v>4554</v>
      </c>
      <c r="E66" s="37"/>
      <c r="F66" s="37"/>
      <c r="G66" s="37"/>
      <c r="H66" s="38"/>
    </row>
    <row r="67" spans="1:8" s="16" customFormat="1" ht="37.5" customHeight="1" outlineLevel="1" x14ac:dyDescent="0.2">
      <c r="A67" s="130" t="s">
        <v>43</v>
      </c>
      <c r="B67" s="131"/>
      <c r="C67" s="126"/>
      <c r="D67" s="36">
        <v>4968</v>
      </c>
      <c r="E67" s="37"/>
      <c r="F67" s="37"/>
      <c r="G67" s="37"/>
      <c r="H67" s="38"/>
    </row>
    <row r="68" spans="1:8" s="16" customFormat="1" ht="37.5" customHeight="1" outlineLevel="1" x14ac:dyDescent="0.2">
      <c r="A68" s="130" t="s">
        <v>44</v>
      </c>
      <c r="B68" s="131"/>
      <c r="C68" s="126"/>
      <c r="D68" s="36">
        <v>5382</v>
      </c>
      <c r="E68" s="37"/>
      <c r="F68" s="37"/>
      <c r="G68" s="37"/>
      <c r="H68" s="38"/>
    </row>
    <row r="69" spans="1:8" s="16" customFormat="1" ht="37.5" customHeight="1" outlineLevel="1" x14ac:dyDescent="0.2">
      <c r="A69" s="130" t="s">
        <v>45</v>
      </c>
      <c r="B69" s="131"/>
      <c r="C69" s="126"/>
      <c r="D69" s="36">
        <v>5796</v>
      </c>
      <c r="E69" s="37"/>
      <c r="F69" s="37"/>
      <c r="G69" s="37"/>
      <c r="H69" s="38"/>
    </row>
    <row r="70" spans="1:8" s="16" customFormat="1" ht="37.5" customHeight="1" outlineLevel="1" x14ac:dyDescent="0.2">
      <c r="A70" s="130" t="s">
        <v>46</v>
      </c>
      <c r="B70" s="131"/>
      <c r="C70" s="126"/>
      <c r="D70" s="36">
        <v>6210</v>
      </c>
      <c r="E70" s="37"/>
      <c r="F70" s="37"/>
      <c r="G70" s="37"/>
      <c r="H70" s="38"/>
    </row>
    <row r="71" spans="1:8" s="16" customFormat="1" ht="37.5" customHeight="1" outlineLevel="1" x14ac:dyDescent="0.2">
      <c r="A71" s="130" t="s">
        <v>47</v>
      </c>
      <c r="B71" s="131"/>
      <c r="C71" s="126"/>
      <c r="D71" s="36">
        <v>6624</v>
      </c>
      <c r="E71" s="37"/>
      <c r="F71" s="37"/>
      <c r="G71" s="37"/>
      <c r="H71" s="38"/>
    </row>
    <row r="72" spans="1:8" s="16" customFormat="1" ht="37.5" customHeight="1" outlineLevel="1" x14ac:dyDescent="0.2">
      <c r="A72" s="130" t="s">
        <v>48</v>
      </c>
      <c r="B72" s="131"/>
      <c r="C72" s="126"/>
      <c r="D72" s="36">
        <v>7038</v>
      </c>
      <c r="E72" s="37"/>
      <c r="F72" s="37"/>
      <c r="G72" s="37"/>
      <c r="H72" s="38"/>
    </row>
    <row r="73" spans="1:8" s="16" customFormat="1" ht="37.5" customHeight="1" outlineLevel="1" x14ac:dyDescent="0.2">
      <c r="A73" s="130" t="s">
        <v>49</v>
      </c>
      <c r="B73" s="131"/>
      <c r="C73" s="126"/>
      <c r="D73" s="36">
        <v>7452</v>
      </c>
      <c r="E73" s="37"/>
      <c r="F73" s="37"/>
      <c r="G73" s="37"/>
      <c r="H73" s="38"/>
    </row>
    <row r="74" spans="1:8" s="16" customFormat="1" ht="37.5" customHeight="1" outlineLevel="1" x14ac:dyDescent="0.2">
      <c r="A74" s="130" t="s">
        <v>50</v>
      </c>
      <c r="B74" s="131"/>
      <c r="C74" s="126"/>
      <c r="D74" s="36">
        <v>7866</v>
      </c>
      <c r="E74" s="37"/>
      <c r="F74" s="37"/>
      <c r="G74" s="37"/>
      <c r="H74" s="38"/>
    </row>
    <row r="75" spans="1:8" s="16" customFormat="1" ht="37.5" customHeight="1" outlineLevel="1" thickBot="1" x14ac:dyDescent="0.25">
      <c r="A75" s="130" t="s">
        <v>51</v>
      </c>
      <c r="B75" s="131"/>
      <c r="C75" s="126"/>
      <c r="D75" s="36">
        <v>8280</v>
      </c>
      <c r="E75" s="37"/>
      <c r="F75" s="37"/>
      <c r="G75" s="37"/>
      <c r="H75" s="38"/>
    </row>
    <row r="76" spans="1:8" s="16" customFormat="1" ht="50.1" customHeight="1" thickBot="1" x14ac:dyDescent="0.25">
      <c r="A76" s="119" t="s">
        <v>52</v>
      </c>
      <c r="B76" s="120"/>
      <c r="C76" s="120"/>
      <c r="D76" s="121" t="str">
        <f>"от "&amp;MIN(D77:D86)&amp;" до "&amp;MAX(D77:D86)</f>
        <v>от 240 до 3954</v>
      </c>
      <c r="E76" s="122"/>
      <c r="F76" s="122"/>
      <c r="G76" s="122"/>
      <c r="H76" s="123"/>
    </row>
    <row r="77" spans="1:8" s="16" customFormat="1" ht="158.25" customHeight="1" x14ac:dyDescent="0.2">
      <c r="A77" s="132" t="s">
        <v>53</v>
      </c>
      <c r="B77" s="133" t="s">
        <v>13</v>
      </c>
      <c r="C77" s="321"/>
      <c r="D77" s="127">
        <v>561</v>
      </c>
      <c r="E77" s="128"/>
      <c r="F77" s="128"/>
      <c r="G77" s="128"/>
      <c r="H77" s="129"/>
    </row>
    <row r="78" spans="1:8" s="16" customFormat="1" ht="37.5" customHeight="1" x14ac:dyDescent="0.2">
      <c r="A78" s="143" t="s">
        <v>54</v>
      </c>
      <c r="B78" s="458"/>
      <c r="C78" s="139"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8" s="36">
        <v>354</v>
      </c>
      <c r="E78" s="37"/>
      <c r="F78" s="37"/>
      <c r="G78" s="37"/>
      <c r="H78" s="38"/>
    </row>
    <row r="79" spans="1:8" s="16" customFormat="1" ht="37.5" customHeight="1" x14ac:dyDescent="0.2">
      <c r="A79" s="143" t="s">
        <v>55</v>
      </c>
      <c r="B79" s="458"/>
      <c r="C79" s="142"/>
      <c r="D79" s="36">
        <v>2010</v>
      </c>
      <c r="E79" s="37"/>
      <c r="F79" s="37"/>
      <c r="G79" s="37"/>
      <c r="H79" s="38"/>
    </row>
    <row r="80" spans="1:8" s="16" customFormat="1" ht="37.5" customHeight="1" x14ac:dyDescent="0.2">
      <c r="A80" s="143" t="s">
        <v>56</v>
      </c>
      <c r="B80" s="458"/>
      <c r="C80" s="142"/>
      <c r="D80" s="36">
        <v>1122</v>
      </c>
      <c r="E80" s="37"/>
      <c r="F80" s="37"/>
      <c r="G80" s="37"/>
      <c r="H80" s="38"/>
    </row>
    <row r="81" spans="1:8" s="16" customFormat="1" ht="37.5" customHeight="1" x14ac:dyDescent="0.2">
      <c r="A81" s="143" t="s">
        <v>57</v>
      </c>
      <c r="B81" s="144"/>
      <c r="C81" s="142"/>
      <c r="D81" s="36">
        <v>1476</v>
      </c>
      <c r="E81" s="37"/>
      <c r="F81" s="37"/>
      <c r="G81" s="37"/>
      <c r="H81" s="38"/>
    </row>
    <row r="82" spans="1:8" s="16" customFormat="1" ht="37.5" customHeight="1" x14ac:dyDescent="0.2">
      <c r="A82" s="143" t="s">
        <v>58</v>
      </c>
      <c r="B82" s="458"/>
      <c r="C82" s="142"/>
      <c r="D82" s="36">
        <v>240</v>
      </c>
      <c r="E82" s="37"/>
      <c r="F82" s="37"/>
      <c r="G82" s="37"/>
      <c r="H82" s="38"/>
    </row>
    <row r="83" spans="1:8" s="16" customFormat="1" ht="37.5" customHeight="1" x14ac:dyDescent="0.2">
      <c r="A83" s="143" t="s">
        <v>59</v>
      </c>
      <c r="B83" s="458"/>
      <c r="C83" s="142"/>
      <c r="D83" s="36">
        <v>240</v>
      </c>
      <c r="E83" s="37"/>
      <c r="F83" s="37"/>
      <c r="G83" s="37"/>
      <c r="H83" s="38"/>
    </row>
    <row r="84" spans="1:8" s="16" customFormat="1" ht="37.5" customHeight="1" x14ac:dyDescent="0.2">
      <c r="A84" s="143" t="s">
        <v>60</v>
      </c>
      <c r="B84" s="458"/>
      <c r="C84" s="142"/>
      <c r="D84" s="36">
        <v>480</v>
      </c>
      <c r="E84" s="37"/>
      <c r="F84" s="37"/>
      <c r="G84" s="37"/>
      <c r="H84" s="38"/>
    </row>
    <row r="85" spans="1:8" s="16" customFormat="1" ht="37.5" customHeight="1" x14ac:dyDescent="0.2">
      <c r="A85" s="143" t="s">
        <v>61</v>
      </c>
      <c r="B85" s="458"/>
      <c r="C85" s="142"/>
      <c r="D85" s="36">
        <v>720</v>
      </c>
      <c r="E85" s="37"/>
      <c r="F85" s="37"/>
      <c r="G85" s="37"/>
      <c r="H85" s="38"/>
    </row>
    <row r="86" spans="1:8" s="16" customFormat="1" ht="37.5" customHeight="1" thickBot="1" x14ac:dyDescent="0.25">
      <c r="A86" s="194" t="s">
        <v>62</v>
      </c>
      <c r="B86" s="459"/>
      <c r="C86" s="147"/>
      <c r="D86" s="187">
        <v>3954</v>
      </c>
      <c r="E86" s="188"/>
      <c r="F86" s="188"/>
      <c r="G86" s="188"/>
      <c r="H86" s="18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87" s="45">
        <v>30</v>
      </c>
      <c r="E87" s="45"/>
      <c r="F87" s="45"/>
      <c r="G87" s="45"/>
      <c r="H87" s="46"/>
    </row>
    <row r="88" spans="1:8" s="28" customFormat="1" ht="50.1" customHeight="1" thickBot="1" x14ac:dyDescent="0.25">
      <c r="A88" s="24" t="s">
        <v>65</v>
      </c>
      <c r="B88" s="25"/>
      <c r="C88" s="26"/>
      <c r="D88" s="156" t="str">
        <f>"от "&amp;MIN(D90,D110:H111,F149,D112:H126)&amp;" до "&amp;MAX(D90,D110:H111,F149,D112:H126)</f>
        <v>от 504 до 8632,8</v>
      </c>
      <c r="E88" s="156"/>
      <c r="F88" s="156"/>
      <c r="G88" s="156"/>
      <c r="H88" s="157"/>
    </row>
    <row r="89" spans="1:8" s="16" customFormat="1" ht="24.95" customHeight="1" thickBot="1" x14ac:dyDescent="0.25">
      <c r="A89" s="301"/>
      <c r="B89" s="302"/>
      <c r="C89" s="118"/>
      <c r="D89" s="325"/>
      <c r="E89" s="325"/>
      <c r="F89" s="325"/>
      <c r="G89" s="325"/>
      <c r="H89" s="326"/>
    </row>
    <row r="90" spans="1:8" s="16" customFormat="1"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90" s="165">
        <v>1800</v>
      </c>
      <c r="E90" s="165"/>
      <c r="F90" s="165"/>
      <c r="G90" s="165"/>
      <c r="H90" s="166"/>
    </row>
    <row r="91" spans="1:8" s="16" customFormat="1" ht="65.25" customHeight="1" thickBot="1" x14ac:dyDescent="0.25">
      <c r="A91" s="167" t="s">
        <v>67</v>
      </c>
      <c r="B91" s="168"/>
      <c r="C91" s="169"/>
      <c r="D91" s="170" t="s">
        <v>68</v>
      </c>
      <c r="E91" s="171"/>
      <c r="F91" s="171"/>
      <c r="G91" s="171"/>
      <c r="H91" s="172"/>
    </row>
    <row r="92" spans="1:8" s="16" customFormat="1" ht="65.25" customHeight="1" x14ac:dyDescent="0.2">
      <c r="A92" s="173" t="s">
        <v>69</v>
      </c>
      <c r="B92" s="174"/>
      <c r="C92" s="169"/>
      <c r="D92" s="140">
        <f>D90/4</f>
        <v>450</v>
      </c>
      <c r="E92" s="140"/>
      <c r="F92" s="140"/>
      <c r="G92" s="140"/>
      <c r="H92" s="141"/>
    </row>
    <row r="93" spans="1:8" s="16" customFormat="1" ht="65.25" customHeight="1" x14ac:dyDescent="0.2">
      <c r="A93" s="173" t="s">
        <v>70</v>
      </c>
      <c r="B93" s="174"/>
      <c r="C93" s="169"/>
      <c r="D93" s="140">
        <f>D90/5</f>
        <v>360</v>
      </c>
      <c r="E93" s="140"/>
      <c r="F93" s="140"/>
      <c r="G93" s="140"/>
      <c r="H93" s="141"/>
    </row>
    <row r="94" spans="1:8" s="16" customFormat="1" ht="65.25" customHeight="1" x14ac:dyDescent="0.2">
      <c r="A94" s="173" t="s">
        <v>71</v>
      </c>
      <c r="B94" s="174"/>
      <c r="C94" s="169"/>
      <c r="D94" s="140">
        <f>D90/6</f>
        <v>300</v>
      </c>
      <c r="E94" s="140"/>
      <c r="F94" s="140"/>
      <c r="G94" s="140"/>
      <c r="H94" s="141"/>
    </row>
    <row r="95" spans="1:8" s="16" customFormat="1" ht="65.25" customHeight="1" x14ac:dyDescent="0.2">
      <c r="A95" s="173" t="s">
        <v>72</v>
      </c>
      <c r="B95" s="174"/>
      <c r="C95" s="169"/>
      <c r="D95" s="140">
        <f>D90/7</f>
        <v>257.14285714285717</v>
      </c>
      <c r="E95" s="140"/>
      <c r="F95" s="140"/>
      <c r="G95" s="140"/>
      <c r="H95" s="141"/>
    </row>
    <row r="96" spans="1:8" s="16" customFormat="1" ht="65.25" customHeight="1" x14ac:dyDescent="0.2">
      <c r="A96" s="173" t="s">
        <v>73</v>
      </c>
      <c r="B96" s="174"/>
      <c r="C96" s="169"/>
      <c r="D96" s="140">
        <f>D90/8</f>
        <v>225</v>
      </c>
      <c r="E96" s="140"/>
      <c r="F96" s="140"/>
      <c r="G96" s="140"/>
      <c r="H96" s="141"/>
    </row>
    <row r="97" spans="1:8" s="16" customFormat="1" ht="65.25" customHeight="1" x14ac:dyDescent="0.2">
      <c r="A97" s="173" t="s">
        <v>74</v>
      </c>
      <c r="B97" s="174"/>
      <c r="C97" s="169"/>
      <c r="D97" s="140">
        <f>D90/9</f>
        <v>200</v>
      </c>
      <c r="E97" s="140"/>
      <c r="F97" s="140"/>
      <c r="G97" s="140"/>
      <c r="H97" s="141"/>
    </row>
    <row r="98" spans="1:8" s="16" customFormat="1" ht="65.25" customHeight="1" x14ac:dyDescent="0.2">
      <c r="A98" s="173" t="s">
        <v>75</v>
      </c>
      <c r="B98" s="174"/>
      <c r="C98" s="169"/>
      <c r="D98" s="140">
        <f>D90/10</f>
        <v>180</v>
      </c>
      <c r="E98" s="140"/>
      <c r="F98" s="140"/>
      <c r="G98" s="140"/>
      <c r="H98" s="141"/>
    </row>
    <row r="99" spans="1:8" s="16" customFormat="1" ht="65.25" customHeight="1" thickBot="1" x14ac:dyDescent="0.25">
      <c r="A99" s="162" t="s">
        <v>76</v>
      </c>
      <c r="B99" s="163"/>
      <c r="C99" s="169"/>
      <c r="D99" s="165">
        <v>4800</v>
      </c>
      <c r="E99" s="165"/>
      <c r="F99" s="165"/>
      <c r="G99" s="165"/>
      <c r="H99" s="166"/>
    </row>
    <row r="100" spans="1:8" s="16" customFormat="1" ht="65.25" customHeight="1" thickBot="1" x14ac:dyDescent="0.25">
      <c r="A100" s="167" t="s">
        <v>67</v>
      </c>
      <c r="B100" s="168"/>
      <c r="C100" s="169"/>
      <c r="D100" s="170" t="s">
        <v>68</v>
      </c>
      <c r="E100" s="171"/>
      <c r="F100" s="171"/>
      <c r="G100" s="171"/>
      <c r="H100" s="172"/>
    </row>
    <row r="101" spans="1:8" s="16" customFormat="1" ht="65.25" customHeight="1" x14ac:dyDescent="0.2">
      <c r="A101" s="173" t="s">
        <v>69</v>
      </c>
      <c r="B101" s="174"/>
      <c r="C101" s="169"/>
      <c r="D101" s="140">
        <v>1200</v>
      </c>
      <c r="E101" s="140"/>
      <c r="F101" s="140"/>
      <c r="G101" s="140"/>
      <c r="H101" s="141"/>
    </row>
    <row r="102" spans="1:8" s="16" customFormat="1" ht="65.25" customHeight="1" x14ac:dyDescent="0.2">
      <c r="A102" s="173" t="s">
        <v>70</v>
      </c>
      <c r="B102" s="174"/>
      <c r="C102" s="169"/>
      <c r="D102" s="140">
        <v>960</v>
      </c>
      <c r="E102" s="140"/>
      <c r="F102" s="140"/>
      <c r="G102" s="140"/>
      <c r="H102" s="141"/>
    </row>
    <row r="103" spans="1:8" s="16" customFormat="1" ht="65.25" customHeight="1" x14ac:dyDescent="0.2">
      <c r="A103" s="173" t="s">
        <v>71</v>
      </c>
      <c r="B103" s="174"/>
      <c r="C103" s="169"/>
      <c r="D103" s="140">
        <v>799.99999999999989</v>
      </c>
      <c r="E103" s="140"/>
      <c r="F103" s="140"/>
      <c r="G103" s="140"/>
      <c r="H103" s="141"/>
    </row>
    <row r="104" spans="1:8" s="16" customFormat="1" ht="65.25" customHeight="1" x14ac:dyDescent="0.2">
      <c r="A104" s="173" t="s">
        <v>72</v>
      </c>
      <c r="B104" s="174"/>
      <c r="C104" s="169"/>
      <c r="D104" s="140">
        <v>685.71428571428567</v>
      </c>
      <c r="E104" s="140"/>
      <c r="F104" s="140"/>
      <c r="G104" s="140"/>
      <c r="H104" s="141"/>
    </row>
    <row r="105" spans="1:8" s="16" customFormat="1" ht="65.25" customHeight="1" x14ac:dyDescent="0.2">
      <c r="A105" s="173" t="s">
        <v>73</v>
      </c>
      <c r="B105" s="174"/>
      <c r="C105" s="169"/>
      <c r="D105" s="140">
        <v>600</v>
      </c>
      <c r="E105" s="140"/>
      <c r="F105" s="140"/>
      <c r="G105" s="140"/>
      <c r="H105" s="141"/>
    </row>
    <row r="106" spans="1:8" s="16" customFormat="1" ht="65.25" customHeight="1" x14ac:dyDescent="0.2">
      <c r="A106" s="173" t="s">
        <v>74</v>
      </c>
      <c r="B106" s="174"/>
      <c r="C106" s="169"/>
      <c r="D106" s="140">
        <v>533.33333333333337</v>
      </c>
      <c r="E106" s="140"/>
      <c r="F106" s="140"/>
      <c r="G106" s="140"/>
      <c r="H106" s="141"/>
    </row>
    <row r="107" spans="1:8" s="16" customFormat="1" ht="65.25" customHeight="1" thickBot="1" x14ac:dyDescent="0.25">
      <c r="A107" s="173" t="s">
        <v>75</v>
      </c>
      <c r="B107" s="174"/>
      <c r="C107" s="177"/>
      <c r="D107" s="140">
        <v>480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8" s="44">
        <v>10008</v>
      </c>
      <c r="E108" s="45"/>
      <c r="F108" s="45"/>
      <c r="G108" s="45"/>
      <c r="H108" s="46"/>
    </row>
    <row r="109" spans="1:8" s="16" customFormat="1" ht="24.95" customHeight="1" thickBot="1" x14ac:dyDescent="0.25">
      <c r="A109" s="301"/>
      <c r="B109" s="302"/>
      <c r="C109" s="182"/>
      <c r="D109" s="325"/>
      <c r="E109" s="325"/>
      <c r="F109" s="325"/>
      <c r="G109" s="325"/>
      <c r="H109" s="326"/>
    </row>
    <row r="110" spans="1:8" s="16" customFormat="1"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"2ГИС.МИАСС И ЗЛАТОУСТ"</v>
      </c>
      <c r="D110" s="56">
        <v>5160</v>
      </c>
      <c r="E110" s="37"/>
      <c r="F110" s="37"/>
      <c r="G110" s="37"/>
      <c r="H110" s="38"/>
    </row>
    <row r="111" spans="1:8" s="16" customFormat="1"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1" s="56">
        <v>2478</v>
      </c>
      <c r="E111" s="37"/>
      <c r="F111" s="37"/>
      <c r="G111" s="37"/>
      <c r="H111" s="38"/>
    </row>
    <row r="112" spans="1:8" s="16" customFormat="1" ht="50.1" customHeight="1" x14ac:dyDescent="0.2">
      <c r="A112" s="143" t="s">
        <v>80</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2" s="56">
        <v>5784</v>
      </c>
      <c r="E112" s="37"/>
      <c r="F112" s="37"/>
      <c r="G112" s="37"/>
      <c r="H112" s="38"/>
    </row>
    <row r="113" spans="1:8" s="16" customFormat="1"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"2ГИС.МИАСС И ЗЛАТОУСТ"</v>
      </c>
      <c r="D113" s="56">
        <v>7194</v>
      </c>
      <c r="E113" s="37"/>
      <c r="F113" s="37"/>
      <c r="G113" s="37"/>
      <c r="H113" s="38"/>
    </row>
    <row r="114" spans="1:8" s="16" customFormat="1"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"2ГИС.МИАСС И ЗЛАТОУСТ"</v>
      </c>
      <c r="D114" s="56">
        <v>8632.7999999999993</v>
      </c>
      <c r="E114" s="37"/>
      <c r="F114" s="37"/>
      <c r="G114" s="37"/>
      <c r="H114" s="38"/>
    </row>
    <row r="115" spans="1:8" s="16" customFormat="1"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5" s="56">
        <v>3450</v>
      </c>
      <c r="E115" s="37"/>
      <c r="F115" s="37"/>
      <c r="G115" s="37"/>
      <c r="H115" s="38"/>
    </row>
    <row r="116" spans="1:8" s="16" customFormat="1"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6" s="56">
        <v>5430</v>
      </c>
      <c r="E116" s="37"/>
      <c r="F116" s="37"/>
      <c r="G116" s="37"/>
      <c r="H116" s="38"/>
    </row>
    <row r="117" spans="1:8" s="16" customFormat="1"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7" s="56">
        <v>7080</v>
      </c>
      <c r="E117" s="37"/>
      <c r="F117" s="37"/>
      <c r="G117" s="37"/>
      <c r="H117" s="38"/>
    </row>
    <row r="118" spans="1:8" s="16" customFormat="1" ht="50.1" customHeight="1" x14ac:dyDescent="0.2">
      <c r="A118" s="143" t="s">
        <v>86</v>
      </c>
      <c r="B118" s="144"/>
      <c r="C118" s="190" t="str">
        <f>C111</f>
        <v>Электронный справочник на основе Справочника организаций"2ГИС.МИАСС И ЗЛАТОУСТ" (версия для ПК)</v>
      </c>
      <c r="D118" s="56">
        <v>8010</v>
      </c>
      <c r="E118" s="37"/>
      <c r="F118" s="37"/>
      <c r="G118" s="37"/>
      <c r="H118" s="38"/>
    </row>
    <row r="119" spans="1:8" s="16" customFormat="1" ht="50.1" customHeight="1" x14ac:dyDescent="0.2">
      <c r="A119" s="143" t="s">
        <v>87</v>
      </c>
      <c r="B119" s="144"/>
      <c r="C119" s="190" t="s">
        <v>88</v>
      </c>
      <c r="D119" s="56">
        <v>504</v>
      </c>
      <c r="E119" s="37"/>
      <c r="F119" s="37"/>
      <c r="G119" s="37"/>
      <c r="H119" s="38"/>
    </row>
    <row r="120" spans="1:8" s="16" customFormat="1" ht="77.2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0" s="56">
        <v>2364</v>
      </c>
      <c r="E120" s="37"/>
      <c r="F120" s="37"/>
      <c r="G120" s="37"/>
      <c r="H120" s="38"/>
    </row>
    <row r="121" spans="1:8" s="16" customFormat="1" ht="77.2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1" s="56">
        <v>1896</v>
      </c>
      <c r="E121" s="37"/>
      <c r="F121" s="37"/>
      <c r="G121" s="37"/>
      <c r="H121" s="38"/>
    </row>
    <row r="122" spans="1:8" s="16" customFormat="1" ht="77.25" customHeight="1" x14ac:dyDescent="0.2">
      <c r="A122" s="143" t="s">
        <v>91</v>
      </c>
      <c r="B122" s="144"/>
      <c r="C122"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2" s="56">
        <v>2010</v>
      </c>
      <c r="E122" s="37"/>
      <c r="F122" s="37"/>
      <c r="G122" s="37"/>
      <c r="H122" s="38"/>
    </row>
    <row r="123" spans="1:8" s="16" customFormat="1" ht="77.25" customHeight="1" x14ac:dyDescent="0.2">
      <c r="A123" s="143" t="s">
        <v>92</v>
      </c>
      <c r="B123" s="144"/>
      <c r="C123" s="190"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3" s="56">
        <v>948</v>
      </c>
      <c r="E123" s="37"/>
      <c r="F123" s="37"/>
      <c r="G123" s="37"/>
      <c r="H123" s="38"/>
    </row>
    <row r="124" spans="1:8" s="16" customFormat="1" ht="77.2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4" s="56">
        <v>8550</v>
      </c>
      <c r="E124" s="37"/>
      <c r="F124" s="37"/>
      <c r="G124" s="37"/>
      <c r="H124" s="38"/>
    </row>
    <row r="125" spans="1:8" s="16" customFormat="1" ht="77.2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25" s="56">
        <v>5004</v>
      </c>
      <c r="E125" s="37"/>
      <c r="F125" s="37"/>
      <c r="G125" s="37"/>
      <c r="H125" s="38"/>
    </row>
    <row r="126" spans="1:8" s="16" customFormat="1"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6" s="56">
        <v>6492</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7" s="56">
        <v>1059</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8" s="56">
        <v>6000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30" s="56">
        <v>4200</v>
      </c>
      <c r="E130" s="37"/>
      <c r="F130" s="37"/>
      <c r="G130" s="37"/>
      <c r="H130" s="38"/>
    </row>
    <row r="131" spans="1:8" s="16" customFormat="1"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"2ГИС.МИАСС И ЗЛАТОУСТ"</v>
      </c>
      <c r="D131" s="56">
        <v>7320</v>
      </c>
      <c r="E131" s="37"/>
      <c r="F131" s="37"/>
      <c r="G131" s="37"/>
      <c r="H131" s="38"/>
    </row>
    <row r="132" spans="1:8" s="16" customFormat="1"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3480</v>
      </c>
      <c r="E132" s="37"/>
      <c r="F132" s="37"/>
      <c r="G132" s="37"/>
      <c r="H132" s="38"/>
    </row>
    <row r="133" spans="1:8" s="16" customFormat="1" ht="50.1" customHeight="1" x14ac:dyDescent="0.2">
      <c r="A133" s="143" t="s">
        <v>101</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8160</v>
      </c>
      <c r="E133" s="37"/>
      <c r="F133" s="37"/>
      <c r="G133" s="37"/>
      <c r="H133" s="38"/>
    </row>
    <row r="134" spans="1:8" s="16" customFormat="1" ht="50.1" customHeight="1" x14ac:dyDescent="0.2">
      <c r="A134" s="143" t="s">
        <v>102</v>
      </c>
      <c r="B134" s="144"/>
      <c r="C134" s="190" t="str">
        <f>"Интернет-площадка 2gis.ru на основе Cправочника организаций "&amp;$C$2&amp;""</f>
        <v>Интернет-площадка 2gis.ru на основе Cправочника организаций "2ГИС.МИАСС И ЗЛАТОУСТ"</v>
      </c>
      <c r="D134" s="56">
        <v>10080</v>
      </c>
      <c r="E134" s="37"/>
      <c r="F134" s="37"/>
      <c r="G134" s="37"/>
      <c r="H134" s="38"/>
    </row>
    <row r="135" spans="1:8" s="16" customFormat="1" ht="50.1" customHeight="1" x14ac:dyDescent="0.2">
      <c r="A135" s="143" t="s">
        <v>103</v>
      </c>
      <c r="B135" s="144"/>
      <c r="C135" s="190" t="str">
        <f>"Интернет-площадка 2gis.ru на основе Cправочника организаций "&amp;$C$2&amp;""</f>
        <v>Интернет-площадка 2gis.ru на основе Cправочника организаций "2ГИС.МИАСС И ЗЛАТОУСТ"</v>
      </c>
      <c r="D135" s="56">
        <v>12096</v>
      </c>
      <c r="E135" s="37"/>
      <c r="F135" s="37"/>
      <c r="G135" s="37"/>
      <c r="H135" s="38"/>
    </row>
    <row r="136" spans="1:8" s="16" customFormat="1" ht="50.1" customHeight="1" x14ac:dyDescent="0.2">
      <c r="A136" s="143" t="s">
        <v>104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6" s="56">
        <v>4920</v>
      </c>
      <c r="E136" s="37"/>
      <c r="F136" s="37"/>
      <c r="G136" s="37"/>
      <c r="H136" s="38"/>
    </row>
    <row r="137" spans="1:8" s="16" customFormat="1" ht="50.1" customHeight="1" x14ac:dyDescent="0.2">
      <c r="A137" s="143" t="s">
        <v>105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7" s="56">
        <v>7680</v>
      </c>
      <c r="E137" s="37"/>
      <c r="F137" s="37"/>
      <c r="G137" s="37"/>
      <c r="H137" s="38"/>
    </row>
    <row r="138" spans="1:8" s="16" customFormat="1"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8" s="56">
        <v>9960</v>
      </c>
      <c r="E138" s="37"/>
      <c r="F138" s="37"/>
      <c r="G138" s="37"/>
      <c r="H138" s="38"/>
    </row>
    <row r="139" spans="1:8" s="16" customFormat="1" ht="50.1" customHeight="1" x14ac:dyDescent="0.2">
      <c r="A139" s="143" t="s">
        <v>107</v>
      </c>
      <c r="B139" s="144"/>
      <c r="C139" s="190" t="s">
        <v>88</v>
      </c>
      <c r="D139" s="56">
        <v>720</v>
      </c>
      <c r="E139" s="37"/>
      <c r="F139" s="37"/>
      <c r="G139" s="37"/>
      <c r="H139" s="38"/>
    </row>
    <row r="140" spans="1:8" s="16" customFormat="1" ht="74.2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56">
        <v>12000</v>
      </c>
      <c r="E140" s="37"/>
      <c r="F140" s="37"/>
      <c r="G140" s="37"/>
      <c r="H140" s="38"/>
    </row>
    <row r="141" spans="1:8" s="16" customFormat="1"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1" s="56">
        <v>9120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43" s="36">
        <v>4200</v>
      </c>
      <c r="E143" s="37"/>
      <c r="F143" s="37"/>
      <c r="G143" s="37"/>
      <c r="H143" s="38"/>
    </row>
    <row r="144" spans="1:8" s="16" customFormat="1" ht="50.1" customHeight="1" x14ac:dyDescent="0.2">
      <c r="A144" s="143" t="s">
        <v>112</v>
      </c>
      <c r="B144" s="144"/>
      <c r="C144" s="196"/>
      <c r="D144" s="36">
        <v>4200</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600</v>
      </c>
      <c r="E147" s="79"/>
      <c r="F147" s="79"/>
      <c r="G147" s="79"/>
      <c r="H147" s="79"/>
    </row>
    <row r="148" spans="1:8" s="16" customFormat="1" ht="50.1" customHeight="1" thickBot="1" x14ac:dyDescent="0.25">
      <c r="A148" s="24" t="s">
        <v>116</v>
      </c>
      <c r="B148" s="25"/>
      <c r="C148" s="26"/>
      <c r="D148" s="156"/>
      <c r="E148" s="156"/>
      <c r="F148" s="156"/>
      <c r="G148" s="156"/>
      <c r="H148" s="157"/>
    </row>
    <row r="149" spans="1:8" s="16" customFormat="1"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9" s="200">
        <f>F149*1.2</f>
        <v>2160</v>
      </c>
      <c r="E149" s="201">
        <f>F149*1.1</f>
        <v>1980.0000000000002</v>
      </c>
      <c r="F149" s="201">
        <v>1800</v>
      </c>
      <c r="G149" s="201">
        <f>F149*0.75</f>
        <v>1350</v>
      </c>
      <c r="H149" s="202">
        <f>F149*0.5</f>
        <v>900</v>
      </c>
    </row>
    <row r="150" spans="1:8" s="16" customFormat="1"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"2ГИС.МИАСС И ЗЛАТОУСТ"</v>
      </c>
      <c r="D150" s="36">
        <v>1008</v>
      </c>
      <c r="E150" s="37"/>
      <c r="F150" s="37"/>
      <c r="G150" s="37"/>
      <c r="H150" s="38"/>
    </row>
    <row r="151" spans="1:8" s="16" customFormat="1"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1" s="56">
        <v>504</v>
      </c>
      <c r="E151" s="37"/>
      <c r="F151" s="37"/>
      <c r="G151" s="37"/>
      <c r="H151" s="38"/>
    </row>
    <row r="152" spans="1:8" s="16" customFormat="1" ht="50.1" customHeight="1" x14ac:dyDescent="0.2">
      <c r="A152" s="143" t="s">
        <v>286</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52" s="200">
        <f>F152*1.2</f>
        <v>3024</v>
      </c>
      <c r="E152" s="201">
        <f>F152*1.1</f>
        <v>2772</v>
      </c>
      <c r="F152" s="201">
        <v>2520</v>
      </c>
      <c r="G152" s="201">
        <f>F152*0.75</f>
        <v>1890</v>
      </c>
      <c r="H152" s="202">
        <f>F152*0.5</f>
        <v>1260</v>
      </c>
    </row>
    <row r="153" spans="1:8" s="16" customFormat="1" ht="50.1" customHeight="1" x14ac:dyDescent="0.2">
      <c r="A153" s="143" t="s">
        <v>165</v>
      </c>
      <c r="B153" s="144"/>
      <c r="C153" s="190" t="str">
        <f>"Интернет-площадка 2gis.ru на основе Cправочника организаций "&amp;$C$2&amp;""</f>
        <v>Интернет-площадка 2gis.ru на основе Cправочника организаций "2ГИС.МИАСС И ЗЛАТОУСТ"</v>
      </c>
      <c r="D153" s="36">
        <v>1440</v>
      </c>
      <c r="E153" s="37"/>
      <c r="F153" s="37"/>
      <c r="G153" s="37"/>
      <c r="H153" s="38"/>
    </row>
    <row r="154" spans="1:8" s="16" customFormat="1" ht="50.1" customHeight="1" x14ac:dyDescent="0.2">
      <c r="A154" s="143" t="s">
        <v>122</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6">
        <v>720</v>
      </c>
      <c r="E154" s="37"/>
      <c r="F154" s="37"/>
      <c r="G154" s="37"/>
      <c r="H154" s="38"/>
    </row>
    <row r="155" spans="1:8" s="16" customFormat="1" ht="126" customHeight="1" thickBot="1" x14ac:dyDescent="0.25">
      <c r="A155" s="143" t="s">
        <v>123</v>
      </c>
      <c r="B155" s="144"/>
      <c r="C155" s="203" t="str">
        <f>C150</f>
        <v>Интернет-площадка 2gis.ru на основе Cправочника организаций "2ГИС.МИАСС И ЗЛАТОУСТ"</v>
      </c>
      <c r="D155" s="200">
        <f>F155*1.2</f>
        <v>2412</v>
      </c>
      <c r="E155" s="201">
        <f>F155*1.1</f>
        <v>2211</v>
      </c>
      <c r="F155" s="201">
        <v>2010</v>
      </c>
      <c r="G155" s="201">
        <f>F155*0.75</f>
        <v>1507.5</v>
      </c>
      <c r="H155" s="202">
        <f>F155*0.5</f>
        <v>1005</v>
      </c>
    </row>
    <row r="156" spans="1:8" s="28" customFormat="1" ht="50.1" customHeight="1" thickBot="1" x14ac:dyDescent="0.25">
      <c r="A156" s="24" t="s">
        <v>184</v>
      </c>
      <c r="B156" s="25"/>
      <c r="C156" s="26"/>
      <c r="D156" s="156"/>
      <c r="E156" s="156"/>
      <c r="F156" s="156"/>
      <c r="G156" s="156"/>
      <c r="H156" s="157"/>
    </row>
    <row r="157" spans="1:8" s="23" customFormat="1" ht="30" customHeight="1" thickBot="1" x14ac:dyDescent="0.25">
      <c r="A157" s="535"/>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8" s="31">
        <v>6960</v>
      </c>
      <c r="E158" s="32"/>
      <c r="F158" s="32"/>
      <c r="G158" s="32"/>
      <c r="H158" s="33"/>
    </row>
    <row r="159" spans="1:8" s="16" customFormat="1" ht="83.25" customHeight="1" thickBot="1" x14ac:dyDescent="0.25">
      <c r="A159" s="143" t="s">
        <v>186</v>
      </c>
      <c r="B159" s="144"/>
      <c r="C159" s="196"/>
      <c r="D159" s="36">
        <v>6960</v>
      </c>
      <c r="E159" s="37"/>
      <c r="F159" s="37"/>
      <c r="G159" s="37"/>
      <c r="H159" s="38"/>
    </row>
    <row r="160" spans="1:8" s="16" customFormat="1" ht="21.75" thickBot="1" x14ac:dyDescent="0.25">
      <c r="A160" s="301"/>
      <c r="B160" s="302"/>
      <c r="C160" s="182"/>
      <c r="D160" s="325"/>
      <c r="E160" s="325"/>
      <c r="F160" s="325"/>
      <c r="G160" s="325"/>
      <c r="H160" s="326"/>
    </row>
    <row r="161" spans="1:8" ht="12.6" customHeight="1" x14ac:dyDescent="0.2"/>
    <row r="162" spans="1:8" s="211" customFormat="1" ht="24.95" customHeight="1" x14ac:dyDescent="0.2">
      <c r="A162" s="208"/>
      <c r="B162" s="209" t="s">
        <v>125</v>
      </c>
      <c r="C162" s="210" t="s">
        <v>546</v>
      </c>
      <c r="D162" s="210"/>
    </row>
    <row r="163" spans="1:8" s="211" customFormat="1" ht="24.95" customHeight="1" x14ac:dyDescent="0.2">
      <c r="A163" s="208"/>
      <c r="C163" s="212" t="s">
        <v>547</v>
      </c>
      <c r="D163" s="212"/>
    </row>
    <row r="164" spans="1:8" s="211" customFormat="1" ht="24.95" customHeight="1" x14ac:dyDescent="0.2">
      <c r="A164" s="208"/>
      <c r="C164" s="212" t="s">
        <v>548</v>
      </c>
      <c r="D164" s="212"/>
    </row>
    <row r="165" spans="1:8" s="205" customFormat="1" ht="12" customHeight="1" x14ac:dyDescent="0.2">
      <c r="A165" s="204"/>
      <c r="C165" s="212"/>
      <c r="D165" s="212"/>
      <c r="E165" s="211"/>
      <c r="F165" s="211"/>
      <c r="G165" s="211"/>
    </row>
    <row r="166" spans="1:8" s="219" customFormat="1" ht="24.9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s="219" customFormat="1" ht="24.9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s="219" customFormat="1" ht="24.9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s="219" customFormat="1" ht="24.95" customHeight="1"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s="219" customFormat="1" ht="24.9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s="219" customFormat="1" ht="24.9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s="219" customFormat="1" ht="24.9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s="226" customFormat="1" ht="12" customHeight="1" x14ac:dyDescent="0.2">
      <c r="A173" s="221"/>
      <c r="B173" s="221"/>
      <c r="C173" s="222"/>
      <c r="D173" s="223"/>
      <c r="E173" s="223"/>
      <c r="F173" s="224"/>
      <c r="G173" s="225"/>
      <c r="H173" s="225"/>
    </row>
    <row r="174" spans="1:8" ht="24.95" customHeight="1" x14ac:dyDescent="0.2">
      <c r="A174" s="227" t="s">
        <v>136</v>
      </c>
      <c r="B174" s="227"/>
      <c r="C174" s="227"/>
      <c r="D174" s="227"/>
      <c r="E174" s="227"/>
      <c r="F174" s="227"/>
      <c r="G174" s="227"/>
      <c r="H174" s="227"/>
    </row>
    <row r="175" spans="1:8" ht="24.95" customHeight="1" x14ac:dyDescent="0.2">
      <c r="A175" s="227" t="s">
        <v>137</v>
      </c>
      <c r="B175" s="227"/>
      <c r="C175" s="227"/>
      <c r="D175" s="227"/>
      <c r="E175" s="227"/>
      <c r="F175" s="227"/>
      <c r="G175" s="227"/>
      <c r="H175" s="227"/>
    </row>
    <row r="176" spans="1:8" s="226" customFormat="1" ht="12" customHeight="1" x14ac:dyDescent="0.2">
      <c r="A176" s="221"/>
      <c r="B176" s="221"/>
      <c r="C176" s="222"/>
      <c r="D176" s="223"/>
      <c r="E176" s="223"/>
      <c r="F176" s="224"/>
      <c r="G176" s="225"/>
      <c r="H176" s="225"/>
    </row>
    <row r="177" spans="1:8" s="230" customFormat="1" ht="50.1" customHeight="1" thickBot="1" x14ac:dyDescent="0.25">
      <c r="A177" s="228" t="s">
        <v>138</v>
      </c>
      <c r="B177" s="228"/>
      <c r="C177" s="228"/>
      <c r="D177" s="228"/>
      <c r="E177" s="228"/>
      <c r="F177" s="229"/>
      <c r="G177" s="219"/>
    </row>
    <row r="178" spans="1:8" s="235" customFormat="1" ht="50.1" customHeight="1" thickBot="1" x14ac:dyDescent="0.25">
      <c r="A178" s="231" t="s">
        <v>139</v>
      </c>
      <c r="B178" s="232"/>
      <c r="C178" s="232"/>
      <c r="D178" s="232"/>
      <c r="E178" s="233"/>
      <c r="F178" s="234"/>
      <c r="G178" s="205"/>
    </row>
    <row r="179" spans="1:8" ht="93" customHeight="1" thickBot="1" x14ac:dyDescent="0.25">
      <c r="A179" s="305" t="s">
        <v>140</v>
      </c>
      <c r="B179" s="306"/>
      <c r="C179" s="238" t="s">
        <v>141</v>
      </c>
      <c r="D179" s="330" t="s">
        <v>142</v>
      </c>
      <c r="E179" s="331"/>
      <c r="F179" s="240"/>
      <c r="G179" s="240"/>
      <c r="H179" s="240"/>
    </row>
    <row r="180" spans="1:8" ht="99.95" customHeight="1" x14ac:dyDescent="0.2">
      <c r="A180" s="241" t="s">
        <v>143</v>
      </c>
      <c r="B180" s="242"/>
      <c r="C180" s="243" t="s">
        <v>144</v>
      </c>
      <c r="D180" s="244" t="s">
        <v>145</v>
      </c>
      <c r="E180" s="245"/>
      <c r="F180" s="240"/>
      <c r="G180" s="240"/>
      <c r="H180" s="240"/>
    </row>
    <row r="181" spans="1:8" ht="75" customHeight="1" x14ac:dyDescent="0.2">
      <c r="A181" s="246" t="s">
        <v>146</v>
      </c>
      <c r="B181" s="247"/>
      <c r="C181" s="248" t="s">
        <v>147</v>
      </c>
      <c r="D181" s="249" t="s">
        <v>148</v>
      </c>
      <c r="E181" s="250"/>
      <c r="F181" s="240"/>
      <c r="G181" s="240"/>
      <c r="H181" s="240"/>
    </row>
    <row r="182" spans="1:8" ht="146.25" customHeight="1" x14ac:dyDescent="0.2">
      <c r="A182" s="247" t="s">
        <v>149</v>
      </c>
      <c r="B182" s="247"/>
      <c r="C182" s="248" t="s">
        <v>150</v>
      </c>
      <c r="D182" s="249" t="s">
        <v>148</v>
      </c>
      <c r="E182" s="249"/>
      <c r="F182" s="240"/>
      <c r="G182" s="240"/>
      <c r="H182" s="240"/>
    </row>
    <row r="183" spans="1:8" s="205" customFormat="1" ht="125.25" customHeight="1" x14ac:dyDescent="0.2">
      <c r="A183" s="246" t="s">
        <v>152</v>
      </c>
      <c r="B183" s="247"/>
      <c r="C183" s="337" t="s">
        <v>153</v>
      </c>
      <c r="D183" s="247" t="s">
        <v>148</v>
      </c>
      <c r="E183" s="338"/>
      <c r="F183" s="234"/>
      <c r="G183" s="234"/>
      <c r="H183" s="234"/>
    </row>
    <row r="184" spans="1:8" s="226" customFormat="1" ht="222.75" customHeight="1" thickBot="1" x14ac:dyDescent="0.25">
      <c r="A184" s="339" t="s">
        <v>154</v>
      </c>
      <c r="B184" s="340"/>
      <c r="C184" s="334" t="s">
        <v>155</v>
      </c>
      <c r="D184" s="341" t="s">
        <v>148</v>
      </c>
      <c r="E184" s="342"/>
      <c r="F184" s="224"/>
      <c r="G184" s="225"/>
      <c r="H184" s="225"/>
    </row>
    <row r="185" spans="1:8" s="226" customFormat="1" ht="18" customHeight="1" x14ac:dyDescent="0.2">
      <c r="A185" s="577"/>
      <c r="B185" s="577"/>
      <c r="C185" s="577"/>
      <c r="D185" s="577"/>
      <c r="E185" s="577"/>
      <c r="F185" s="224"/>
      <c r="G185" s="225"/>
      <c r="H185" s="225"/>
    </row>
    <row r="186" spans="1:8" ht="24.95" customHeight="1" x14ac:dyDescent="0.2">
      <c r="A186" s="252" t="s">
        <v>156</v>
      </c>
      <c r="B186" s="252"/>
      <c r="C186" s="252"/>
      <c r="D186" s="252"/>
      <c r="E186" s="252"/>
      <c r="F186" s="252"/>
      <c r="G186" s="252"/>
      <c r="H186" s="252"/>
    </row>
    <row r="187" spans="1:8" ht="24.95" customHeight="1" x14ac:dyDescent="0.2">
      <c r="A187" s="252" t="s">
        <v>157</v>
      </c>
      <c r="B187" s="252"/>
      <c r="C187" s="252"/>
      <c r="D187" s="252"/>
      <c r="E187" s="252"/>
      <c r="F187" s="252"/>
      <c r="G187" s="252"/>
      <c r="H187" s="252"/>
    </row>
    <row r="188" spans="1:8" ht="190.5"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s="16" customFormat="1" ht="67.5" customHeight="1" x14ac:dyDescent="0.2">
      <c r="A189" s="227" t="s">
        <v>159</v>
      </c>
      <c r="B189" s="227"/>
      <c r="C189" s="227"/>
      <c r="D189" s="227"/>
      <c r="E189" s="227"/>
      <c r="F189" s="227"/>
      <c r="G189" s="227"/>
      <c r="H189" s="227"/>
    </row>
    <row r="190" spans="1:8" ht="24.95" customHeight="1" x14ac:dyDescent="0.2">
      <c r="A190" s="252" t="s">
        <v>160</v>
      </c>
      <c r="B190" s="252"/>
      <c r="C190" s="252"/>
      <c r="D190" s="252"/>
      <c r="E190" s="252"/>
      <c r="F190" s="252"/>
      <c r="G190" s="252"/>
      <c r="H190" s="252"/>
    </row>
    <row r="191" spans="1:8" s="254" customFormat="1" ht="114.75" customHeight="1" x14ac:dyDescent="0.2">
      <c r="A191" s="227" t="s">
        <v>161</v>
      </c>
      <c r="B191" s="227"/>
      <c r="C191" s="227"/>
      <c r="D191" s="227"/>
      <c r="E191" s="227"/>
      <c r="F191" s="227"/>
      <c r="G191" s="227"/>
      <c r="H191" s="227"/>
    </row>
  </sheetData>
  <sheetProtection selectLockedCells="1" selectUnlockedCells="1"/>
  <mergeCells count="312">
    <mergeCell ref="A186:H186"/>
    <mergeCell ref="A187:H187"/>
    <mergeCell ref="A188:H188"/>
    <mergeCell ref="A189:H189"/>
    <mergeCell ref="A190:H190"/>
    <mergeCell ref="A191:E191"/>
    <mergeCell ref="F191:H191"/>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5:B155"/>
    <mergeCell ref="A156:B156"/>
    <mergeCell ref="D156:H156"/>
    <mergeCell ref="A157:C157"/>
    <mergeCell ref="D157:H157"/>
    <mergeCell ref="A158:B158"/>
    <mergeCell ref="C158:C159"/>
    <mergeCell ref="D158:H158"/>
    <mergeCell ref="A159:B159"/>
    <mergeCell ref="D159:H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4" width="35.5703125" style="205" customWidth="1"/>
    <col min="5" max="5" width="29.85546875" style="205" customWidth="1"/>
    <col min="6" max="6" width="27.85546875" style="205" customWidth="1"/>
    <col min="7" max="7" width="25" style="205" customWidth="1"/>
    <col min="8" max="8" width="29.28515625" style="205" customWidth="1"/>
    <col min="9" max="16384" width="9.140625" style="207"/>
  </cols>
  <sheetData>
    <row r="1" spans="1:8" s="4" customFormat="1" ht="50.1" customHeight="1" x14ac:dyDescent="0.2">
      <c r="A1" s="1"/>
      <c r="B1" s="2"/>
      <c r="C1" s="3" t="s">
        <v>0</v>
      </c>
      <c r="D1" s="224"/>
      <c r="E1" s="224"/>
      <c r="F1" s="224"/>
      <c r="G1" s="224"/>
      <c r="H1" s="224"/>
    </row>
    <row r="2" spans="1:8" s="10" customFormat="1" ht="50.1" customHeight="1" x14ac:dyDescent="0.2">
      <c r="A2" s="5" t="str">
        <f>Абакан_юр!A2</f>
        <v>Введен в действие с "01" января 2024 г.</v>
      </c>
      <c r="B2" s="6" t="s">
        <v>2</v>
      </c>
      <c r="C2" s="7" t="s">
        <v>549</v>
      </c>
      <c r="D2" s="401"/>
      <c r="E2" s="401"/>
      <c r="F2" s="401"/>
      <c r="G2" s="401"/>
      <c r="H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257"/>
      <c r="B6" s="258"/>
      <c r="C6" s="259"/>
      <c r="D6" s="445"/>
      <c r="E6" s="314"/>
      <c r="F6" s="446"/>
      <c r="G6" s="314"/>
      <c r="H6" s="447"/>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4">
        <v>150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300 до 6138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70" s="127">
        <v>624</v>
      </c>
      <c r="E70" s="128"/>
      <c r="F70" s="128"/>
      <c r="G70" s="128"/>
      <c r="H70" s="129"/>
    </row>
    <row r="71" spans="1:8" ht="37.5" customHeight="1" x14ac:dyDescent="0.2">
      <c r="A71" s="273" t="s">
        <v>54</v>
      </c>
      <c r="B71" s="274"/>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71" s="36">
        <v>414</v>
      </c>
      <c r="E71" s="37"/>
      <c r="F71" s="37"/>
      <c r="G71" s="37"/>
      <c r="H71" s="38"/>
    </row>
    <row r="72" spans="1:8" ht="37.5" customHeight="1" x14ac:dyDescent="0.2">
      <c r="A72" s="273" t="s">
        <v>55</v>
      </c>
      <c r="B72" s="274"/>
      <c r="C72" s="142"/>
      <c r="D72" s="36">
        <v>6138</v>
      </c>
      <c r="E72" s="37"/>
      <c r="F72" s="37"/>
      <c r="G72" s="37"/>
      <c r="H72" s="38"/>
    </row>
    <row r="73" spans="1:8" ht="37.5" customHeight="1" x14ac:dyDescent="0.2">
      <c r="A73" s="275" t="s">
        <v>56</v>
      </c>
      <c r="B73" s="276"/>
      <c r="C73" s="142"/>
      <c r="D73" s="36">
        <v>1242</v>
      </c>
      <c r="E73" s="37"/>
      <c r="F73" s="37"/>
      <c r="G73" s="37"/>
      <c r="H73" s="38"/>
    </row>
    <row r="74" spans="1:8" ht="37.5" customHeight="1" x14ac:dyDescent="0.2">
      <c r="A74" s="277" t="s">
        <v>57</v>
      </c>
      <c r="B74" s="278"/>
      <c r="C74" s="142"/>
      <c r="D74" s="36">
        <v>3660</v>
      </c>
      <c r="E74" s="37"/>
      <c r="F74" s="37"/>
      <c r="G74" s="37"/>
      <c r="H74" s="38"/>
    </row>
    <row r="75" spans="1:8" ht="37.5" customHeight="1" x14ac:dyDescent="0.2">
      <c r="A75" s="273" t="s">
        <v>58</v>
      </c>
      <c r="B75" s="274"/>
      <c r="C75" s="142"/>
      <c r="D75" s="36">
        <v>300</v>
      </c>
      <c r="E75" s="37"/>
      <c r="F75" s="37"/>
      <c r="G75" s="37"/>
      <c r="H75" s="38"/>
    </row>
    <row r="76" spans="1:8" ht="37.5" customHeight="1" x14ac:dyDescent="0.2">
      <c r="A76" s="273" t="s">
        <v>59</v>
      </c>
      <c r="B76" s="274"/>
      <c r="C76" s="142"/>
      <c r="D76" s="36">
        <v>300</v>
      </c>
      <c r="E76" s="37"/>
      <c r="F76" s="37"/>
      <c r="G76" s="37"/>
      <c r="H76" s="38"/>
    </row>
    <row r="77" spans="1:8" ht="37.5" customHeight="1" x14ac:dyDescent="0.2">
      <c r="A77" s="273" t="s">
        <v>60</v>
      </c>
      <c r="B77" s="274"/>
      <c r="C77" s="142"/>
      <c r="D77" s="36">
        <v>600</v>
      </c>
      <c r="E77" s="37"/>
      <c r="F77" s="37"/>
      <c r="G77" s="37"/>
      <c r="H77" s="38"/>
    </row>
    <row r="78" spans="1:8" ht="37.5" customHeight="1" x14ac:dyDescent="0.2">
      <c r="A78" s="273" t="s">
        <v>61</v>
      </c>
      <c r="B78" s="274"/>
      <c r="C78" s="142"/>
      <c r="D78" s="36">
        <v>900</v>
      </c>
      <c r="E78" s="37"/>
      <c r="F78" s="37"/>
      <c r="G78" s="37"/>
      <c r="H78" s="38"/>
    </row>
    <row r="79" spans="1:8" ht="37.5" customHeight="1" thickBot="1" x14ac:dyDescent="0.25">
      <c r="A79" s="280" t="s">
        <v>62</v>
      </c>
      <c r="B79" s="281"/>
      <c r="C79" s="147"/>
      <c r="D79" s="187">
        <v>4248</v>
      </c>
      <c r="E79" s="188"/>
      <c r="F79" s="188"/>
      <c r="G79" s="188"/>
      <c r="H79" s="18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80" s="45">
        <v>102</v>
      </c>
      <c r="E80" s="45"/>
      <c r="F80" s="45"/>
      <c r="G80" s="45"/>
      <c r="H80" s="46"/>
    </row>
    <row r="81" spans="1:8" ht="50.1" customHeight="1" thickBot="1" x14ac:dyDescent="0.25">
      <c r="A81" s="24" t="s">
        <v>65</v>
      </c>
      <c r="B81" s="25"/>
      <c r="C81" s="26"/>
      <c r="D81" s="156" t="str">
        <f>"от "&amp;MIN(D83,D103:D119)&amp;" до "&amp;MAX(D83,D103:D119)</f>
        <v>от 504 до 10440</v>
      </c>
      <c r="E81" s="156"/>
      <c r="F81" s="156"/>
      <c r="G81" s="156"/>
      <c r="H81" s="157"/>
    </row>
    <row r="82" spans="1:8" ht="21.75" thickBot="1" x14ac:dyDescent="0.25">
      <c r="A82" s="301"/>
      <c r="B82" s="302"/>
      <c r="C82" s="118"/>
      <c r="D82" s="325"/>
      <c r="E82" s="325"/>
      <c r="F82" s="325"/>
      <c r="G82" s="325"/>
      <c r="H82" s="326"/>
    </row>
    <row r="83" spans="1:8" ht="59.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83" s="165">
        <v>3600</v>
      </c>
      <c r="E83" s="165"/>
      <c r="F83" s="165"/>
      <c r="G83" s="165"/>
      <c r="H83" s="166"/>
    </row>
    <row r="84" spans="1:8" ht="59.25" customHeight="1" thickBot="1" x14ac:dyDescent="0.25">
      <c r="A84" s="167" t="s">
        <v>67</v>
      </c>
      <c r="B84" s="168"/>
      <c r="C84" s="169"/>
      <c r="D84" s="170" t="s">
        <v>68</v>
      </c>
      <c r="E84" s="171"/>
      <c r="F84" s="171"/>
      <c r="G84" s="171"/>
      <c r="H84" s="172"/>
    </row>
    <row r="85" spans="1:8" ht="59.25" customHeight="1" x14ac:dyDescent="0.2">
      <c r="A85" s="173" t="s">
        <v>69</v>
      </c>
      <c r="B85" s="174"/>
      <c r="C85" s="169"/>
      <c r="D85" s="140">
        <f>D83/4</f>
        <v>900</v>
      </c>
      <c r="E85" s="140"/>
      <c r="F85" s="140"/>
      <c r="G85" s="140"/>
      <c r="H85" s="141"/>
    </row>
    <row r="86" spans="1:8" ht="59.25" customHeight="1" x14ac:dyDescent="0.2">
      <c r="A86" s="173" t="s">
        <v>70</v>
      </c>
      <c r="B86" s="174"/>
      <c r="C86" s="169"/>
      <c r="D86" s="140">
        <f>D83/5</f>
        <v>720</v>
      </c>
      <c r="E86" s="140"/>
      <c r="F86" s="140"/>
      <c r="G86" s="140"/>
      <c r="H86" s="141"/>
    </row>
    <row r="87" spans="1:8" ht="59.25" customHeight="1" x14ac:dyDescent="0.2">
      <c r="A87" s="173" t="s">
        <v>71</v>
      </c>
      <c r="B87" s="174"/>
      <c r="C87" s="169"/>
      <c r="D87" s="140">
        <f>D83/6</f>
        <v>600</v>
      </c>
      <c r="E87" s="140"/>
      <c r="F87" s="140"/>
      <c r="G87" s="140"/>
      <c r="H87" s="141"/>
    </row>
    <row r="88" spans="1:8" ht="59.25" customHeight="1" x14ac:dyDescent="0.2">
      <c r="A88" s="173" t="s">
        <v>72</v>
      </c>
      <c r="B88" s="174"/>
      <c r="C88" s="169"/>
      <c r="D88" s="140">
        <f>D83/7</f>
        <v>514.28571428571433</v>
      </c>
      <c r="E88" s="140"/>
      <c r="F88" s="140"/>
      <c r="G88" s="140"/>
      <c r="H88" s="141"/>
    </row>
    <row r="89" spans="1:8" ht="59.25" customHeight="1" x14ac:dyDescent="0.2">
      <c r="A89" s="173" t="s">
        <v>73</v>
      </c>
      <c r="B89" s="174"/>
      <c r="C89" s="169"/>
      <c r="D89" s="140">
        <f>D83/8</f>
        <v>450</v>
      </c>
      <c r="E89" s="140"/>
      <c r="F89" s="140"/>
      <c r="G89" s="140"/>
      <c r="H89" s="141"/>
    </row>
    <row r="90" spans="1:8" ht="59.25" customHeight="1" x14ac:dyDescent="0.2">
      <c r="A90" s="173" t="s">
        <v>74</v>
      </c>
      <c r="B90" s="174"/>
      <c r="C90" s="169"/>
      <c r="D90" s="140">
        <f>D83/9</f>
        <v>400</v>
      </c>
      <c r="E90" s="140"/>
      <c r="F90" s="140"/>
      <c r="G90" s="140"/>
      <c r="H90" s="141"/>
    </row>
    <row r="91" spans="1:8" ht="59.25" customHeight="1" x14ac:dyDescent="0.2">
      <c r="A91" s="173" t="s">
        <v>75</v>
      </c>
      <c r="B91" s="174"/>
      <c r="C91" s="169"/>
      <c r="D91" s="140">
        <f>D83/10</f>
        <v>360</v>
      </c>
      <c r="E91" s="140"/>
      <c r="F91" s="140"/>
      <c r="G91" s="140"/>
      <c r="H91" s="141"/>
    </row>
    <row r="92" spans="1:8" ht="59.25" customHeight="1" thickBot="1" x14ac:dyDescent="0.25">
      <c r="A92" s="162" t="s">
        <v>76</v>
      </c>
      <c r="B92" s="163"/>
      <c r="C92" s="169"/>
      <c r="D92" s="165">
        <v>5400</v>
      </c>
      <c r="E92" s="165"/>
      <c r="F92" s="165"/>
      <c r="G92" s="165"/>
      <c r="H92" s="166"/>
    </row>
    <row r="93" spans="1:8" ht="59.25" customHeight="1" thickBot="1" x14ac:dyDescent="0.25">
      <c r="A93" s="167" t="s">
        <v>67</v>
      </c>
      <c r="B93" s="168"/>
      <c r="C93" s="169"/>
      <c r="D93" s="170" t="s">
        <v>68</v>
      </c>
      <c r="E93" s="171"/>
      <c r="F93" s="171"/>
      <c r="G93" s="171"/>
      <c r="H93" s="172"/>
    </row>
    <row r="94" spans="1:8" ht="59.25" customHeight="1" x14ac:dyDescent="0.2">
      <c r="A94" s="173" t="s">
        <v>69</v>
      </c>
      <c r="B94" s="174"/>
      <c r="C94" s="169"/>
      <c r="D94" s="140">
        <v>1350</v>
      </c>
      <c r="E94" s="140"/>
      <c r="F94" s="140"/>
      <c r="G94" s="140"/>
      <c r="H94" s="141"/>
    </row>
    <row r="95" spans="1:8" ht="59.25" customHeight="1" x14ac:dyDescent="0.2">
      <c r="A95" s="173" t="s">
        <v>70</v>
      </c>
      <c r="B95" s="174"/>
      <c r="C95" s="169"/>
      <c r="D95" s="140">
        <v>1080</v>
      </c>
      <c r="E95" s="140"/>
      <c r="F95" s="140"/>
      <c r="G95" s="140"/>
      <c r="H95" s="141"/>
    </row>
    <row r="96" spans="1:8" ht="59.25" customHeight="1" x14ac:dyDescent="0.2">
      <c r="A96" s="173" t="s">
        <v>71</v>
      </c>
      <c r="B96" s="174"/>
      <c r="C96" s="169"/>
      <c r="D96" s="140">
        <v>900</v>
      </c>
      <c r="E96" s="140"/>
      <c r="F96" s="140"/>
      <c r="G96" s="140"/>
      <c r="H96" s="141"/>
    </row>
    <row r="97" spans="1:8" ht="59.25" customHeight="1" x14ac:dyDescent="0.2">
      <c r="A97" s="173" t="s">
        <v>72</v>
      </c>
      <c r="B97" s="174"/>
      <c r="C97" s="169"/>
      <c r="D97" s="140">
        <v>771.42857142857144</v>
      </c>
      <c r="E97" s="140"/>
      <c r="F97" s="140"/>
      <c r="G97" s="140"/>
      <c r="H97" s="141"/>
    </row>
    <row r="98" spans="1:8" ht="59.25" customHeight="1" x14ac:dyDescent="0.2">
      <c r="A98" s="173" t="s">
        <v>73</v>
      </c>
      <c r="B98" s="174"/>
      <c r="C98" s="169"/>
      <c r="D98" s="140">
        <v>675</v>
      </c>
      <c r="E98" s="140"/>
      <c r="F98" s="140"/>
      <c r="G98" s="140"/>
      <c r="H98" s="141"/>
    </row>
    <row r="99" spans="1:8" ht="59.25" customHeight="1" x14ac:dyDescent="0.2">
      <c r="A99" s="173" t="s">
        <v>74</v>
      </c>
      <c r="B99" s="174"/>
      <c r="C99" s="169"/>
      <c r="D99" s="140">
        <v>600</v>
      </c>
      <c r="E99" s="140"/>
      <c r="F99" s="140"/>
      <c r="G99" s="140"/>
      <c r="H99" s="141"/>
    </row>
    <row r="100" spans="1:8" ht="59.25" customHeight="1" thickBot="1" x14ac:dyDescent="0.25">
      <c r="A100" s="173" t="s">
        <v>75</v>
      </c>
      <c r="B100" s="174"/>
      <c r="C100" s="177"/>
      <c r="D100" s="140">
        <v>540</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1" s="44">
        <v>10008</v>
      </c>
      <c r="E101" s="45"/>
      <c r="F101" s="45"/>
      <c r="G101" s="45"/>
      <c r="H101" s="46"/>
    </row>
    <row r="102" spans="1:8" ht="21.75" thickBot="1" x14ac:dyDescent="0.25">
      <c r="A102" s="180"/>
      <c r="B102" s="181"/>
      <c r="C102" s="182"/>
      <c r="D102" s="325"/>
      <c r="E102" s="325"/>
      <c r="F102" s="325"/>
      <c r="G102" s="325"/>
      <c r="H102" s="326"/>
    </row>
    <row r="103" spans="1:8"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"2ГИС.МУРМАНСКАЯ ОБЛАСТЬ"</v>
      </c>
      <c r="D103" s="56">
        <v>2304</v>
      </c>
      <c r="E103" s="37"/>
      <c r="F103" s="37"/>
      <c r="G103" s="37"/>
      <c r="H103" s="38"/>
    </row>
    <row r="104" spans="1:8"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4" s="56">
        <v>5076</v>
      </c>
      <c r="E104" s="37"/>
      <c r="F104" s="37"/>
      <c r="G104" s="37"/>
      <c r="H104" s="38"/>
    </row>
    <row r="105" spans="1:8" ht="50.1" customHeight="1" x14ac:dyDescent="0.2">
      <c r="A105" s="143" t="s">
        <v>80</v>
      </c>
      <c r="B105" s="144"/>
      <c r="C105"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5" s="56">
        <v>708</v>
      </c>
      <c r="E105" s="37"/>
      <c r="F105" s="37"/>
      <c r="G105" s="37"/>
      <c r="H105" s="38"/>
    </row>
    <row r="106" spans="1:8"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6" s="56">
        <v>4542</v>
      </c>
      <c r="E106" s="37"/>
      <c r="F106" s="37"/>
      <c r="G106" s="37"/>
      <c r="H106" s="38"/>
    </row>
    <row r="107" spans="1:8"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07" s="56">
        <v>5450.4</v>
      </c>
      <c r="E107" s="37"/>
      <c r="F107" s="37"/>
      <c r="G107" s="37"/>
      <c r="H107" s="38"/>
    </row>
    <row r="108" spans="1:8"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8" s="56">
        <v>708</v>
      </c>
      <c r="E108" s="37"/>
      <c r="F108" s="37"/>
      <c r="G108" s="37"/>
      <c r="H108" s="38"/>
    </row>
    <row r="109" spans="1:8"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9" s="56">
        <v>10440</v>
      </c>
      <c r="E109" s="37"/>
      <c r="F109" s="37"/>
      <c r="G109" s="37"/>
      <c r="H109" s="38"/>
    </row>
    <row r="110" spans="1:8"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0" s="56">
        <v>1416</v>
      </c>
      <c r="E110" s="37"/>
      <c r="F110" s="37"/>
      <c r="G110" s="37"/>
      <c r="H110" s="38"/>
    </row>
    <row r="111" spans="1:8" ht="50.1" customHeight="1" x14ac:dyDescent="0.2">
      <c r="A111" s="143" t="s">
        <v>86</v>
      </c>
      <c r="B111" s="144"/>
      <c r="C111" s="190" t="str">
        <f>C104</f>
        <v>Электронный справочник на основе Справочника организаций "2ГИС.МУРМАНСКАЯ ОБЛАСТЬ" (версия для ПК)</v>
      </c>
      <c r="D111" s="56">
        <v>5100</v>
      </c>
      <c r="E111" s="37"/>
      <c r="F111" s="37"/>
      <c r="G111" s="37"/>
      <c r="H111" s="38"/>
    </row>
    <row r="112" spans="1:8" ht="50.1" customHeight="1" x14ac:dyDescent="0.2">
      <c r="A112" s="143" t="s">
        <v>87</v>
      </c>
      <c r="B112" s="144"/>
      <c r="C112" s="190" t="s">
        <v>88</v>
      </c>
      <c r="D112" s="56">
        <v>504</v>
      </c>
      <c r="E112" s="37"/>
      <c r="F112" s="37"/>
      <c r="G112" s="37"/>
      <c r="H112" s="38"/>
    </row>
    <row r="113" spans="1:8" ht="74.2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3" s="56">
        <v>2184</v>
      </c>
      <c r="E113" s="37"/>
      <c r="F113" s="37"/>
      <c r="G113" s="37"/>
      <c r="H113" s="38"/>
    </row>
    <row r="114" spans="1:8" ht="74.2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4" s="56">
        <v>1854</v>
      </c>
      <c r="E114" s="37"/>
      <c r="F114" s="37"/>
      <c r="G114" s="37"/>
      <c r="H114" s="38"/>
    </row>
    <row r="115" spans="1:8" ht="74.25" customHeight="1" x14ac:dyDescent="0.2">
      <c r="A115" s="143" t="s">
        <v>91</v>
      </c>
      <c r="B115" s="144"/>
      <c r="C115"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5" s="56">
        <v>1578</v>
      </c>
      <c r="E115" s="37"/>
      <c r="F115" s="37"/>
      <c r="G115" s="37"/>
      <c r="H115" s="38"/>
    </row>
    <row r="116" spans="1:8" ht="74.25" customHeight="1" x14ac:dyDescent="0.2">
      <c r="A116" s="143" t="s">
        <v>92</v>
      </c>
      <c r="B116" s="144"/>
      <c r="C116" s="190"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6" s="56">
        <v>1344</v>
      </c>
      <c r="E116" s="37"/>
      <c r="F116" s="37"/>
      <c r="G116" s="37"/>
      <c r="H116" s="38"/>
    </row>
    <row r="117" spans="1:8" ht="74.2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7" s="56">
        <v>4020</v>
      </c>
      <c r="E117" s="37"/>
      <c r="F117" s="37"/>
      <c r="G117" s="37"/>
      <c r="H117" s="38"/>
    </row>
    <row r="118" spans="1:8" ht="74.2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18" s="56">
        <v>3000</v>
      </c>
      <c r="E118" s="37"/>
      <c r="F118" s="37"/>
      <c r="G118" s="37"/>
      <c r="H118" s="38"/>
    </row>
    <row r="119" spans="1:8"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9" s="56">
        <v>3306</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20" s="56">
        <v>624</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1" s="56">
        <v>3300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2" s="56">
        <v>3000</v>
      </c>
      <c r="E122" s="37"/>
      <c r="F122" s="37"/>
      <c r="G122" s="37"/>
      <c r="H122" s="38"/>
    </row>
    <row r="123" spans="1:8"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23" s="56">
        <v>5010</v>
      </c>
      <c r="E123" s="37"/>
      <c r="F123" s="37"/>
      <c r="G123" s="37"/>
      <c r="H123" s="38"/>
    </row>
    <row r="124" spans="1:8" ht="50.1" customHeight="1" x14ac:dyDescent="0.2">
      <c r="A124" s="143" t="s">
        <v>99</v>
      </c>
      <c r="B124" s="144"/>
      <c r="C124"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4" s="56">
        <v>3240</v>
      </c>
      <c r="E124" s="37"/>
      <c r="F124" s="37"/>
      <c r="G124" s="37"/>
      <c r="H124" s="38"/>
    </row>
    <row r="125" spans="1:8" ht="50.1" customHeight="1" x14ac:dyDescent="0.2">
      <c r="A125" s="143" t="s">
        <v>100</v>
      </c>
      <c r="B125" s="144"/>
      <c r="C125" s="190"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7200</v>
      </c>
      <c r="E125" s="37"/>
      <c r="F125" s="37"/>
      <c r="G125" s="37"/>
      <c r="H125" s="38"/>
    </row>
    <row r="126" spans="1:8" ht="50.1" customHeight="1" x14ac:dyDescent="0.2">
      <c r="A126" s="143" t="s">
        <v>101</v>
      </c>
      <c r="B126" s="144"/>
      <c r="C126" s="190" t="str">
        <f t="shared" si="2"/>
        <v>Электронный справочник на основе Справочника организаций "2ГИС.МУРМАНСКАЯ ОБЛАСТЬ" (версия для ПК)</v>
      </c>
      <c r="D126" s="56">
        <v>1080</v>
      </c>
      <c r="E126" s="37"/>
      <c r="F126" s="37"/>
      <c r="G126" s="37"/>
      <c r="H126" s="38"/>
    </row>
    <row r="127" spans="1:8"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7" s="56">
        <v>6360</v>
      </c>
      <c r="E127" s="37"/>
      <c r="F127" s="37"/>
      <c r="G127" s="37"/>
      <c r="H127" s="38"/>
    </row>
    <row r="128" spans="1:8"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28" s="56">
        <v>7632</v>
      </c>
      <c r="E128" s="37"/>
      <c r="F128" s="37"/>
      <c r="G128" s="37"/>
      <c r="H128" s="38"/>
    </row>
    <row r="129" spans="1:8" ht="50.1" customHeight="1" x14ac:dyDescent="0.2">
      <c r="A129" s="143" t="s">
        <v>104</v>
      </c>
      <c r="B129" s="144"/>
      <c r="C129" s="190" t="str">
        <f t="shared" si="2"/>
        <v>Электронный справочник на основе Справочника организаций "2ГИС.МУРМАНСКАЯ ОБЛАСТЬ" (версия для ПК)</v>
      </c>
      <c r="D129" s="56">
        <v>1080</v>
      </c>
      <c r="E129" s="37"/>
      <c r="F129" s="37"/>
      <c r="G129" s="37"/>
      <c r="H129" s="38"/>
    </row>
    <row r="130" spans="1:8" ht="50.1" customHeight="1" x14ac:dyDescent="0.2">
      <c r="A130" s="143" t="s">
        <v>105</v>
      </c>
      <c r="B130" s="144"/>
      <c r="C130" s="190" t="str">
        <f t="shared" si="2"/>
        <v>Электронный справочник на основе Справочника организаций "2ГИС.МУРМАНСКАЯ ОБЛАСТЬ" (версия для ПК)</v>
      </c>
      <c r="D130" s="56">
        <v>14640</v>
      </c>
      <c r="E130" s="37"/>
      <c r="F130" s="37"/>
      <c r="G130" s="37"/>
      <c r="H130" s="38"/>
    </row>
    <row r="131" spans="1:8" ht="50.1" customHeight="1" x14ac:dyDescent="0.2">
      <c r="A131" s="143" t="s">
        <v>106</v>
      </c>
      <c r="B131" s="144"/>
      <c r="C131" s="190" t="str">
        <f t="shared" si="2"/>
        <v>Электронный справочник на основе Справочника организаций "2ГИС.МУРМАНСКАЯ ОБЛАСТЬ" (версия для ПК)</v>
      </c>
      <c r="D131" s="56">
        <v>2040</v>
      </c>
      <c r="E131" s="37"/>
      <c r="F131" s="37"/>
      <c r="G131" s="37"/>
      <c r="H131" s="38"/>
    </row>
    <row r="132" spans="1:8" ht="50.1" customHeight="1" x14ac:dyDescent="0.2">
      <c r="A132" s="143" t="s">
        <v>107</v>
      </c>
      <c r="B132" s="144"/>
      <c r="C132" s="190" t="s">
        <v>88</v>
      </c>
      <c r="D132" s="56">
        <v>720</v>
      </c>
      <c r="E132" s="37"/>
      <c r="F132" s="37"/>
      <c r="G132" s="37"/>
      <c r="H132" s="38"/>
    </row>
    <row r="133" spans="1:8" ht="68.2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56">
        <v>5640</v>
      </c>
      <c r="E133" s="37"/>
      <c r="F133" s="37"/>
      <c r="G133" s="37"/>
      <c r="H133" s="38"/>
    </row>
    <row r="134" spans="1:8" ht="50.1" customHeight="1" thickBot="1" x14ac:dyDescent="0.25">
      <c r="A134" s="143" t="s">
        <v>109</v>
      </c>
      <c r="B134" s="144"/>
      <c r="C134" s="190" t="str">
        <f t="shared" si="2"/>
        <v>Электронный справочник на основе Справочника организаций "2ГИС.МУРМАНСКАЯ ОБЛАСТЬ" (версия для ПК)</v>
      </c>
      <c r="D134" s="56">
        <v>4680</v>
      </c>
      <c r="E134" s="37"/>
      <c r="F134" s="37"/>
      <c r="G134" s="37"/>
      <c r="H134" s="38"/>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36" s="36">
        <v>2502</v>
      </c>
      <c r="E136" s="37"/>
      <c r="F136" s="37"/>
      <c r="G136" s="37"/>
      <c r="H136" s="38"/>
    </row>
    <row r="137" spans="1:8" s="16" customFormat="1" ht="50.1" customHeight="1" x14ac:dyDescent="0.2">
      <c r="A137" s="143" t="s">
        <v>112</v>
      </c>
      <c r="B137" s="144"/>
      <c r="C137" s="196"/>
      <c r="D137" s="36">
        <v>2502</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2" s="200">
        <f>F142*1.2</f>
        <v>1728</v>
      </c>
      <c r="E142" s="201">
        <f>F142*1.1</f>
        <v>1584.0000000000002</v>
      </c>
      <c r="F142" s="201">
        <v>1440</v>
      </c>
      <c r="G142" s="201">
        <f>F142*0.75</f>
        <v>1080</v>
      </c>
      <c r="H142" s="202">
        <f>F142*0.5</f>
        <v>720</v>
      </c>
    </row>
    <row r="143" spans="1:8"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"2ГИС.МУРМАНСКАЯ ОБЛАСТЬ"</v>
      </c>
      <c r="D143" s="36">
        <v>5844</v>
      </c>
      <c r="E143" s="37"/>
      <c r="F143" s="37"/>
      <c r="G143" s="37"/>
      <c r="H143" s="38"/>
    </row>
    <row r="144" spans="1:8" ht="50.1" customHeight="1" x14ac:dyDescent="0.2">
      <c r="A144" s="143" t="s">
        <v>119</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4" s="56">
        <v>1062</v>
      </c>
      <c r="E144" s="37"/>
      <c r="F144" s="37"/>
      <c r="G144" s="37"/>
      <c r="H144" s="38"/>
    </row>
    <row r="145" spans="1:8"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5" s="200">
        <f>F145*1.2</f>
        <v>2448</v>
      </c>
      <c r="E145" s="201">
        <f>F145*1.1</f>
        <v>2244</v>
      </c>
      <c r="F145" s="201">
        <v>2040</v>
      </c>
      <c r="G145" s="201">
        <f>F145*0.75</f>
        <v>1530</v>
      </c>
      <c r="H145" s="202">
        <f>F145*0.5</f>
        <v>1020</v>
      </c>
    </row>
    <row r="146" spans="1:8" ht="50.1" customHeight="1" x14ac:dyDescent="0.2">
      <c r="A146" s="143" t="s">
        <v>165</v>
      </c>
      <c r="B146" s="144"/>
      <c r="C146" s="298" t="str">
        <f>"Интернет-площадка 2gis.ru на основе Cправочника организаций "&amp;$C$2&amp;""</f>
        <v>Интернет-площадка 2gis.ru на основе Cправочника организаций "2ГИС.МУРМАНСКАЯ ОБЛАСТЬ"</v>
      </c>
      <c r="D146" s="36">
        <v>8280</v>
      </c>
      <c r="E146" s="37"/>
      <c r="F146" s="37"/>
      <c r="G146" s="37"/>
      <c r="H146" s="38"/>
    </row>
    <row r="147" spans="1:8" ht="50.1" customHeight="1" x14ac:dyDescent="0.2">
      <c r="A147" s="143" t="s">
        <v>122</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7" s="36">
        <v>1560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"2ГИС.МУРМАНСКАЯ ОБЛАСТЬ"</v>
      </c>
      <c r="D148" s="200">
        <f>F148*1.2</f>
        <v>6739.2</v>
      </c>
      <c r="E148" s="201">
        <f>F148*1.1</f>
        <v>6177.6</v>
      </c>
      <c r="F148" s="201">
        <v>5616</v>
      </c>
      <c r="G148" s="201">
        <f>F148*0.75</f>
        <v>4212</v>
      </c>
      <c r="H148" s="202">
        <f>F148*0.5</f>
        <v>2808</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1" s="31">
        <v>9150</v>
      </c>
      <c r="E151" s="32"/>
      <c r="F151" s="32"/>
      <c r="G151" s="32"/>
      <c r="H151" s="33"/>
    </row>
    <row r="152" spans="1:8" s="16" customFormat="1" ht="83.25" customHeight="1" thickBot="1" x14ac:dyDescent="0.25">
      <c r="A152" s="143" t="s">
        <v>186</v>
      </c>
      <c r="B152" s="144"/>
      <c r="C152" s="196"/>
      <c r="D152" s="36">
        <v>9150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550</v>
      </c>
      <c r="D155" s="210"/>
      <c r="E155" s="537"/>
      <c r="F155" s="537"/>
      <c r="G155" s="537"/>
      <c r="H155" s="537"/>
    </row>
    <row r="156" spans="1:8" ht="21" x14ac:dyDescent="0.2">
      <c r="A156" s="208"/>
      <c r="B156" s="211"/>
      <c r="C156" s="304" t="s">
        <v>551</v>
      </c>
      <c r="D156" s="212"/>
      <c r="E156" s="392"/>
      <c r="F156" s="392"/>
      <c r="G156" s="392"/>
      <c r="H156" s="392"/>
    </row>
    <row r="157" spans="1:8" ht="21" x14ac:dyDescent="0.2">
      <c r="A157" s="208"/>
      <c r="B157" s="211"/>
      <c r="C157" s="304" t="s">
        <v>552</v>
      </c>
      <c r="D157" s="212"/>
      <c r="E157" s="392"/>
      <c r="F157" s="392"/>
      <c r="G157" s="392"/>
      <c r="H157" s="392"/>
    </row>
    <row r="158" spans="1:8" ht="21" x14ac:dyDescent="0.2">
      <c r="C158" s="212"/>
      <c r="D158" s="212"/>
      <c r="E158" s="392"/>
      <c r="F158" s="392"/>
      <c r="G158" s="392"/>
      <c r="H158" s="392"/>
    </row>
    <row r="159" spans="1:8" ht="23.25"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6"/>
      <c r="G159" s="216"/>
      <c r="H159" s="216"/>
    </row>
    <row r="160" spans="1:8" ht="23.25"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6"/>
      <c r="G160" s="216"/>
      <c r="H160" s="216"/>
    </row>
    <row r="161" spans="1:8" ht="23.25"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6"/>
      <c r="G161" s="216"/>
      <c r="H161" s="216"/>
    </row>
    <row r="162" spans="1:8" ht="23.25"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6"/>
      <c r="F162" s="216"/>
      <c r="G162" s="216"/>
      <c r="H162" s="216"/>
    </row>
    <row r="163" spans="1:8" ht="23.25"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6"/>
      <c r="F163" s="216"/>
      <c r="G163" s="216"/>
      <c r="H163" s="216"/>
    </row>
    <row r="164" spans="1:8" ht="23.25"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6"/>
      <c r="G164" s="216"/>
      <c r="H164" s="216"/>
    </row>
    <row r="165" spans="1:8" ht="23.25"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6"/>
      <c r="G165" s="216"/>
      <c r="H165" s="216"/>
    </row>
    <row r="166" spans="1:8" ht="23.25" x14ac:dyDescent="0.2">
      <c r="A166" s="221"/>
      <c r="B166" s="221"/>
      <c r="C166" s="222"/>
      <c r="D166" s="223"/>
      <c r="E166" s="223"/>
      <c r="F166" s="223"/>
      <c r="G166" s="223"/>
      <c r="H166" s="223"/>
    </row>
    <row r="167" spans="1:8" ht="21" x14ac:dyDescent="0.2">
      <c r="A167" s="227" t="s">
        <v>137</v>
      </c>
      <c r="B167" s="227"/>
      <c r="C167" s="227"/>
      <c r="D167" s="227"/>
      <c r="E167" s="538"/>
      <c r="F167" s="538"/>
      <c r="G167" s="538"/>
      <c r="H167" s="538"/>
    </row>
    <row r="168" spans="1:8" ht="23.25" x14ac:dyDescent="0.2">
      <c r="A168" s="221"/>
      <c r="B168" s="221"/>
      <c r="C168" s="222"/>
      <c r="D168" s="223"/>
      <c r="E168" s="223"/>
      <c r="F168" s="223"/>
      <c r="G168" s="223"/>
      <c r="H168" s="223"/>
    </row>
    <row r="169" spans="1:8" ht="50.1" customHeight="1" thickBot="1" x14ac:dyDescent="0.25">
      <c r="A169" s="228" t="s">
        <v>138</v>
      </c>
      <c r="B169" s="228"/>
      <c r="C169" s="228"/>
      <c r="D169" s="228"/>
      <c r="E169" s="540"/>
      <c r="F169" s="540"/>
      <c r="G169" s="540"/>
      <c r="H169" s="540"/>
    </row>
    <row r="170" spans="1:8" ht="50.1" customHeight="1" thickBot="1" x14ac:dyDescent="0.25">
      <c r="A170" s="231" t="s">
        <v>139</v>
      </c>
      <c r="B170" s="232"/>
      <c r="C170" s="232"/>
      <c r="D170" s="233"/>
      <c r="E170" s="578"/>
      <c r="F170" s="578"/>
      <c r="G170" s="578"/>
      <c r="H170" s="578"/>
    </row>
    <row r="171" spans="1:8" ht="142.5" customHeight="1" thickBot="1" x14ac:dyDescent="0.25">
      <c r="A171" s="579" t="s">
        <v>140</v>
      </c>
      <c r="B171" s="580"/>
      <c r="C171" s="581" t="s">
        <v>141</v>
      </c>
      <c r="D171" s="438" t="s">
        <v>142</v>
      </c>
      <c r="E171" s="582"/>
      <c r="F171" s="582"/>
      <c r="G171" s="582"/>
      <c r="H171" s="582"/>
    </row>
    <row r="172" spans="1:8" ht="116.25" customHeight="1" x14ac:dyDescent="0.2">
      <c r="A172" s="241" t="s">
        <v>143</v>
      </c>
      <c r="B172" s="242"/>
      <c r="C172" s="243" t="s">
        <v>144</v>
      </c>
      <c r="D172" s="309" t="s">
        <v>145</v>
      </c>
      <c r="E172" s="577"/>
      <c r="F172" s="577"/>
      <c r="G172" s="577"/>
      <c r="H172" s="577"/>
    </row>
    <row r="173" spans="1:8" ht="120.75" customHeight="1" x14ac:dyDescent="0.2">
      <c r="A173" s="246" t="s">
        <v>146</v>
      </c>
      <c r="B173" s="247"/>
      <c r="C173" s="248" t="s">
        <v>147</v>
      </c>
      <c r="D173" s="310" t="s">
        <v>148</v>
      </c>
      <c r="E173" s="577"/>
      <c r="F173" s="577"/>
      <c r="G173" s="577"/>
      <c r="H173" s="577"/>
    </row>
    <row r="174" spans="1:8" ht="138.75" customHeight="1" x14ac:dyDescent="0.2">
      <c r="A174" s="246" t="s">
        <v>149</v>
      </c>
      <c r="B174" s="247"/>
      <c r="C174" s="248" t="s">
        <v>150</v>
      </c>
      <c r="D174" s="310" t="s">
        <v>148</v>
      </c>
      <c r="E174" s="577"/>
      <c r="F174" s="577"/>
      <c r="G174" s="577"/>
      <c r="H174" s="577"/>
    </row>
    <row r="175" spans="1:8" s="205" customFormat="1" ht="125.25" customHeight="1" x14ac:dyDescent="0.2">
      <c r="A175" s="246" t="s">
        <v>152</v>
      </c>
      <c r="B175" s="247"/>
      <c r="C175" s="337" t="s">
        <v>153</v>
      </c>
      <c r="D175" s="310" t="s">
        <v>148</v>
      </c>
      <c r="E175" s="577"/>
      <c r="F175" s="577"/>
      <c r="G175" s="234"/>
      <c r="H175" s="234"/>
    </row>
    <row r="176" spans="1:8" s="226" customFormat="1" ht="222.75" customHeight="1" thickBot="1" x14ac:dyDescent="0.25">
      <c r="A176" s="332" t="s">
        <v>154</v>
      </c>
      <c r="B176" s="333"/>
      <c r="C176" s="334" t="s">
        <v>155</v>
      </c>
      <c r="D176" s="583" t="s">
        <v>148</v>
      </c>
      <c r="E176" s="577"/>
      <c r="F176" s="577"/>
      <c r="G176" s="225"/>
      <c r="H176" s="225"/>
    </row>
    <row r="177" spans="1:8" ht="23.25" x14ac:dyDescent="0.2">
      <c r="A177" s="252" t="s">
        <v>156</v>
      </c>
      <c r="B177" s="252"/>
      <c r="C177" s="252"/>
      <c r="D177" s="252"/>
      <c r="E177" s="229"/>
      <c r="F177" s="229"/>
      <c r="G177" s="229"/>
      <c r="H177" s="229"/>
    </row>
    <row r="178" spans="1:8" ht="23.25" x14ac:dyDescent="0.2">
      <c r="A178" s="252" t="s">
        <v>157</v>
      </c>
      <c r="B178" s="252"/>
      <c r="C178" s="252"/>
      <c r="D178" s="252"/>
      <c r="E178" s="229"/>
      <c r="F178" s="229"/>
      <c r="G178" s="229"/>
      <c r="H178" s="229"/>
    </row>
    <row r="179" spans="1:8" ht="223.5" customHeight="1" x14ac:dyDescent="0.2">
      <c r="A1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11"/>
      <c r="C179" s="311"/>
      <c r="D179" s="311"/>
      <c r="E179" s="584"/>
      <c r="F179" s="584"/>
      <c r="G179" s="584"/>
      <c r="H179" s="584"/>
    </row>
    <row r="180" spans="1:8" ht="90" customHeight="1" x14ac:dyDescent="0.2">
      <c r="A180" s="227" t="s">
        <v>159</v>
      </c>
      <c r="B180" s="227"/>
      <c r="C180" s="227"/>
      <c r="D180" s="227"/>
      <c r="E180" s="538"/>
      <c r="F180" s="538"/>
      <c r="G180" s="538"/>
      <c r="H180" s="538"/>
    </row>
    <row r="181" spans="1:8" ht="23.25" x14ac:dyDescent="0.2">
      <c r="A181" s="252" t="s">
        <v>160</v>
      </c>
      <c r="B181" s="252"/>
      <c r="C181" s="252"/>
      <c r="D181" s="252"/>
      <c r="E181" s="229"/>
      <c r="F181" s="229"/>
      <c r="G181" s="229"/>
      <c r="H181" s="229"/>
    </row>
    <row r="182" spans="1:8" s="254" customFormat="1" ht="114.75" customHeight="1" x14ac:dyDescent="0.2">
      <c r="A182" s="227" t="s">
        <v>161</v>
      </c>
      <c r="B182" s="227"/>
      <c r="C182" s="227"/>
      <c r="D182" s="227"/>
      <c r="E182" s="227"/>
      <c r="F182" s="227"/>
      <c r="G182" s="227"/>
      <c r="H182" s="227"/>
    </row>
  </sheetData>
  <sheetProtection selectLockedCells="1" selectUnlockedCells="1"/>
  <mergeCells count="294">
    <mergeCell ref="A179:D179"/>
    <mergeCell ref="A180:D180"/>
    <mergeCell ref="A181:D181"/>
    <mergeCell ref="A182:E182"/>
    <mergeCell ref="F182:H182"/>
    <mergeCell ref="A173:B173"/>
    <mergeCell ref="A174:B174"/>
    <mergeCell ref="A175:B175"/>
    <mergeCell ref="A176:B176"/>
    <mergeCell ref="A177:D177"/>
    <mergeCell ref="A178:D178"/>
    <mergeCell ref="A165:C165"/>
    <mergeCell ref="A167:D167"/>
    <mergeCell ref="A169:D169"/>
    <mergeCell ref="A170:D170"/>
    <mergeCell ref="A171:B171"/>
    <mergeCell ref="A172:B172"/>
    <mergeCell ref="A159:C159"/>
    <mergeCell ref="A160:C160"/>
    <mergeCell ref="A161:C161"/>
    <mergeCell ref="A162:C162"/>
    <mergeCell ref="A163:C163"/>
    <mergeCell ref="A164:C164"/>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06"/>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24" width="9.140625" style="207" hidden="1" customWidth="1"/>
    <col min="25"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7" s="31">
        <f>F7*1.2</f>
        <v>8215.1999999999989</v>
      </c>
      <c r="E7" s="32">
        <f>F7*1.1</f>
        <v>7530.6</v>
      </c>
      <c r="F7" s="32">
        <v>6846</v>
      </c>
      <c r="G7" s="32">
        <f>F7*0.75</f>
        <v>5134.5</v>
      </c>
      <c r="H7" s="33">
        <f>F7*0.5</f>
        <v>3423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2" s="54">
        <f>F12*1.2</f>
        <v>9633.6</v>
      </c>
      <c r="E12" s="32">
        <f>F12*1.1</f>
        <v>8830.8000000000011</v>
      </c>
      <c r="F12" s="32">
        <v>8028</v>
      </c>
      <c r="G12" s="32">
        <f>F12*0.75</f>
        <v>6021</v>
      </c>
      <c r="H12" s="33">
        <f>F12*0.5</f>
        <v>4014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"2ГИС.НАБЕРЕЖНЫЕ ЧЕЛНЫ"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3" s="264">
        <v>210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7" s="31">
        <f>F27*1.2</f>
        <v>13147.199999999999</v>
      </c>
      <c r="E27" s="32">
        <f>F27*1.1</f>
        <v>12051.6</v>
      </c>
      <c r="F27" s="32">
        <v>10956</v>
      </c>
      <c r="G27" s="32">
        <f>F27*0.75</f>
        <v>8217</v>
      </c>
      <c r="H27" s="33">
        <f>F27*0.5</f>
        <v>5478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2" s="54">
        <f>F32*1.2</f>
        <v>15422.4</v>
      </c>
      <c r="E32" s="32">
        <f>F32*1.1</f>
        <v>14137.2</v>
      </c>
      <c r="F32" s="32">
        <v>12852</v>
      </c>
      <c r="G32" s="32">
        <f>F32*0.75</f>
        <v>9639</v>
      </c>
      <c r="H32" s="33">
        <f>F32*0.5</f>
        <v>6426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3240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"2ГИС.НАБЕРЕЖНЫЕ ЧЕЛНЫ"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3" s="89">
        <v>210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1548 до 30960</v>
      </c>
      <c r="E48" s="122"/>
      <c r="F48" s="122"/>
      <c r="G48" s="122"/>
      <c r="H48" s="123"/>
    </row>
    <row r="49" spans="1:8" ht="37.5" customHeight="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49" s="127">
        <v>1548</v>
      </c>
      <c r="E49" s="128"/>
      <c r="F49" s="128"/>
      <c r="G49" s="128"/>
      <c r="H49" s="129"/>
    </row>
    <row r="50" spans="1:8" ht="37.5" customHeight="1" x14ac:dyDescent="0.2">
      <c r="A50" s="130" t="s">
        <v>33</v>
      </c>
      <c r="B50" s="131"/>
      <c r="C50" s="126"/>
      <c r="D50" s="36">
        <v>3096</v>
      </c>
      <c r="E50" s="37"/>
      <c r="F50" s="37"/>
      <c r="G50" s="37"/>
      <c r="H50" s="38"/>
    </row>
    <row r="51" spans="1:8" ht="37.5" customHeight="1" x14ac:dyDescent="0.2">
      <c r="A51" s="130" t="s">
        <v>34</v>
      </c>
      <c r="B51" s="131"/>
      <c r="C51" s="126"/>
      <c r="D51" s="36">
        <v>4644</v>
      </c>
      <c r="E51" s="37"/>
      <c r="F51" s="37"/>
      <c r="G51" s="37"/>
      <c r="H51" s="38"/>
    </row>
    <row r="52" spans="1:8" ht="37.5" customHeight="1" x14ac:dyDescent="0.2">
      <c r="A52" s="130" t="s">
        <v>35</v>
      </c>
      <c r="B52" s="131"/>
      <c r="C52" s="126"/>
      <c r="D52" s="36">
        <v>6192</v>
      </c>
      <c r="E52" s="37"/>
      <c r="F52" s="37"/>
      <c r="G52" s="37"/>
      <c r="H52" s="38"/>
    </row>
    <row r="53" spans="1:8" ht="37.5" customHeight="1" x14ac:dyDescent="0.2">
      <c r="A53" s="130" t="s">
        <v>36</v>
      </c>
      <c r="B53" s="131"/>
      <c r="C53" s="126"/>
      <c r="D53" s="36">
        <v>7740</v>
      </c>
      <c r="E53" s="37"/>
      <c r="F53" s="37"/>
      <c r="G53" s="37"/>
      <c r="H53" s="38"/>
    </row>
    <row r="54" spans="1:8" ht="37.5" customHeight="1" x14ac:dyDescent="0.2">
      <c r="A54" s="130" t="s">
        <v>37</v>
      </c>
      <c r="B54" s="131"/>
      <c r="C54" s="126"/>
      <c r="D54" s="36">
        <v>9288</v>
      </c>
      <c r="E54" s="37"/>
      <c r="F54" s="37"/>
      <c r="G54" s="37"/>
      <c r="H54" s="38"/>
    </row>
    <row r="55" spans="1:8" ht="37.5" customHeight="1" x14ac:dyDescent="0.2">
      <c r="A55" s="130" t="s">
        <v>38</v>
      </c>
      <c r="B55" s="131"/>
      <c r="C55" s="126"/>
      <c r="D55" s="36">
        <v>10836</v>
      </c>
      <c r="E55" s="37"/>
      <c r="F55" s="37"/>
      <c r="G55" s="37"/>
      <c r="H55" s="38"/>
    </row>
    <row r="56" spans="1:8" ht="37.5" customHeight="1" x14ac:dyDescent="0.2">
      <c r="A56" s="130" t="s">
        <v>39</v>
      </c>
      <c r="B56" s="131"/>
      <c r="C56" s="126"/>
      <c r="D56" s="36">
        <v>12384</v>
      </c>
      <c r="E56" s="37"/>
      <c r="F56" s="37"/>
      <c r="G56" s="37"/>
      <c r="H56" s="38"/>
    </row>
    <row r="57" spans="1:8" ht="37.5" customHeight="1" x14ac:dyDescent="0.2">
      <c r="A57" s="130" t="s">
        <v>40</v>
      </c>
      <c r="B57" s="131"/>
      <c r="C57" s="126"/>
      <c r="D57" s="36">
        <v>13932</v>
      </c>
      <c r="E57" s="37"/>
      <c r="F57" s="37"/>
      <c r="G57" s="37"/>
      <c r="H57" s="38"/>
    </row>
    <row r="58" spans="1:8" ht="37.5" customHeight="1" x14ac:dyDescent="0.2">
      <c r="A58" s="130" t="s">
        <v>41</v>
      </c>
      <c r="B58" s="131"/>
      <c r="C58" s="126"/>
      <c r="D58" s="36">
        <v>15480</v>
      </c>
      <c r="E58" s="37"/>
      <c r="F58" s="37"/>
      <c r="G58" s="37"/>
      <c r="H58" s="38"/>
    </row>
    <row r="59" spans="1:8" ht="37.5" customHeight="1" x14ac:dyDescent="0.2">
      <c r="A59" s="130" t="s">
        <v>42</v>
      </c>
      <c r="B59" s="131"/>
      <c r="C59" s="126"/>
      <c r="D59" s="36">
        <v>17028</v>
      </c>
      <c r="E59" s="37"/>
      <c r="F59" s="37"/>
      <c r="G59" s="37"/>
      <c r="H59" s="38"/>
    </row>
    <row r="60" spans="1:8" ht="37.5" customHeight="1" x14ac:dyDescent="0.2">
      <c r="A60" s="130" t="s">
        <v>43</v>
      </c>
      <c r="B60" s="131"/>
      <c r="C60" s="126"/>
      <c r="D60" s="36">
        <v>18576</v>
      </c>
      <c r="E60" s="37"/>
      <c r="F60" s="37"/>
      <c r="G60" s="37"/>
      <c r="H60" s="38"/>
    </row>
    <row r="61" spans="1:8" ht="37.5" customHeight="1" x14ac:dyDescent="0.2">
      <c r="A61" s="130" t="s">
        <v>44</v>
      </c>
      <c r="B61" s="131"/>
      <c r="C61" s="126"/>
      <c r="D61" s="36">
        <v>20124</v>
      </c>
      <c r="E61" s="37"/>
      <c r="F61" s="37"/>
      <c r="G61" s="37"/>
      <c r="H61" s="38"/>
    </row>
    <row r="62" spans="1:8" ht="37.5" customHeight="1" x14ac:dyDescent="0.2">
      <c r="A62" s="130" t="s">
        <v>45</v>
      </c>
      <c r="B62" s="131"/>
      <c r="C62" s="126"/>
      <c r="D62" s="36">
        <v>21672</v>
      </c>
      <c r="E62" s="37"/>
      <c r="F62" s="37"/>
      <c r="G62" s="37"/>
      <c r="H62" s="38"/>
    </row>
    <row r="63" spans="1:8" ht="37.5" customHeight="1" x14ac:dyDescent="0.2">
      <c r="A63" s="130" t="s">
        <v>46</v>
      </c>
      <c r="B63" s="131"/>
      <c r="C63" s="126"/>
      <c r="D63" s="36">
        <v>23220</v>
      </c>
      <c r="E63" s="37"/>
      <c r="F63" s="37"/>
      <c r="G63" s="37"/>
      <c r="H63" s="38"/>
    </row>
    <row r="64" spans="1:8" ht="37.5" customHeight="1" x14ac:dyDescent="0.2">
      <c r="A64" s="130" t="s">
        <v>47</v>
      </c>
      <c r="B64" s="131"/>
      <c r="C64" s="126"/>
      <c r="D64" s="36">
        <v>24768</v>
      </c>
      <c r="E64" s="37"/>
      <c r="F64" s="37"/>
      <c r="G64" s="37"/>
      <c r="H64" s="38"/>
    </row>
    <row r="65" spans="1:8" ht="37.5" customHeight="1" x14ac:dyDescent="0.2">
      <c r="A65" s="130" t="s">
        <v>48</v>
      </c>
      <c r="B65" s="131"/>
      <c r="C65" s="126"/>
      <c r="D65" s="36">
        <v>26316</v>
      </c>
      <c r="E65" s="37"/>
      <c r="F65" s="37"/>
      <c r="G65" s="37"/>
      <c r="H65" s="38"/>
    </row>
    <row r="66" spans="1:8" ht="37.5" customHeight="1" x14ac:dyDescent="0.2">
      <c r="A66" s="130" t="s">
        <v>49</v>
      </c>
      <c r="B66" s="131"/>
      <c r="C66" s="126"/>
      <c r="D66" s="36">
        <v>27864</v>
      </c>
      <c r="E66" s="37"/>
      <c r="F66" s="37"/>
      <c r="G66" s="37"/>
      <c r="H66" s="38"/>
    </row>
    <row r="67" spans="1:8" ht="37.5" customHeight="1" x14ac:dyDescent="0.2">
      <c r="A67" s="130" t="s">
        <v>50</v>
      </c>
      <c r="B67" s="131"/>
      <c r="C67" s="126"/>
      <c r="D67" s="36">
        <v>29412</v>
      </c>
      <c r="E67" s="37"/>
      <c r="F67" s="37"/>
      <c r="G67" s="37"/>
      <c r="H67" s="38"/>
    </row>
    <row r="68" spans="1:8" ht="37.5" customHeight="1" x14ac:dyDescent="0.2">
      <c r="A68" s="130" t="s">
        <v>51</v>
      </c>
      <c r="B68" s="131"/>
      <c r="C68" s="126"/>
      <c r="D68" s="36">
        <v>30960</v>
      </c>
      <c r="E68" s="37"/>
      <c r="F68" s="37"/>
      <c r="G68" s="37"/>
      <c r="H68" s="38"/>
    </row>
    <row r="69" spans="1:8" ht="37.5" customHeight="1" x14ac:dyDescent="0.2">
      <c r="A69" s="130" t="s">
        <v>196</v>
      </c>
      <c r="B69" s="366"/>
      <c r="C69" s="126"/>
      <c r="D69" s="36">
        <v>0</v>
      </c>
      <c r="E69" s="37"/>
      <c r="F69" s="37"/>
      <c r="G69" s="37"/>
      <c r="H69" s="38"/>
    </row>
    <row r="70" spans="1:8" ht="37.5" customHeight="1" x14ac:dyDescent="0.2">
      <c r="A70" s="130" t="s">
        <v>197</v>
      </c>
      <c r="B70" s="366"/>
      <c r="C70" s="126"/>
      <c r="D70" s="36">
        <v>0</v>
      </c>
      <c r="E70" s="37"/>
      <c r="F70" s="37"/>
      <c r="G70" s="37"/>
      <c r="H70" s="38"/>
    </row>
    <row r="71" spans="1:8" ht="37.5" customHeight="1" x14ac:dyDescent="0.2">
      <c r="A71" s="130" t="s">
        <v>198</v>
      </c>
      <c r="B71" s="366"/>
      <c r="C71" s="126"/>
      <c r="D71" s="36">
        <v>0</v>
      </c>
      <c r="E71" s="37"/>
      <c r="F71" s="37"/>
      <c r="G71" s="37"/>
      <c r="H71" s="38"/>
    </row>
    <row r="72" spans="1:8" ht="37.5" customHeight="1" x14ac:dyDescent="0.2">
      <c r="A72" s="130" t="s">
        <v>199</v>
      </c>
      <c r="B72" s="366"/>
      <c r="C72" s="126"/>
      <c r="D72" s="36">
        <v>0</v>
      </c>
      <c r="E72" s="37"/>
      <c r="F72" s="37"/>
      <c r="G72" s="37"/>
      <c r="H72" s="38"/>
    </row>
    <row r="73" spans="1:8" ht="37.5" customHeight="1" x14ac:dyDescent="0.2">
      <c r="A73" s="130" t="s">
        <v>200</v>
      </c>
      <c r="B73" s="366"/>
      <c r="C73" s="126"/>
      <c r="D73" s="36">
        <v>0</v>
      </c>
      <c r="E73" s="37"/>
      <c r="F73" s="37"/>
      <c r="G73" s="37"/>
      <c r="H73" s="38"/>
    </row>
    <row r="74" spans="1:8" ht="37.5" customHeight="1" x14ac:dyDescent="0.2">
      <c r="A74" s="130" t="s">
        <v>201</v>
      </c>
      <c r="B74" s="366"/>
      <c r="C74" s="126"/>
      <c r="D74" s="36">
        <v>0</v>
      </c>
      <c r="E74" s="37"/>
      <c r="F74" s="37"/>
      <c r="G74" s="37"/>
      <c r="H74" s="38"/>
    </row>
    <row r="75" spans="1:8" ht="37.5" customHeight="1" x14ac:dyDescent="0.2">
      <c r="A75" s="130" t="s">
        <v>202</v>
      </c>
      <c r="B75" s="366"/>
      <c r="C75" s="126"/>
      <c r="D75" s="36">
        <v>0</v>
      </c>
      <c r="E75" s="37"/>
      <c r="F75" s="37"/>
      <c r="G75" s="37"/>
      <c r="H75" s="38"/>
    </row>
    <row r="76" spans="1:8" ht="37.5" customHeight="1" x14ac:dyDescent="0.2">
      <c r="A76" s="130" t="s">
        <v>203</v>
      </c>
      <c r="B76" s="366"/>
      <c r="C76" s="126"/>
      <c r="D76" s="36">
        <v>0</v>
      </c>
      <c r="E76" s="37"/>
      <c r="F76" s="37"/>
      <c r="G76" s="37"/>
      <c r="H76" s="38"/>
    </row>
    <row r="77" spans="1:8" ht="37.5" customHeight="1" x14ac:dyDescent="0.2">
      <c r="A77" s="130" t="s">
        <v>204</v>
      </c>
      <c r="B77" s="366"/>
      <c r="C77" s="126"/>
      <c r="D77" s="36">
        <v>0</v>
      </c>
      <c r="E77" s="37"/>
      <c r="F77" s="37"/>
      <c r="G77" s="37"/>
      <c r="H77" s="38"/>
    </row>
    <row r="78" spans="1:8" ht="37.5" customHeight="1" thickBot="1" x14ac:dyDescent="0.25">
      <c r="A78" s="130" t="s">
        <v>205</v>
      </c>
      <c r="B78" s="366"/>
      <c r="C78" s="573"/>
      <c r="D78" s="36">
        <v>0</v>
      </c>
      <c r="E78" s="37"/>
      <c r="F78" s="37"/>
      <c r="G78" s="37"/>
      <c r="H78" s="38"/>
    </row>
    <row r="79" spans="1:8" ht="50.1" customHeight="1" thickBot="1" x14ac:dyDescent="0.25">
      <c r="A79" s="119" t="s">
        <v>52</v>
      </c>
      <c r="B79" s="120"/>
      <c r="C79" s="120"/>
      <c r="D79" s="121" t="str">
        <f>"от "&amp;MIN(D80:D89)&amp;" до "&amp;MAX(D80:D89)</f>
        <v>от 414 до 7140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80" s="135">
        <v>1182</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81" s="140">
        <v>414</v>
      </c>
      <c r="E81" s="140"/>
      <c r="F81" s="140"/>
      <c r="G81" s="140"/>
      <c r="H81" s="141"/>
    </row>
    <row r="82" spans="1:8" ht="37.5" customHeight="1" x14ac:dyDescent="0.2">
      <c r="A82" s="137" t="s">
        <v>55</v>
      </c>
      <c r="B82" s="138"/>
      <c r="C82" s="142"/>
      <c r="D82" s="140">
        <v>2364</v>
      </c>
      <c r="E82" s="140"/>
      <c r="F82" s="140"/>
      <c r="G82" s="140"/>
      <c r="H82" s="141"/>
    </row>
    <row r="83" spans="1:8" ht="37.5" customHeight="1" x14ac:dyDescent="0.2">
      <c r="A83" s="137" t="s">
        <v>56</v>
      </c>
      <c r="B83" s="138"/>
      <c r="C83" s="142"/>
      <c r="D83" s="140">
        <v>2010</v>
      </c>
      <c r="E83" s="140"/>
      <c r="F83" s="140"/>
      <c r="G83" s="140"/>
      <c r="H83" s="141"/>
    </row>
    <row r="84" spans="1:8" ht="37.5" customHeight="1" x14ac:dyDescent="0.2">
      <c r="A84" s="143" t="s">
        <v>57</v>
      </c>
      <c r="B84" s="144"/>
      <c r="C84" s="142"/>
      <c r="D84" s="140">
        <v>4722</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1242</v>
      </c>
      <c r="E88" s="140"/>
      <c r="F88" s="140"/>
      <c r="G88" s="140"/>
      <c r="H88" s="141"/>
    </row>
    <row r="89" spans="1:8" ht="37.5" customHeight="1" thickBot="1" x14ac:dyDescent="0.25">
      <c r="A89" s="145" t="s">
        <v>62</v>
      </c>
      <c r="B89" s="146"/>
      <c r="C89" s="147"/>
      <c r="D89" s="148">
        <v>7140</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0" s="45">
        <v>30</v>
      </c>
      <c r="E90" s="45"/>
      <c r="F90" s="45"/>
      <c r="G90" s="45"/>
      <c r="H90" s="46"/>
    </row>
    <row r="91" spans="1:8" ht="50.1" customHeight="1" thickBot="1" x14ac:dyDescent="0.25">
      <c r="A91" s="24" t="s">
        <v>65</v>
      </c>
      <c r="B91" s="25"/>
      <c r="C91" s="26"/>
      <c r="D91" s="156" t="str">
        <f>"от "&amp;MIN(D93,D113:H114,D152,D115:H129)&amp;" до "&amp;MAX(D93,D113:H114,D152,D115:H129)</f>
        <v>от 534 до 15384</v>
      </c>
      <c r="E91" s="156"/>
      <c r="F91" s="156"/>
      <c r="G91" s="156"/>
      <c r="H91" s="157"/>
    </row>
    <row r="92" spans="1:8" ht="21.75" thickBot="1" x14ac:dyDescent="0.25">
      <c r="A92" s="301"/>
      <c r="B92" s="302"/>
      <c r="C92" s="118"/>
      <c r="D92" s="325"/>
      <c r="E92" s="325"/>
      <c r="F92" s="325"/>
      <c r="G92" s="325"/>
      <c r="H92" s="326"/>
    </row>
    <row r="93" spans="1:8" ht="78"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93" s="165">
        <v>5340</v>
      </c>
      <c r="E93" s="165"/>
      <c r="F93" s="165"/>
      <c r="G93" s="165"/>
      <c r="H93" s="166"/>
    </row>
    <row r="94" spans="1:8" ht="78" customHeight="1" thickBot="1" x14ac:dyDescent="0.25">
      <c r="A94" s="167" t="s">
        <v>67</v>
      </c>
      <c r="B94" s="168"/>
      <c r="C94" s="169"/>
      <c r="D94" s="170" t="s">
        <v>68</v>
      </c>
      <c r="E94" s="171"/>
      <c r="F94" s="171"/>
      <c r="G94" s="171"/>
      <c r="H94" s="172"/>
    </row>
    <row r="95" spans="1:8" ht="78" customHeight="1" x14ac:dyDescent="0.2">
      <c r="A95" s="173" t="s">
        <v>69</v>
      </c>
      <c r="B95" s="174"/>
      <c r="C95" s="169"/>
      <c r="D95" s="140">
        <f>D93/4</f>
        <v>1335</v>
      </c>
      <c r="E95" s="140"/>
      <c r="F95" s="140"/>
      <c r="G95" s="140"/>
      <c r="H95" s="141"/>
    </row>
    <row r="96" spans="1:8" ht="78" customHeight="1" x14ac:dyDescent="0.2">
      <c r="A96" s="173" t="s">
        <v>70</v>
      </c>
      <c r="B96" s="174"/>
      <c r="C96" s="169"/>
      <c r="D96" s="140">
        <f>D93/5</f>
        <v>1068</v>
      </c>
      <c r="E96" s="140"/>
      <c r="F96" s="140"/>
      <c r="G96" s="140"/>
      <c r="H96" s="141"/>
    </row>
    <row r="97" spans="1:8" ht="78" customHeight="1" x14ac:dyDescent="0.2">
      <c r="A97" s="173" t="s">
        <v>71</v>
      </c>
      <c r="B97" s="174"/>
      <c r="C97" s="169"/>
      <c r="D97" s="140">
        <f>D93/6</f>
        <v>890</v>
      </c>
      <c r="E97" s="140"/>
      <c r="F97" s="140"/>
      <c r="G97" s="140"/>
      <c r="H97" s="141"/>
    </row>
    <row r="98" spans="1:8" ht="78" customHeight="1" x14ac:dyDescent="0.2">
      <c r="A98" s="173" t="s">
        <v>72</v>
      </c>
      <c r="B98" s="174"/>
      <c r="C98" s="169"/>
      <c r="D98" s="140">
        <f>D93/7</f>
        <v>762.85714285714289</v>
      </c>
      <c r="E98" s="140"/>
      <c r="F98" s="140"/>
      <c r="G98" s="140"/>
      <c r="H98" s="141"/>
    </row>
    <row r="99" spans="1:8" ht="78" customHeight="1" x14ac:dyDescent="0.2">
      <c r="A99" s="173" t="s">
        <v>73</v>
      </c>
      <c r="B99" s="174"/>
      <c r="C99" s="169"/>
      <c r="D99" s="140">
        <f>D93/8</f>
        <v>667.5</v>
      </c>
      <c r="E99" s="140"/>
      <c r="F99" s="140"/>
      <c r="G99" s="140"/>
      <c r="H99" s="141"/>
    </row>
    <row r="100" spans="1:8" ht="78" customHeight="1" x14ac:dyDescent="0.2">
      <c r="A100" s="173" t="s">
        <v>74</v>
      </c>
      <c r="B100" s="174"/>
      <c r="C100" s="169"/>
      <c r="D100" s="140">
        <f>D93/9</f>
        <v>593.33333333333337</v>
      </c>
      <c r="E100" s="140"/>
      <c r="F100" s="140"/>
      <c r="G100" s="140"/>
      <c r="H100" s="141"/>
    </row>
    <row r="101" spans="1:8" ht="78" customHeight="1" x14ac:dyDescent="0.2">
      <c r="A101" s="173" t="s">
        <v>75</v>
      </c>
      <c r="B101" s="174"/>
      <c r="C101" s="169"/>
      <c r="D101" s="140">
        <f>D93/10</f>
        <v>534</v>
      </c>
      <c r="E101" s="140"/>
      <c r="F101" s="140"/>
      <c r="G101" s="140"/>
      <c r="H101" s="141"/>
    </row>
    <row r="102" spans="1:8" ht="78" customHeight="1" thickBot="1" x14ac:dyDescent="0.25">
      <c r="A102" s="162" t="s">
        <v>76</v>
      </c>
      <c r="B102" s="163"/>
      <c r="C102" s="169"/>
      <c r="D102" s="165">
        <v>8016</v>
      </c>
      <c r="E102" s="165"/>
      <c r="F102" s="165"/>
      <c r="G102" s="165"/>
      <c r="H102" s="166"/>
    </row>
    <row r="103" spans="1:8" ht="78" customHeight="1" thickBot="1" x14ac:dyDescent="0.25">
      <c r="A103" s="167" t="s">
        <v>67</v>
      </c>
      <c r="B103" s="168"/>
      <c r="C103" s="169"/>
      <c r="D103" s="170" t="s">
        <v>68</v>
      </c>
      <c r="E103" s="171"/>
      <c r="F103" s="171"/>
      <c r="G103" s="171"/>
      <c r="H103" s="172"/>
    </row>
    <row r="104" spans="1:8" ht="78" customHeight="1" x14ac:dyDescent="0.2">
      <c r="A104" s="173" t="s">
        <v>69</v>
      </c>
      <c r="B104" s="174"/>
      <c r="C104" s="169"/>
      <c r="D104" s="140">
        <v>2004</v>
      </c>
      <c r="E104" s="140"/>
      <c r="F104" s="140"/>
      <c r="G104" s="140"/>
      <c r="H104" s="141"/>
    </row>
    <row r="105" spans="1:8" ht="78" customHeight="1" x14ac:dyDescent="0.2">
      <c r="A105" s="173" t="s">
        <v>70</v>
      </c>
      <c r="B105" s="174"/>
      <c r="C105" s="169"/>
      <c r="D105" s="140">
        <v>1603.2</v>
      </c>
      <c r="E105" s="140"/>
      <c r="F105" s="140"/>
      <c r="G105" s="140"/>
      <c r="H105" s="141"/>
    </row>
    <row r="106" spans="1:8" ht="78" customHeight="1" x14ac:dyDescent="0.2">
      <c r="A106" s="173" t="s">
        <v>71</v>
      </c>
      <c r="B106" s="174"/>
      <c r="C106" s="169"/>
      <c r="D106" s="140">
        <v>1335.9999999999998</v>
      </c>
      <c r="E106" s="140"/>
      <c r="F106" s="140"/>
      <c r="G106" s="140"/>
      <c r="H106" s="141"/>
    </row>
    <row r="107" spans="1:8" ht="78" customHeight="1" x14ac:dyDescent="0.2">
      <c r="A107" s="173" t="s">
        <v>72</v>
      </c>
      <c r="B107" s="174"/>
      <c r="C107" s="169"/>
      <c r="D107" s="140">
        <v>1145.1428571428571</v>
      </c>
      <c r="E107" s="140"/>
      <c r="F107" s="140"/>
      <c r="G107" s="140"/>
      <c r="H107" s="141"/>
    </row>
    <row r="108" spans="1:8" ht="78" customHeight="1" x14ac:dyDescent="0.2">
      <c r="A108" s="173" t="s">
        <v>73</v>
      </c>
      <c r="B108" s="174"/>
      <c r="C108" s="169"/>
      <c r="D108" s="140">
        <v>1002</v>
      </c>
      <c r="E108" s="140"/>
      <c r="F108" s="140"/>
      <c r="G108" s="140"/>
      <c r="H108" s="141"/>
    </row>
    <row r="109" spans="1:8" ht="78" customHeight="1" x14ac:dyDescent="0.2">
      <c r="A109" s="173" t="s">
        <v>74</v>
      </c>
      <c r="B109" s="174"/>
      <c r="C109" s="169"/>
      <c r="D109" s="140">
        <v>890.66666666666663</v>
      </c>
      <c r="E109" s="140"/>
      <c r="F109" s="140"/>
      <c r="G109" s="140"/>
      <c r="H109" s="141"/>
    </row>
    <row r="110" spans="1:8" ht="78" customHeight="1" thickBot="1" x14ac:dyDescent="0.25">
      <c r="A110" s="173" t="s">
        <v>75</v>
      </c>
      <c r="B110" s="174"/>
      <c r="C110" s="177"/>
      <c r="D110" s="140">
        <v>801.6</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1" s="44">
        <v>10008</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"2ГИС.НАБЕРЕЖНЫЕ ЧЕЛНЫ"</v>
      </c>
      <c r="D113" s="31">
        <v>7788</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4" s="187">
        <v>2010</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5" s="36">
        <v>6000</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"2ГИС.НАБЕРЕЖНЫЕ ЧЕЛНЫ"</v>
      </c>
      <c r="D116" s="36">
        <v>9084</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"2ГИС.НАБЕРЕЖНЫЕ ЧЕЛНЫ"</v>
      </c>
      <c r="D117" s="36">
        <v>10900.8</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8" s="36">
        <v>2010</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9" s="36">
        <v>2010</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0" s="36">
        <v>3000</v>
      </c>
      <c r="E120" s="37"/>
      <c r="F120" s="37"/>
      <c r="G120" s="37"/>
      <c r="H120" s="38"/>
    </row>
    <row r="121" spans="1:8" ht="50.1" customHeight="1" x14ac:dyDescent="0.2">
      <c r="A121" s="143" t="s">
        <v>86</v>
      </c>
      <c r="B121" s="144"/>
      <c r="C121" s="190" t="str">
        <f>C114</f>
        <v>Электронный справочник на основе Справочника организаций "2ГИС.НАБЕРЕЖНЫЕ ЧЕЛНЫ" (версия для ПК)</v>
      </c>
      <c r="D121" s="36">
        <v>15000</v>
      </c>
      <c r="E121" s="37"/>
      <c r="F121" s="37"/>
      <c r="G121" s="37"/>
      <c r="H121" s="38"/>
    </row>
    <row r="122" spans="1:8" ht="50.1" customHeight="1" x14ac:dyDescent="0.2">
      <c r="A122" s="143" t="s">
        <v>87</v>
      </c>
      <c r="B122" s="144"/>
      <c r="C122" s="186" t="s">
        <v>88</v>
      </c>
      <c r="D122" s="36">
        <v>534</v>
      </c>
      <c r="E122" s="37"/>
      <c r="F122" s="37"/>
      <c r="G122" s="37"/>
      <c r="H122" s="38"/>
    </row>
    <row r="123" spans="1:8" ht="66.7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3" s="36">
        <v>3894</v>
      </c>
      <c r="E123" s="37"/>
      <c r="F123" s="37"/>
      <c r="G123" s="37"/>
      <c r="H123" s="38"/>
    </row>
    <row r="124" spans="1:8" ht="66.7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4" s="36">
        <v>3114</v>
      </c>
      <c r="E124" s="37"/>
      <c r="F124" s="37"/>
      <c r="G124" s="37"/>
      <c r="H124" s="38"/>
    </row>
    <row r="125" spans="1:8" ht="66.75" customHeight="1" x14ac:dyDescent="0.2">
      <c r="A125" s="143" t="s">
        <v>91</v>
      </c>
      <c r="B125" s="144"/>
      <c r="C125"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5" s="36">
        <v>3246</v>
      </c>
      <c r="E125" s="37"/>
      <c r="F125" s="37"/>
      <c r="G125" s="37"/>
      <c r="H125" s="38"/>
    </row>
    <row r="126" spans="1:8" ht="66.75" customHeight="1" x14ac:dyDescent="0.2">
      <c r="A126" s="143" t="s">
        <v>92</v>
      </c>
      <c r="B126" s="144"/>
      <c r="C126" s="186"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6" s="36">
        <v>1560</v>
      </c>
      <c r="E126" s="37"/>
      <c r="F126" s="37"/>
      <c r="G126" s="37"/>
      <c r="H126" s="38"/>
    </row>
    <row r="127" spans="1:8" ht="66.7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7" s="36">
        <v>15384</v>
      </c>
      <c r="E127" s="37"/>
      <c r="F127" s="37"/>
      <c r="G127" s="37"/>
      <c r="H127" s="38"/>
    </row>
    <row r="128" spans="1:8" ht="66.7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28" s="36">
        <v>10008</v>
      </c>
      <c r="E128" s="37"/>
      <c r="F128" s="37"/>
      <c r="G128" s="37"/>
      <c r="H128" s="38"/>
    </row>
    <row r="129" spans="1:8" ht="50.1" customHeight="1" thickBot="1" x14ac:dyDescent="0.25">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9" s="36">
        <v>13332</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30" s="36">
        <v>1182</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1" s="36">
        <v>12015</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2" s="36">
        <v>6000</v>
      </c>
      <c r="E132" s="37"/>
      <c r="F132" s="37"/>
      <c r="G132" s="37"/>
      <c r="H132" s="38"/>
    </row>
    <row r="133" spans="1:8" s="16" customFormat="1" ht="96" customHeight="1" x14ac:dyDescent="0.2">
      <c r="A133" s="137" t="s">
        <v>98</v>
      </c>
      <c r="B133" s="191"/>
      <c r="C13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33" s="36">
        <v>10002</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"2ГИС.НАБЕРЕЖНЫЕ ЧЕЛНЫ"</v>
      </c>
      <c r="D134" s="36">
        <v>12480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35" s="36">
        <v>3240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"2ГИС.НАБЕРЕЖНЫЕ ЧЕЛНЫ" (версия для ПК)</v>
      </c>
      <c r="D136" s="36">
        <v>9600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"2ГИС.НАБЕРЕЖНЫЕ ЧЕЛНЫ"</v>
      </c>
      <c r="D137" s="36">
        <v>14640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"2ГИС.НАБЕРЕЖНЫЕ ЧЕЛНЫ"</v>
      </c>
      <c r="D138" s="36">
        <v>17568</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"2ГИС.НАБЕРЕЖНЫЕ ЧЕЛНЫ" (версия для ПК)</v>
      </c>
      <c r="D139" s="36">
        <v>3240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"2ГИС.НАБЕРЕЖНЫЕ ЧЕЛНЫ" (версия для ПК)</v>
      </c>
      <c r="D140" s="36">
        <v>3240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"2ГИС.НАБЕРЕЖНЫЕ ЧЕЛНЫ" (версия для ПК)</v>
      </c>
      <c r="D141" s="36">
        <v>4800</v>
      </c>
      <c r="E141" s="37"/>
      <c r="F141" s="37"/>
      <c r="G141" s="37"/>
      <c r="H141" s="38"/>
    </row>
    <row r="142" spans="1:8" ht="50.1" customHeight="1" x14ac:dyDescent="0.2">
      <c r="A142" s="143" t="s">
        <v>107</v>
      </c>
      <c r="B142" s="144"/>
      <c r="C142" s="186" t="s">
        <v>88</v>
      </c>
      <c r="D142" s="36">
        <v>960</v>
      </c>
      <c r="E142" s="37"/>
      <c r="F142" s="37"/>
      <c r="G142" s="37"/>
      <c r="H142" s="38"/>
    </row>
    <row r="143" spans="1:8" ht="70.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43" s="36">
        <v>24720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"2ГИС.НАБЕРЕЖНЫЕ ЧЕЛНЫ" (версия для ПК)</v>
      </c>
      <c r="D144" s="44">
        <v>21360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46" s="36">
        <v>6000</v>
      </c>
      <c r="E146" s="37"/>
      <c r="F146" s="37"/>
      <c r="G146" s="37"/>
      <c r="H146" s="38"/>
    </row>
    <row r="147" spans="1:8" s="16" customFormat="1" ht="50.1" customHeight="1" x14ac:dyDescent="0.2">
      <c r="A147" s="143" t="s">
        <v>112</v>
      </c>
      <c r="B147" s="144"/>
      <c r="C147" s="196"/>
      <c r="D147" s="36">
        <v>8004</v>
      </c>
      <c r="E147" s="37"/>
      <c r="F147" s="37"/>
      <c r="G147" s="37"/>
      <c r="H147" s="38"/>
    </row>
    <row r="148" spans="1:8" s="16" customFormat="1" ht="50.1" customHeight="1" x14ac:dyDescent="0.2">
      <c r="A148" s="194" t="s">
        <v>113</v>
      </c>
      <c r="B148" s="195"/>
      <c r="C148" s="196"/>
      <c r="D148" s="329">
        <v>3000</v>
      </c>
      <c r="E148" s="140"/>
      <c r="F148" s="140"/>
      <c r="G148" s="140"/>
      <c r="H148" s="140"/>
    </row>
    <row r="149" spans="1:8" s="16" customFormat="1" ht="50.1" customHeight="1" x14ac:dyDescent="0.2">
      <c r="A149" s="194" t="s">
        <v>114</v>
      </c>
      <c r="B149" s="195"/>
      <c r="C149" s="196"/>
      <c r="D149" s="329">
        <v>300</v>
      </c>
      <c r="E149" s="140"/>
      <c r="F149" s="140"/>
      <c r="G149" s="140"/>
      <c r="H149" s="140"/>
    </row>
    <row r="150" spans="1:8" s="16" customFormat="1" ht="50.1" customHeight="1" thickBot="1" x14ac:dyDescent="0.25">
      <c r="A150" s="194" t="s">
        <v>115</v>
      </c>
      <c r="B150" s="195"/>
      <c r="C150" s="198"/>
      <c r="D150" s="78">
        <v>1050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2" s="509">
        <v>5220</v>
      </c>
      <c r="E152" s="510"/>
      <c r="F152" s="510"/>
      <c r="G152" s="510"/>
      <c r="H152" s="416"/>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"2ГИС.НАБЕРЕЖНЫЕ ЧЕЛНЫ"</v>
      </c>
      <c r="D153" s="36">
        <v>5220</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4" s="36">
        <v>2364</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55" s="200">
        <f>F155*1.2</f>
        <v>10080</v>
      </c>
      <c r="E155" s="201">
        <f>F155*1.1</f>
        <v>9240</v>
      </c>
      <c r="F155" s="201">
        <v>8400</v>
      </c>
      <c r="G155" s="201">
        <f>F155*0.75</f>
        <v>6300</v>
      </c>
      <c r="H155" s="202">
        <f>F155*0.5</f>
        <v>4200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"2ГИС.НАБЕРЕЖНЫЕ ЧЕЛНЫ"</v>
      </c>
      <c r="D156" s="36">
        <v>8400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57" s="36">
        <v>3840</v>
      </c>
      <c r="E157" s="37"/>
      <c r="F157" s="37"/>
      <c r="G157" s="37"/>
      <c r="H157" s="38"/>
    </row>
    <row r="158" spans="1:8" s="16" customFormat="1" ht="126" customHeight="1" x14ac:dyDescent="0.2">
      <c r="A158" s="143" t="s">
        <v>123</v>
      </c>
      <c r="B158" s="144"/>
      <c r="C158" s="300" t="str">
        <f>C153</f>
        <v>Интернет-площадка 2gis.ru на основе Cправочника организаций "2ГИС.НАБЕРЕЖНЫЕ ЧЕЛНЫ"</v>
      </c>
      <c r="D158" s="36">
        <v>3096</v>
      </c>
      <c r="E158" s="37"/>
      <c r="F158" s="37"/>
      <c r="G158" s="37"/>
      <c r="H158" s="38"/>
    </row>
    <row r="159" spans="1:8" s="16" customFormat="1" ht="126" customHeight="1" thickBot="1" x14ac:dyDescent="0.25">
      <c r="A159" s="143" t="s">
        <v>124</v>
      </c>
      <c r="B159" s="144"/>
      <c r="C1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9" s="36">
        <v>4200</v>
      </c>
      <c r="E159" s="37"/>
      <c r="F159" s="37"/>
      <c r="G159" s="37"/>
      <c r="H159" s="38"/>
    </row>
    <row r="160" spans="1:8" ht="50.1" customHeight="1" thickBot="1" x14ac:dyDescent="0.25">
      <c r="A160" s="24" t="s">
        <v>184</v>
      </c>
      <c r="B160" s="25"/>
      <c r="C160" s="26"/>
      <c r="D160" s="156"/>
      <c r="E160" s="156"/>
      <c r="F160" s="156"/>
      <c r="G160" s="156"/>
      <c r="H160" s="157"/>
    </row>
    <row r="161" spans="1:8" s="23" customFormat="1" ht="30" customHeight="1" thickBot="1" x14ac:dyDescent="0.25">
      <c r="A161" s="357"/>
      <c r="B161" s="357"/>
      <c r="C161" s="358"/>
      <c r="D161" s="357"/>
      <c r="E161" s="357"/>
      <c r="F161" s="357"/>
      <c r="G161" s="357"/>
      <c r="H161" s="359"/>
    </row>
    <row r="162" spans="1:8" s="16" customFormat="1" ht="83.25" customHeight="1" x14ac:dyDescent="0.2">
      <c r="A162" s="143" t="s">
        <v>185</v>
      </c>
      <c r="B162" s="144"/>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2" s="329">
        <v>11340</v>
      </c>
      <c r="E162" s="140"/>
      <c r="F162" s="140"/>
      <c r="G162" s="140"/>
      <c r="H162" s="140"/>
    </row>
    <row r="163" spans="1:8" s="16" customFormat="1" ht="83.25" customHeight="1" thickBot="1" x14ac:dyDescent="0.25">
      <c r="A163" s="143" t="s">
        <v>186</v>
      </c>
      <c r="B163" s="144"/>
      <c r="C163" s="196"/>
      <c r="D163" s="329">
        <v>11340</v>
      </c>
      <c r="E163" s="140"/>
      <c r="F163" s="140"/>
      <c r="G163" s="140"/>
      <c r="H163" s="140"/>
    </row>
    <row r="164" spans="1:8" ht="50.1" customHeight="1" thickBot="1" x14ac:dyDescent="0.25">
      <c r="A164" s="301"/>
      <c r="B164" s="302"/>
      <c r="C164" s="182"/>
      <c r="D164" s="325"/>
      <c r="E164" s="325"/>
      <c r="F164" s="325"/>
      <c r="G164" s="325"/>
      <c r="H164" s="326"/>
    </row>
    <row r="165" spans="1:8" s="23" customFormat="1" ht="26.25" x14ac:dyDescent="0.2">
      <c r="A165" s="204"/>
      <c r="B165" s="205"/>
      <c r="C165" s="206"/>
      <c r="D165" s="205"/>
      <c r="E165" s="205"/>
      <c r="F165" s="205"/>
      <c r="G165" s="205"/>
      <c r="H165" s="207"/>
    </row>
    <row r="166" spans="1:8" s="16" customFormat="1" ht="21" x14ac:dyDescent="0.2">
      <c r="A166" s="208"/>
      <c r="B166" s="209" t="s">
        <v>125</v>
      </c>
      <c r="C166" s="210" t="s">
        <v>166</v>
      </c>
      <c r="D166" s="210"/>
      <c r="E166" s="211"/>
      <c r="F166" s="211"/>
      <c r="G166" s="211"/>
      <c r="H166" s="211"/>
    </row>
    <row r="167" spans="1:8" s="16" customFormat="1" ht="21" x14ac:dyDescent="0.2">
      <c r="A167" s="208"/>
      <c r="B167" s="211"/>
      <c r="C167" s="304" t="s">
        <v>167</v>
      </c>
      <c r="D167" s="212"/>
      <c r="E167" s="211"/>
      <c r="F167" s="211"/>
      <c r="G167" s="211"/>
      <c r="H167" s="211"/>
    </row>
    <row r="168" spans="1:8" s="16" customFormat="1" ht="21" x14ac:dyDescent="0.2">
      <c r="A168" s="208"/>
      <c r="B168" s="211"/>
      <c r="C168" s="304" t="s">
        <v>168</v>
      </c>
      <c r="D168" s="212"/>
      <c r="E168" s="211"/>
      <c r="F168" s="211"/>
      <c r="G168" s="211"/>
      <c r="H168" s="211"/>
    </row>
    <row r="169" spans="1:8" s="16" customFormat="1" ht="21" x14ac:dyDescent="0.2">
      <c r="A169" s="208"/>
      <c r="B169" s="211"/>
      <c r="C169" s="585"/>
      <c r="D169" s="392"/>
      <c r="E169" s="211"/>
      <c r="F169" s="211"/>
      <c r="G169" s="211"/>
      <c r="H169" s="211"/>
    </row>
    <row r="170" spans="1:8" s="16" customFormat="1" ht="98.25" customHeight="1" x14ac:dyDescent="0.2">
      <c r="A170" s="213" t="s">
        <v>554</v>
      </c>
      <c r="B170" s="213"/>
      <c r="C170" s="213"/>
      <c r="D170" s="213"/>
      <c r="E170" s="213"/>
      <c r="F170" s="213"/>
      <c r="G170" s="213"/>
      <c r="H170" s="213"/>
    </row>
    <row r="171" spans="1:8" ht="26.25" x14ac:dyDescent="0.2">
      <c r="A171" s="215" t="str">
        <f>Абакан_юр!A157</f>
        <v>По соглашению сторон в качестве валюты платежа могут выступать украинские гривны, в этом случае курс следующий: 1 руб. = 0,4294 гривен</v>
      </c>
      <c r="B171" s="215"/>
      <c r="C171" s="215"/>
      <c r="D171" s="216"/>
      <c r="E171" s="216"/>
      <c r="F171" s="217"/>
      <c r="G171" s="218"/>
      <c r="H171" s="218"/>
    </row>
    <row r="172" spans="1:8" ht="26.25" x14ac:dyDescent="0.2">
      <c r="A172" s="215" t="str">
        <f>Абакан_юр!A158</f>
        <v>По соглашению сторон в качестве валюты платежа могут выступать дирхамы ОАЭ, в этом случае курс следующий: 1 руб. = 0,0422 дирхам</v>
      </c>
      <c r="B172" s="215"/>
      <c r="C172" s="215"/>
      <c r="D172" s="216"/>
      <c r="E172" s="216"/>
      <c r="F172" s="217"/>
      <c r="G172" s="220"/>
      <c r="H172" s="220"/>
    </row>
    <row r="173" spans="1:8" ht="26.25" x14ac:dyDescent="0.2">
      <c r="A173" s="215" t="str">
        <f>Абакан_юр!A159</f>
        <v>По соглашению сторон в качестве валюты платежа могут выступать доллары США, в этом случае курс следующий: 1 руб. = 0,0115 доллара</v>
      </c>
      <c r="B173" s="215"/>
      <c r="C173" s="215"/>
      <c r="D173" s="216"/>
      <c r="E173" s="216"/>
      <c r="F173" s="217"/>
      <c r="G173" s="220"/>
      <c r="H173" s="220"/>
    </row>
    <row r="174" spans="1:8" ht="26.25" x14ac:dyDescent="0.2">
      <c r="A174" s="215" t="str">
        <f>Абакан_юр!A160</f>
        <v>По соглашению сторон в качестве валюты платежа могут выступать евро, в этом случае курс следующий: 1 руб. = 0,0106 евро</v>
      </c>
      <c r="B174" s="215"/>
      <c r="C174" s="215"/>
      <c r="D174" s="216"/>
      <c r="E174" s="217"/>
      <c r="F174" s="217"/>
      <c r="G174" s="220"/>
      <c r="H174" s="220"/>
    </row>
    <row r="175" spans="1:8" ht="26.25" x14ac:dyDescent="0.2">
      <c r="A175" s="215" t="str">
        <f>Абакан_юр!A161</f>
        <v>По соглашению сторон в качестве валюты платежа могут выступать чешские кроны, в этом случае курс следующий: 1 руб. = 0,2596 крона</v>
      </c>
      <c r="B175" s="215"/>
      <c r="C175" s="215"/>
      <c r="D175" s="216"/>
      <c r="E175" s="217"/>
      <c r="F175" s="217"/>
      <c r="G175" s="220"/>
      <c r="H175" s="220"/>
    </row>
    <row r="176" spans="1:8" ht="26.25" x14ac:dyDescent="0.2">
      <c r="A176" s="215" t="str">
        <f>Абакан_юр!A162</f>
        <v>По соглашению сторон в качестве валюты платежа могут выступать киргизские сомы, в этом случае курс следующий: 1 руб. = 1,0276 сом</v>
      </c>
      <c r="B176" s="215"/>
      <c r="C176" s="215"/>
      <c r="D176" s="216"/>
      <c r="E176" s="216"/>
      <c r="F176" s="217"/>
      <c r="G176" s="220"/>
      <c r="H176" s="220"/>
    </row>
    <row r="177" spans="1:8" s="214" customFormat="1" ht="115.5" customHeight="1" x14ac:dyDescent="0.2">
      <c r="A177"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7" s="215"/>
      <c r="C177" s="215"/>
      <c r="D177" s="216"/>
      <c r="E177" s="216"/>
      <c r="F177" s="217"/>
      <c r="G177" s="220"/>
      <c r="H177" s="220"/>
    </row>
    <row r="178" spans="1:8" ht="26.25" customHeight="1" x14ac:dyDescent="0.2">
      <c r="A178" s="221"/>
      <c r="B178" s="221"/>
      <c r="C178" s="222"/>
      <c r="D178" s="223"/>
      <c r="E178" s="223"/>
      <c r="F178" s="224"/>
      <c r="G178" s="225"/>
      <c r="H178" s="225"/>
    </row>
    <row r="179" spans="1:8" ht="26.25" customHeight="1" x14ac:dyDescent="0.2">
      <c r="A179" s="227" t="s">
        <v>136</v>
      </c>
      <c r="B179" s="227"/>
      <c r="C179" s="227"/>
      <c r="D179" s="227"/>
      <c r="E179" s="227"/>
      <c r="F179" s="227"/>
      <c r="G179" s="227"/>
      <c r="H179" s="227"/>
    </row>
    <row r="180" spans="1:8" ht="26.25" customHeight="1" x14ac:dyDescent="0.2">
      <c r="A180" s="227" t="s">
        <v>137</v>
      </c>
      <c r="B180" s="227"/>
      <c r="C180" s="227"/>
      <c r="D180" s="227"/>
      <c r="E180" s="227"/>
      <c r="F180" s="227"/>
      <c r="G180" s="227"/>
      <c r="H180" s="227"/>
    </row>
    <row r="181" spans="1:8" ht="26.25" customHeight="1" x14ac:dyDescent="0.2">
      <c r="A181" s="221"/>
      <c r="B181" s="221"/>
      <c r="C181" s="222"/>
      <c r="D181" s="223"/>
      <c r="E181" s="223"/>
      <c r="F181" s="224"/>
      <c r="G181" s="225"/>
      <c r="H181" s="225"/>
    </row>
    <row r="182" spans="1:8" ht="26.25" customHeight="1" thickBot="1" x14ac:dyDescent="0.25">
      <c r="A182" s="228" t="s">
        <v>138</v>
      </c>
      <c r="B182" s="228"/>
      <c r="C182" s="228"/>
      <c r="D182" s="228"/>
      <c r="E182" s="228"/>
      <c r="F182" s="229"/>
      <c r="G182" s="219"/>
      <c r="H182" s="230"/>
    </row>
    <row r="183" spans="1:8" ht="26.25" customHeight="1" thickBot="1" x14ac:dyDescent="0.25">
      <c r="A183" s="231" t="s">
        <v>139</v>
      </c>
      <c r="B183" s="232"/>
      <c r="C183" s="232"/>
      <c r="D183" s="232"/>
      <c r="E183" s="233"/>
      <c r="F183" s="234"/>
      <c r="H183" s="235"/>
    </row>
    <row r="184" spans="1:8" ht="26.25" customHeight="1" thickBot="1" x14ac:dyDescent="0.25">
      <c r="A184" s="305" t="s">
        <v>140</v>
      </c>
      <c r="B184" s="306"/>
      <c r="C184" s="238" t="s">
        <v>141</v>
      </c>
      <c r="D184" s="330" t="s">
        <v>142</v>
      </c>
      <c r="E184" s="331"/>
      <c r="F184" s="240"/>
      <c r="G184" s="240"/>
      <c r="H184" s="240"/>
    </row>
    <row r="185" spans="1:8" ht="21" x14ac:dyDescent="0.2">
      <c r="A185" s="246" t="s">
        <v>169</v>
      </c>
      <c r="B185" s="247"/>
      <c r="C185" s="249" t="s">
        <v>170</v>
      </c>
      <c r="D185" s="371">
        <v>2190</v>
      </c>
      <c r="E185" s="250"/>
      <c r="F185" s="240"/>
      <c r="G185" s="240"/>
      <c r="H185" s="240"/>
    </row>
    <row r="186" spans="1:8" ht="21" x14ac:dyDescent="0.2">
      <c r="A186" s="246" t="s">
        <v>171</v>
      </c>
      <c r="B186" s="247"/>
      <c r="C186" s="249"/>
      <c r="D186" s="371">
        <v>1590</v>
      </c>
      <c r="E186" s="250"/>
      <c r="F186" s="240"/>
      <c r="G186" s="240"/>
      <c r="H186" s="240"/>
    </row>
    <row r="187" spans="1:8" ht="21" x14ac:dyDescent="0.2">
      <c r="A187" s="246" t="s">
        <v>172</v>
      </c>
      <c r="B187" s="247"/>
      <c r="C187" s="249"/>
      <c r="D187" s="371">
        <v>1440</v>
      </c>
      <c r="E187" s="250"/>
      <c r="F187" s="240"/>
      <c r="G187" s="240"/>
      <c r="H187" s="240"/>
    </row>
    <row r="188" spans="1:8" ht="21.75" thickBot="1" x14ac:dyDescent="0.25">
      <c r="A188" s="246" t="s">
        <v>173</v>
      </c>
      <c r="B188" s="247"/>
      <c r="C188" s="249"/>
      <c r="D188" s="371">
        <v>1290</v>
      </c>
      <c r="E188" s="250"/>
      <c r="F188" s="240"/>
      <c r="G188" s="240"/>
      <c r="H188" s="240"/>
    </row>
    <row r="189" spans="1:8" ht="50.1" customHeight="1" x14ac:dyDescent="0.2">
      <c r="A189" s="241" t="s">
        <v>143</v>
      </c>
      <c r="B189" s="242"/>
      <c r="C189" s="243" t="s">
        <v>144</v>
      </c>
      <c r="D189" s="244" t="s">
        <v>145</v>
      </c>
      <c r="E189" s="245"/>
      <c r="F189" s="240"/>
      <c r="G189" s="240"/>
      <c r="H189" s="240"/>
    </row>
    <row r="190" spans="1:8" ht="50.1" customHeight="1" x14ac:dyDescent="0.2">
      <c r="A190" s="246" t="s">
        <v>146</v>
      </c>
      <c r="B190" s="247"/>
      <c r="C190" s="248" t="s">
        <v>147</v>
      </c>
      <c r="D190" s="249" t="s">
        <v>148</v>
      </c>
      <c r="E190" s="250"/>
      <c r="F190" s="240"/>
      <c r="G190" s="240"/>
      <c r="H190" s="240"/>
    </row>
    <row r="191" spans="1:8" ht="96" customHeight="1" thickBot="1" x14ac:dyDescent="0.25">
      <c r="A191" s="332" t="s">
        <v>149</v>
      </c>
      <c r="B191" s="333"/>
      <c r="C191" s="334" t="s">
        <v>150</v>
      </c>
      <c r="D191" s="335" t="s">
        <v>148</v>
      </c>
      <c r="E191" s="336"/>
      <c r="F191" s="240"/>
      <c r="G191" s="240"/>
      <c r="H191" s="240"/>
    </row>
    <row r="192" spans="1:8" ht="50.1" customHeight="1" x14ac:dyDescent="0.2">
      <c r="A192" s="246" t="s">
        <v>152</v>
      </c>
      <c r="B192" s="247"/>
      <c r="C192" s="337" t="s">
        <v>153</v>
      </c>
      <c r="D192" s="247" t="s">
        <v>148</v>
      </c>
      <c r="E192" s="338"/>
      <c r="F192" s="234"/>
      <c r="G192" s="234"/>
      <c r="H192" s="234"/>
    </row>
    <row r="193" spans="1:8" ht="50.1" customHeight="1" thickBot="1" x14ac:dyDescent="0.25">
      <c r="A193" s="339" t="s">
        <v>154</v>
      </c>
      <c r="B193" s="340"/>
      <c r="C193" s="334" t="s">
        <v>155</v>
      </c>
      <c r="D193" s="341" t="s">
        <v>148</v>
      </c>
      <c r="E193" s="342"/>
      <c r="F193" s="224"/>
      <c r="G193" s="225"/>
      <c r="H193" s="225"/>
    </row>
    <row r="194" spans="1:8" ht="50.1" customHeight="1" x14ac:dyDescent="0.2">
      <c r="A194" s="252" t="s">
        <v>156</v>
      </c>
      <c r="B194" s="252"/>
      <c r="C194" s="252"/>
      <c r="D194" s="252"/>
      <c r="E194" s="252"/>
      <c r="F194" s="252"/>
      <c r="G194" s="252"/>
      <c r="H194" s="252"/>
    </row>
    <row r="195" spans="1:8" ht="50.1" customHeight="1" x14ac:dyDescent="0.2">
      <c r="A195" s="252" t="s">
        <v>157</v>
      </c>
      <c r="B195" s="252"/>
      <c r="C195" s="252"/>
      <c r="D195" s="252"/>
      <c r="E195" s="252"/>
      <c r="F195" s="252"/>
      <c r="G195" s="252"/>
      <c r="H195" s="252"/>
    </row>
    <row r="196" spans="1:8" ht="206.25" customHeight="1" x14ac:dyDescent="0.2">
      <c r="A196"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27"/>
      <c r="C196" s="227"/>
      <c r="D196" s="227"/>
      <c r="E196" s="227"/>
      <c r="F196" s="227"/>
      <c r="G196" s="227"/>
      <c r="H196" s="227"/>
    </row>
    <row r="197" spans="1:8" ht="107.25" customHeight="1" x14ac:dyDescent="0.2">
      <c r="A197" s="227" t="s">
        <v>159</v>
      </c>
      <c r="B197" s="227"/>
      <c r="C197" s="227"/>
      <c r="D197" s="227"/>
      <c r="E197" s="227"/>
      <c r="F197" s="227"/>
      <c r="G197" s="227"/>
      <c r="H197" s="227"/>
    </row>
    <row r="198" spans="1:8" ht="132" customHeight="1" x14ac:dyDescent="0.2">
      <c r="A198" s="252" t="s">
        <v>160</v>
      </c>
      <c r="B198" s="252"/>
      <c r="C198" s="252"/>
      <c r="D198" s="252"/>
      <c r="E198" s="252"/>
      <c r="F198" s="252"/>
      <c r="G198" s="252"/>
      <c r="H198" s="252"/>
    </row>
    <row r="199" spans="1:8" s="205" customFormat="1" ht="125.25" customHeight="1" x14ac:dyDescent="0.2">
      <c r="A199" s="227" t="s">
        <v>161</v>
      </c>
      <c r="B199" s="227"/>
      <c r="C199" s="227"/>
      <c r="D199" s="227"/>
      <c r="E199" s="227"/>
      <c r="F199" s="227"/>
      <c r="G199" s="227"/>
      <c r="H199" s="227"/>
    </row>
    <row r="200" spans="1:8" s="226" customFormat="1" ht="222.75" customHeight="1" x14ac:dyDescent="0.2">
      <c r="A200" s="204"/>
      <c r="B200" s="205"/>
      <c r="C200" s="206"/>
      <c r="D200" s="205"/>
      <c r="E200" s="205"/>
      <c r="F200" s="205"/>
      <c r="G200" s="205"/>
      <c r="H200" s="207"/>
    </row>
    <row r="203" spans="1:8" ht="184.5" customHeight="1" x14ac:dyDescent="0.2"/>
    <row r="204" spans="1:8" ht="66.75" customHeight="1" x14ac:dyDescent="0.2"/>
    <row r="206" spans="1:8" s="254" customFormat="1" ht="114.75" customHeight="1" x14ac:dyDescent="0.2">
      <c r="A206" s="204"/>
      <c r="B206" s="205"/>
      <c r="C206" s="206"/>
      <c r="D206" s="205"/>
      <c r="E206" s="205"/>
      <c r="F206" s="205"/>
      <c r="G206" s="205"/>
      <c r="H206" s="207"/>
    </row>
  </sheetData>
  <sheetProtection selectLockedCells="1" selectUnlockedCells="1"/>
  <mergeCells count="335">
    <mergeCell ref="A196:H196"/>
    <mergeCell ref="A197:H197"/>
    <mergeCell ref="A198:H198"/>
    <mergeCell ref="A199:E199"/>
    <mergeCell ref="F199:H199"/>
    <mergeCell ref="A192:B192"/>
    <mergeCell ref="D192:E192"/>
    <mergeCell ref="A193:B193"/>
    <mergeCell ref="D193:E193"/>
    <mergeCell ref="A194:H194"/>
    <mergeCell ref="A195:H195"/>
    <mergeCell ref="D188:E188"/>
    <mergeCell ref="A189:B189"/>
    <mergeCell ref="D189:E189"/>
    <mergeCell ref="A190:B190"/>
    <mergeCell ref="D190:E190"/>
    <mergeCell ref="A191:B191"/>
    <mergeCell ref="D191:E191"/>
    <mergeCell ref="A184:B184"/>
    <mergeCell ref="D184:E184"/>
    <mergeCell ref="A185:B185"/>
    <mergeCell ref="C185:C188"/>
    <mergeCell ref="D185:E185"/>
    <mergeCell ref="A186:B186"/>
    <mergeCell ref="D186:E186"/>
    <mergeCell ref="A187:B187"/>
    <mergeCell ref="D187:E187"/>
    <mergeCell ref="A188:B188"/>
    <mergeCell ref="A176:C176"/>
    <mergeCell ref="A177:C177"/>
    <mergeCell ref="A179:H179"/>
    <mergeCell ref="A180:H180"/>
    <mergeCell ref="A182:E182"/>
    <mergeCell ref="A183:E183"/>
    <mergeCell ref="A171:C171"/>
    <mergeCell ref="G171:H171"/>
    <mergeCell ref="A172:C172"/>
    <mergeCell ref="A173:C173"/>
    <mergeCell ref="A174:C174"/>
    <mergeCell ref="A175:C175"/>
    <mergeCell ref="A164:B164"/>
    <mergeCell ref="D164:H164"/>
    <mergeCell ref="C166:D166"/>
    <mergeCell ref="C167:D167"/>
    <mergeCell ref="C168:D168"/>
    <mergeCell ref="A170:H170"/>
    <mergeCell ref="A161:C161"/>
    <mergeCell ref="D161:H161"/>
    <mergeCell ref="A162:B162"/>
    <mergeCell ref="C162:C163"/>
    <mergeCell ref="D162:H162"/>
    <mergeCell ref="A163:B163"/>
    <mergeCell ref="D163:H163"/>
    <mergeCell ref="A158:B158"/>
    <mergeCell ref="D158:H158"/>
    <mergeCell ref="A159:B159"/>
    <mergeCell ref="D159:H159"/>
    <mergeCell ref="A160:B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D152:H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0"/>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361">
        <f>F48*1.2</f>
        <v>2736</v>
      </c>
      <c r="E48" s="361">
        <f>F48*1.1</f>
        <v>2508</v>
      </c>
      <c r="F48" s="361">
        <v>2280</v>
      </c>
      <c r="G48" s="361">
        <f>F48*0.75</f>
        <v>1710</v>
      </c>
      <c r="H48" s="361">
        <f>F48*0.5</f>
        <v>1140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780 до 15600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6" s="127">
        <v>780</v>
      </c>
      <c r="E56" s="128"/>
      <c r="F56" s="128"/>
      <c r="G56" s="128"/>
      <c r="H56" s="129"/>
    </row>
    <row r="57" spans="1:8" ht="37.5" customHeight="1" x14ac:dyDescent="0.2">
      <c r="A57" s="130" t="s">
        <v>33</v>
      </c>
      <c r="B57" s="131"/>
      <c r="C57" s="126"/>
      <c r="D57" s="36">
        <v>1560</v>
      </c>
      <c r="E57" s="37"/>
      <c r="F57" s="37"/>
      <c r="G57" s="37"/>
      <c r="H57" s="38"/>
    </row>
    <row r="58" spans="1:8" ht="37.5" customHeight="1" x14ac:dyDescent="0.2">
      <c r="A58" s="130" t="s">
        <v>34</v>
      </c>
      <c r="B58" s="131"/>
      <c r="C58" s="126"/>
      <c r="D58" s="36">
        <v>2340</v>
      </c>
      <c r="E58" s="37"/>
      <c r="F58" s="37"/>
      <c r="G58" s="37"/>
      <c r="H58" s="38"/>
    </row>
    <row r="59" spans="1:8" ht="37.5" customHeight="1" x14ac:dyDescent="0.2">
      <c r="A59" s="130" t="s">
        <v>35</v>
      </c>
      <c r="B59" s="131"/>
      <c r="C59" s="126"/>
      <c r="D59" s="36">
        <v>3120</v>
      </c>
      <c r="E59" s="37"/>
      <c r="F59" s="37"/>
      <c r="G59" s="37"/>
      <c r="H59" s="38"/>
    </row>
    <row r="60" spans="1:8" ht="37.5" customHeight="1" x14ac:dyDescent="0.2">
      <c r="A60" s="130" t="s">
        <v>36</v>
      </c>
      <c r="B60" s="131"/>
      <c r="C60" s="126"/>
      <c r="D60" s="36">
        <v>3900</v>
      </c>
      <c r="E60" s="37"/>
      <c r="F60" s="37"/>
      <c r="G60" s="37"/>
      <c r="H60" s="38"/>
    </row>
    <row r="61" spans="1:8" ht="37.5" customHeight="1" x14ac:dyDescent="0.2">
      <c r="A61" s="130" t="s">
        <v>37</v>
      </c>
      <c r="B61" s="131"/>
      <c r="C61" s="126"/>
      <c r="D61" s="36">
        <v>4680</v>
      </c>
      <c r="E61" s="37"/>
      <c r="F61" s="37"/>
      <c r="G61" s="37"/>
      <c r="H61" s="38"/>
    </row>
    <row r="62" spans="1:8" ht="37.5" customHeight="1" x14ac:dyDescent="0.2">
      <c r="A62" s="130" t="s">
        <v>38</v>
      </c>
      <c r="B62" s="131"/>
      <c r="C62" s="126"/>
      <c r="D62" s="36">
        <v>5460</v>
      </c>
      <c r="E62" s="37"/>
      <c r="F62" s="37"/>
      <c r="G62" s="37"/>
      <c r="H62" s="38"/>
    </row>
    <row r="63" spans="1:8" ht="37.5" customHeight="1" x14ac:dyDescent="0.2">
      <c r="A63" s="130" t="s">
        <v>39</v>
      </c>
      <c r="B63" s="131"/>
      <c r="C63" s="126"/>
      <c r="D63" s="36">
        <v>6240</v>
      </c>
      <c r="E63" s="37"/>
      <c r="F63" s="37"/>
      <c r="G63" s="37"/>
      <c r="H63" s="38"/>
    </row>
    <row r="64" spans="1:8" ht="37.5" customHeight="1" x14ac:dyDescent="0.2">
      <c r="A64" s="130" t="s">
        <v>40</v>
      </c>
      <c r="B64" s="131"/>
      <c r="C64" s="126"/>
      <c r="D64" s="36">
        <v>7020</v>
      </c>
      <c r="E64" s="37"/>
      <c r="F64" s="37"/>
      <c r="G64" s="37"/>
      <c r="H64" s="38"/>
    </row>
    <row r="65" spans="1:8" ht="37.5" customHeight="1" x14ac:dyDescent="0.2">
      <c r="A65" s="130" t="s">
        <v>41</v>
      </c>
      <c r="B65" s="131"/>
      <c r="C65" s="126"/>
      <c r="D65" s="36">
        <v>7800</v>
      </c>
      <c r="E65" s="37"/>
      <c r="F65" s="37"/>
      <c r="G65" s="37"/>
      <c r="H65" s="38"/>
    </row>
    <row r="66" spans="1:8" ht="37.5" customHeight="1" x14ac:dyDescent="0.2">
      <c r="A66" s="130" t="s">
        <v>42</v>
      </c>
      <c r="B66" s="131"/>
      <c r="C66" s="126"/>
      <c r="D66" s="36">
        <v>8580</v>
      </c>
      <c r="E66" s="37"/>
      <c r="F66" s="37"/>
      <c r="G66" s="37"/>
      <c r="H66" s="38"/>
    </row>
    <row r="67" spans="1:8" ht="37.5" customHeight="1" x14ac:dyDescent="0.2">
      <c r="A67" s="130" t="s">
        <v>43</v>
      </c>
      <c r="B67" s="131"/>
      <c r="C67" s="126"/>
      <c r="D67" s="36">
        <v>9360</v>
      </c>
      <c r="E67" s="37"/>
      <c r="F67" s="37"/>
      <c r="G67" s="37"/>
      <c r="H67" s="38"/>
    </row>
    <row r="68" spans="1:8" ht="37.5" customHeight="1" x14ac:dyDescent="0.2">
      <c r="A68" s="130" t="s">
        <v>44</v>
      </c>
      <c r="B68" s="131"/>
      <c r="C68" s="126"/>
      <c r="D68" s="36">
        <v>10140</v>
      </c>
      <c r="E68" s="37"/>
      <c r="F68" s="37"/>
      <c r="G68" s="37"/>
      <c r="H68" s="38"/>
    </row>
    <row r="69" spans="1:8" ht="37.5" customHeight="1" x14ac:dyDescent="0.2">
      <c r="A69" s="130" t="s">
        <v>45</v>
      </c>
      <c r="B69" s="131"/>
      <c r="C69" s="126"/>
      <c r="D69" s="36">
        <v>10920</v>
      </c>
      <c r="E69" s="37"/>
      <c r="F69" s="37"/>
      <c r="G69" s="37"/>
      <c r="H69" s="38"/>
    </row>
    <row r="70" spans="1:8" ht="37.5" customHeight="1" x14ac:dyDescent="0.2">
      <c r="A70" s="130" t="s">
        <v>46</v>
      </c>
      <c r="B70" s="131"/>
      <c r="C70" s="126"/>
      <c r="D70" s="36">
        <v>11700</v>
      </c>
      <c r="E70" s="37"/>
      <c r="F70" s="37"/>
      <c r="G70" s="37"/>
      <c r="H70" s="38"/>
    </row>
    <row r="71" spans="1:8" ht="37.5" customHeight="1" x14ac:dyDescent="0.2">
      <c r="A71" s="130" t="s">
        <v>47</v>
      </c>
      <c r="B71" s="131"/>
      <c r="C71" s="126"/>
      <c r="D71" s="36">
        <v>12480</v>
      </c>
      <c r="E71" s="37"/>
      <c r="F71" s="37"/>
      <c r="G71" s="37"/>
      <c r="H71" s="38"/>
    </row>
    <row r="72" spans="1:8" ht="37.5" customHeight="1" x14ac:dyDescent="0.2">
      <c r="A72" s="130" t="s">
        <v>48</v>
      </c>
      <c r="B72" s="131"/>
      <c r="C72" s="126"/>
      <c r="D72" s="36">
        <v>13260</v>
      </c>
      <c r="E72" s="37"/>
      <c r="F72" s="37"/>
      <c r="G72" s="37"/>
      <c r="H72" s="38"/>
    </row>
    <row r="73" spans="1:8" ht="37.5" customHeight="1" x14ac:dyDescent="0.2">
      <c r="A73" s="130" t="s">
        <v>49</v>
      </c>
      <c r="B73" s="131"/>
      <c r="C73" s="126"/>
      <c r="D73" s="36">
        <v>14040</v>
      </c>
      <c r="E73" s="37"/>
      <c r="F73" s="37"/>
      <c r="G73" s="37"/>
      <c r="H73" s="38"/>
    </row>
    <row r="74" spans="1:8" ht="37.5" customHeight="1" x14ac:dyDescent="0.2">
      <c r="A74" s="130" t="s">
        <v>50</v>
      </c>
      <c r="B74" s="131"/>
      <c r="C74" s="126"/>
      <c r="D74" s="36">
        <v>14820</v>
      </c>
      <c r="E74" s="37"/>
      <c r="F74" s="37"/>
      <c r="G74" s="37"/>
      <c r="H74" s="38"/>
    </row>
    <row r="75" spans="1:8" ht="37.5" customHeight="1" thickBot="1" x14ac:dyDescent="0.25">
      <c r="A75" s="130" t="s">
        <v>51</v>
      </c>
      <c r="B75" s="131"/>
      <c r="C75" s="126"/>
      <c r="D75" s="36">
        <v>15600</v>
      </c>
      <c r="E75" s="37"/>
      <c r="F75" s="37"/>
      <c r="G75" s="37"/>
      <c r="H75" s="38"/>
    </row>
    <row r="76" spans="1:8" ht="50.1" customHeight="1" thickBot="1" x14ac:dyDescent="0.25">
      <c r="A76" s="119" t="s">
        <v>52</v>
      </c>
      <c r="B76" s="120"/>
      <c r="C76" s="120"/>
      <c r="D76" s="121" t="str">
        <f>"от "&amp;MIN(D77:D86)&amp;" до "&amp;MAX(D77:D86)</f>
        <v>от 240 до 4080</v>
      </c>
      <c r="E76" s="122"/>
      <c r="F76" s="122"/>
      <c r="G76" s="122"/>
      <c r="H76" s="123"/>
    </row>
    <row r="77" spans="1:8" ht="151.5" x14ac:dyDescent="0.2">
      <c r="A77" s="132" t="s">
        <v>53</v>
      </c>
      <c r="B77" s="133" t="s">
        <v>13</v>
      </c>
      <c r="C77" s="321"/>
      <c r="D77" s="135">
        <v>540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8" s="140">
        <v>360</v>
      </c>
      <c r="E78" s="140"/>
      <c r="F78" s="140"/>
      <c r="G78" s="140"/>
      <c r="H78" s="141"/>
    </row>
    <row r="79" spans="1:8" ht="37.5" customHeight="1" x14ac:dyDescent="0.2">
      <c r="A79" s="137" t="s">
        <v>55</v>
      </c>
      <c r="B79" s="138"/>
      <c r="C79" s="142"/>
      <c r="D79" s="140">
        <v>3000</v>
      </c>
      <c r="E79" s="140"/>
      <c r="F79" s="140"/>
      <c r="G79" s="140"/>
      <c r="H79" s="141"/>
    </row>
    <row r="80" spans="1:8" ht="37.5" customHeight="1" x14ac:dyDescent="0.2">
      <c r="A80" s="137" t="s">
        <v>56</v>
      </c>
      <c r="B80" s="138"/>
      <c r="C80" s="142"/>
      <c r="D80" s="140">
        <v>1200</v>
      </c>
      <c r="E80" s="140"/>
      <c r="F80" s="140"/>
      <c r="G80" s="140"/>
      <c r="H80" s="141"/>
    </row>
    <row r="81" spans="1:8" ht="37.5" customHeight="1" x14ac:dyDescent="0.2">
      <c r="A81" s="143" t="s">
        <v>57</v>
      </c>
      <c r="B81" s="144"/>
      <c r="C81" s="142"/>
      <c r="D81" s="140">
        <v>3300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4080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6000</v>
      </c>
      <c r="E88" s="156"/>
      <c r="F88" s="156"/>
      <c r="G88" s="156"/>
      <c r="H88" s="157"/>
    </row>
    <row r="89" spans="1:8" ht="21.75" thickBot="1" x14ac:dyDescent="0.25">
      <c r="A89" s="301"/>
      <c r="B89" s="302"/>
      <c r="C89" s="118"/>
      <c r="D89" s="325"/>
      <c r="E89" s="325"/>
      <c r="F89" s="325"/>
      <c r="G89" s="325"/>
      <c r="H89" s="326"/>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90" s="165">
        <v>1440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360</v>
      </c>
      <c r="E92" s="140"/>
      <c r="F92" s="140"/>
      <c r="G92" s="140"/>
      <c r="H92" s="141"/>
    </row>
    <row r="93" spans="1:8" ht="55.5" customHeight="1" x14ac:dyDescent="0.2">
      <c r="A93" s="173" t="s">
        <v>70</v>
      </c>
      <c r="B93" s="174"/>
      <c r="C93" s="169"/>
      <c r="D93" s="140">
        <f>D90/5</f>
        <v>288</v>
      </c>
      <c r="E93" s="140"/>
      <c r="F93" s="140"/>
      <c r="G93" s="140"/>
      <c r="H93" s="141"/>
    </row>
    <row r="94" spans="1:8" ht="55.5" customHeight="1" x14ac:dyDescent="0.2">
      <c r="A94" s="173" t="s">
        <v>71</v>
      </c>
      <c r="B94" s="174"/>
      <c r="C94" s="169"/>
      <c r="D94" s="140">
        <f>D90/6</f>
        <v>240</v>
      </c>
      <c r="E94" s="140"/>
      <c r="F94" s="140"/>
      <c r="G94" s="140"/>
      <c r="H94" s="141"/>
    </row>
    <row r="95" spans="1:8" ht="55.5" customHeight="1" x14ac:dyDescent="0.2">
      <c r="A95" s="173" t="s">
        <v>72</v>
      </c>
      <c r="B95" s="174"/>
      <c r="C95" s="169"/>
      <c r="D95" s="140">
        <f>D90/7</f>
        <v>205.71428571428572</v>
      </c>
      <c r="E95" s="140"/>
      <c r="F95" s="140"/>
      <c r="G95" s="140"/>
      <c r="H95" s="141"/>
    </row>
    <row r="96" spans="1:8" ht="55.5" customHeight="1" x14ac:dyDescent="0.2">
      <c r="A96" s="173" t="s">
        <v>73</v>
      </c>
      <c r="B96" s="174"/>
      <c r="C96" s="169"/>
      <c r="D96" s="140">
        <f>D90/8</f>
        <v>180</v>
      </c>
      <c r="E96" s="140"/>
      <c r="F96" s="140"/>
      <c r="G96" s="140"/>
      <c r="H96" s="141"/>
    </row>
    <row r="97" spans="1:8" ht="55.5" customHeight="1" x14ac:dyDescent="0.2">
      <c r="A97" s="173" t="s">
        <v>74</v>
      </c>
      <c r="B97" s="174"/>
      <c r="C97" s="169"/>
      <c r="D97" s="140">
        <f>D90/9</f>
        <v>160</v>
      </c>
      <c r="E97" s="140"/>
      <c r="F97" s="140"/>
      <c r="G97" s="140"/>
      <c r="H97" s="141"/>
    </row>
    <row r="98" spans="1:8" ht="55.5" customHeight="1" x14ac:dyDescent="0.2">
      <c r="A98" s="173" t="s">
        <v>75</v>
      </c>
      <c r="B98" s="174"/>
      <c r="C98" s="169"/>
      <c r="D98" s="140">
        <f>D90/10</f>
        <v>144</v>
      </c>
      <c r="E98" s="140"/>
      <c r="F98" s="140"/>
      <c r="G98" s="140"/>
      <c r="H98" s="141"/>
    </row>
    <row r="99" spans="1:8" ht="55.5" customHeight="1" thickBot="1" x14ac:dyDescent="0.25">
      <c r="A99" s="162" t="s">
        <v>76</v>
      </c>
      <c r="B99" s="163"/>
      <c r="C99" s="169"/>
      <c r="D99" s="165">
        <v>2448</v>
      </c>
      <c r="E99" s="165"/>
      <c r="F99" s="165"/>
      <c r="G99" s="165"/>
      <c r="H99" s="166"/>
    </row>
    <row r="100" spans="1:8" ht="55.5" customHeight="1" thickBot="1" x14ac:dyDescent="0.25">
      <c r="A100" s="167" t="s">
        <v>67</v>
      </c>
      <c r="B100" s="168"/>
      <c r="C100" s="169"/>
      <c r="D100" s="170" t="s">
        <v>68</v>
      </c>
      <c r="E100" s="171"/>
      <c r="F100" s="171"/>
      <c r="G100" s="171"/>
      <c r="H100" s="172"/>
    </row>
    <row r="101" spans="1:8" ht="55.5" customHeight="1" x14ac:dyDescent="0.2">
      <c r="A101" s="173" t="s">
        <v>69</v>
      </c>
      <c r="B101" s="174"/>
      <c r="C101" s="169"/>
      <c r="D101" s="140">
        <v>612</v>
      </c>
      <c r="E101" s="140"/>
      <c r="F101" s="140"/>
      <c r="G101" s="140"/>
      <c r="H101" s="141"/>
    </row>
    <row r="102" spans="1:8" ht="55.5" customHeight="1" x14ac:dyDescent="0.2">
      <c r="A102" s="173" t="s">
        <v>70</v>
      </c>
      <c r="B102" s="174"/>
      <c r="C102" s="169"/>
      <c r="D102" s="140">
        <v>489.59999999999997</v>
      </c>
      <c r="E102" s="140"/>
      <c r="F102" s="140"/>
      <c r="G102" s="140"/>
      <c r="H102" s="141"/>
    </row>
    <row r="103" spans="1:8" ht="55.5" customHeight="1" x14ac:dyDescent="0.2">
      <c r="A103" s="173" t="s">
        <v>71</v>
      </c>
      <c r="B103" s="174"/>
      <c r="C103" s="169"/>
      <c r="D103" s="140">
        <v>408</v>
      </c>
      <c r="E103" s="140"/>
      <c r="F103" s="140"/>
      <c r="G103" s="140"/>
      <c r="H103" s="141"/>
    </row>
    <row r="104" spans="1:8" ht="55.5" customHeight="1" x14ac:dyDescent="0.2">
      <c r="A104" s="173" t="s">
        <v>72</v>
      </c>
      <c r="B104" s="174"/>
      <c r="C104" s="169"/>
      <c r="D104" s="140">
        <v>349.71428571428572</v>
      </c>
      <c r="E104" s="140"/>
      <c r="F104" s="140"/>
      <c r="G104" s="140"/>
      <c r="H104" s="141"/>
    </row>
    <row r="105" spans="1:8" ht="55.5" customHeight="1" x14ac:dyDescent="0.2">
      <c r="A105" s="173" t="s">
        <v>73</v>
      </c>
      <c r="B105" s="174"/>
      <c r="C105" s="169"/>
      <c r="D105" s="140">
        <v>306</v>
      </c>
      <c r="E105" s="140"/>
      <c r="F105" s="140"/>
      <c r="G105" s="140"/>
      <c r="H105" s="141"/>
    </row>
    <row r="106" spans="1:8" ht="55.5" customHeight="1" x14ac:dyDescent="0.2">
      <c r="A106" s="173" t="s">
        <v>74</v>
      </c>
      <c r="B106" s="174"/>
      <c r="C106" s="169"/>
      <c r="D106" s="140">
        <v>272</v>
      </c>
      <c r="E106" s="140"/>
      <c r="F106" s="140"/>
      <c r="G106" s="140"/>
      <c r="H106" s="141"/>
    </row>
    <row r="107" spans="1:8" ht="55.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"2ГИС.НАХОДКА"</v>
      </c>
      <c r="D110" s="31">
        <v>2100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1" s="187">
        <v>960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2" s="36">
        <v>2040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"2ГИС.НАХОДКА"</v>
      </c>
      <c r="D113" s="36">
        <v>3300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"2ГИС.НАХОДКА"</v>
      </c>
      <c r="D114" s="36">
        <v>3960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5" s="36">
        <v>2520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6" s="36">
        <v>1500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7" s="36">
        <v>2520</v>
      </c>
      <c r="E117" s="37"/>
      <c r="F117" s="37"/>
      <c r="G117" s="37"/>
      <c r="H117" s="38"/>
    </row>
    <row r="118" spans="1:8" ht="50.1" customHeight="1" x14ac:dyDescent="0.2">
      <c r="A118" s="143" t="s">
        <v>86</v>
      </c>
      <c r="B118" s="144"/>
      <c r="C118" s="190" t="str">
        <f>C111</f>
        <v>Электронный справочник на основе Справочника организаций "2ГИС.НАХОДКА" (версия для ПК)</v>
      </c>
      <c r="D118" s="36">
        <v>4002</v>
      </c>
      <c r="E118" s="37"/>
      <c r="F118" s="37"/>
      <c r="G118" s="37"/>
      <c r="H118" s="38"/>
    </row>
    <row r="119" spans="1:8" ht="50.1" customHeight="1" x14ac:dyDescent="0.2">
      <c r="A119" s="143" t="s">
        <v>87</v>
      </c>
      <c r="B119" s="144"/>
      <c r="C119" s="186" t="s">
        <v>88</v>
      </c>
      <c r="D119" s="36">
        <v>510</v>
      </c>
      <c r="E119" s="37"/>
      <c r="F119" s="37"/>
      <c r="G119" s="37"/>
      <c r="H119" s="38"/>
    </row>
    <row r="120" spans="1:8" ht="65.2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0" s="36">
        <v>1800</v>
      </c>
      <c r="E120" s="37"/>
      <c r="F120" s="37"/>
      <c r="G120" s="37"/>
      <c r="H120" s="38"/>
    </row>
    <row r="121" spans="1:8" ht="65.25" customHeight="1" x14ac:dyDescent="0.2">
      <c r="A121" s="143" t="s">
        <v>90</v>
      </c>
      <c r="B121" s="144"/>
      <c r="C121" s="186"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1" s="36">
        <v>1440</v>
      </c>
      <c r="E121" s="37"/>
      <c r="F121" s="37"/>
      <c r="G121" s="37"/>
      <c r="H121" s="38"/>
    </row>
    <row r="122" spans="1:8" ht="65.25" customHeight="1" x14ac:dyDescent="0.2">
      <c r="A122" s="143" t="s">
        <v>91</v>
      </c>
      <c r="B122" s="144"/>
      <c r="C122"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2" s="36">
        <v>1200</v>
      </c>
      <c r="E122" s="37"/>
      <c r="F122" s="37"/>
      <c r="G122" s="37"/>
      <c r="H122" s="38"/>
    </row>
    <row r="123" spans="1:8" ht="65.25" customHeight="1" x14ac:dyDescent="0.2">
      <c r="A123" s="143" t="s">
        <v>92</v>
      </c>
      <c r="B123" s="144"/>
      <c r="C123" s="186"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3" s="36">
        <v>720</v>
      </c>
      <c r="E123" s="37"/>
      <c r="F123" s="37"/>
      <c r="G123" s="37"/>
      <c r="H123" s="38"/>
    </row>
    <row r="124" spans="1:8" ht="65.2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4" s="36">
        <v>3300</v>
      </c>
      <c r="E124" s="37"/>
      <c r="F124" s="37"/>
      <c r="G124" s="37"/>
      <c r="H124" s="38"/>
    </row>
    <row r="125" spans="1:8" ht="65.2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6" s="3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7" s="3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8" s="36">
        <v>1500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9" s="36">
        <v>3000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30" s="36">
        <v>2502</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"2ГИС.НАХОДКА"</v>
      </c>
      <c r="D131" s="36">
        <v>3000</v>
      </c>
      <c r="E131" s="37"/>
      <c r="F131" s="37"/>
      <c r="G131" s="37"/>
      <c r="H131" s="38"/>
    </row>
    <row r="132" spans="1:8" ht="50.1" customHeight="1" x14ac:dyDescent="0.2">
      <c r="A132" s="143" t="s">
        <v>100</v>
      </c>
      <c r="B132" s="144"/>
      <c r="C132" s="186"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1440</v>
      </c>
      <c r="E132" s="37"/>
      <c r="F132" s="37"/>
      <c r="G132" s="37"/>
      <c r="H132" s="38"/>
    </row>
    <row r="133" spans="1:8" ht="50.1" customHeight="1" x14ac:dyDescent="0.2">
      <c r="A133" s="143" t="s">
        <v>101</v>
      </c>
      <c r="B133" s="144"/>
      <c r="C133" s="186" t="str">
        <f t="shared" si="1"/>
        <v>Электронный справочник на основе Справочника организаций "2ГИС.НАХОДКА" (версия для ПК)</v>
      </c>
      <c r="D133" s="36">
        <v>2880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"2ГИС.НАХОДКА"</v>
      </c>
      <c r="D134" s="36">
        <v>4680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"2ГИС.НАХОДКА"</v>
      </c>
      <c r="D135" s="36">
        <v>5616</v>
      </c>
      <c r="E135" s="37"/>
      <c r="F135" s="37"/>
      <c r="G135" s="37"/>
      <c r="H135" s="38"/>
    </row>
    <row r="136" spans="1:8" ht="50.1" customHeight="1" x14ac:dyDescent="0.2">
      <c r="A136" s="143" t="s">
        <v>104</v>
      </c>
      <c r="B136" s="144"/>
      <c r="C136" s="186" t="str">
        <f t="shared" si="1"/>
        <v>Электронный справочник на основе Справочника организаций "2ГИС.НАХОДКА" (версия для ПК)</v>
      </c>
      <c r="D136" s="36">
        <v>3600</v>
      </c>
      <c r="E136" s="37"/>
      <c r="F136" s="37"/>
      <c r="G136" s="37"/>
      <c r="H136" s="38"/>
    </row>
    <row r="137" spans="1:8" ht="50.1" customHeight="1" x14ac:dyDescent="0.2">
      <c r="A137" s="143" t="s">
        <v>105</v>
      </c>
      <c r="B137" s="144"/>
      <c r="C137" s="186" t="str">
        <f t="shared" si="1"/>
        <v>Электронный справочник на основе Справочника организаций "2ГИС.НАХОДКА" (версия для ПК)</v>
      </c>
      <c r="D137" s="36">
        <v>2160</v>
      </c>
      <c r="E137" s="37"/>
      <c r="F137" s="37"/>
      <c r="G137" s="37"/>
      <c r="H137" s="38"/>
    </row>
    <row r="138" spans="1:8" ht="50.1" customHeight="1" x14ac:dyDescent="0.2">
      <c r="A138" s="143" t="s">
        <v>106</v>
      </c>
      <c r="B138" s="144"/>
      <c r="C138" s="186" t="str">
        <f t="shared" si="1"/>
        <v>Электронный справочник на основе Справочника организаций "2ГИС.НАХОДКА" (версия для ПК)</v>
      </c>
      <c r="D138" s="36">
        <v>3600</v>
      </c>
      <c r="E138" s="37"/>
      <c r="F138" s="37"/>
      <c r="G138" s="37"/>
      <c r="H138" s="38"/>
    </row>
    <row r="139" spans="1:8" ht="50.1" customHeight="1" x14ac:dyDescent="0.2">
      <c r="A139" s="143" t="s">
        <v>107</v>
      </c>
      <c r="B139" s="144"/>
      <c r="C139" s="186" t="s">
        <v>88</v>
      </c>
      <c r="D139" s="36">
        <v>720</v>
      </c>
      <c r="E139" s="37"/>
      <c r="F139" s="37"/>
      <c r="G139" s="37"/>
      <c r="H139" s="38"/>
    </row>
    <row r="140" spans="1:8" ht="6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6">
        <v>4680</v>
      </c>
      <c r="E140" s="37"/>
      <c r="F140" s="37"/>
      <c r="G140" s="37"/>
      <c r="H140" s="38"/>
    </row>
    <row r="141" spans="1:8" ht="50.1" customHeight="1" thickBot="1" x14ac:dyDescent="0.25">
      <c r="A141" s="143" t="s">
        <v>109</v>
      </c>
      <c r="B141" s="144"/>
      <c r="C141" s="186" t="str">
        <f t="shared" si="1"/>
        <v>Электронный справочник на основе Справочника организаций "2ГИС.НАХОДКА" (версия для ПК)</v>
      </c>
      <c r="D141" s="44">
        <v>8400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9" s="200">
        <f>F149*1.2</f>
        <v>2376</v>
      </c>
      <c r="E149" s="201">
        <f>F149*1.1</f>
        <v>2178</v>
      </c>
      <c r="F149" s="201">
        <v>1980</v>
      </c>
      <c r="G149" s="201">
        <f>F149*0.75</f>
        <v>1485</v>
      </c>
      <c r="H149" s="202">
        <f>F149*0.5</f>
        <v>990</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"2ГИС.НАХОДКА"</v>
      </c>
      <c r="D150" s="36">
        <v>3000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1" s="36">
        <v>1320</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52" s="200">
        <f>F152*1.2</f>
        <v>3456</v>
      </c>
      <c r="E152" s="201">
        <f>F152*1.1</f>
        <v>3168.0000000000005</v>
      </c>
      <c r="F152" s="201">
        <v>2880</v>
      </c>
      <c r="G152" s="201">
        <f>F152*0.75</f>
        <v>2160</v>
      </c>
      <c r="H152" s="202">
        <f>F152*0.5</f>
        <v>1440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"2ГИС.НАХОДКА"</v>
      </c>
      <c r="D153" s="36">
        <v>4200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54" s="36">
        <v>1920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"2ГИС.НАХОДКА"</v>
      </c>
      <c r="D155" s="200">
        <f>F155*1.2</f>
        <v>1800</v>
      </c>
      <c r="E155" s="201">
        <f>F155*1.1</f>
        <v>1650.0000000000002</v>
      </c>
      <c r="F155" s="201">
        <v>1500</v>
      </c>
      <c r="G155" s="201">
        <f>F155*0.75</f>
        <v>1125</v>
      </c>
      <c r="H155" s="202">
        <f>F155*0.5</f>
        <v>750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6" s="36">
        <v>2310</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4" t="s">
        <v>185</v>
      </c>
      <c r="B159" s="495"/>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9" s="509">
        <v>6240</v>
      </c>
      <c r="E159" s="510"/>
      <c r="F159" s="510"/>
      <c r="G159" s="510"/>
      <c r="H159" s="416"/>
    </row>
    <row r="160" spans="1:8" s="16" customFormat="1" ht="83.25" customHeight="1" thickBot="1" x14ac:dyDescent="0.25">
      <c r="A160" s="496" t="s">
        <v>186</v>
      </c>
      <c r="B160" s="497"/>
      <c r="C160" s="198"/>
      <c r="D160" s="327">
        <v>6240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4"/>
      <c r="B163" s="205"/>
      <c r="C163" s="206"/>
      <c r="D163" s="205"/>
      <c r="E163" s="205"/>
      <c r="F163" s="205"/>
      <c r="G163" s="205"/>
      <c r="H163" s="207"/>
    </row>
    <row r="164" spans="1:8" s="16" customFormat="1" ht="21" x14ac:dyDescent="0.2">
      <c r="A164" s="204"/>
      <c r="B164" s="205"/>
      <c r="C164" s="206"/>
      <c r="D164" s="205"/>
      <c r="E164" s="205"/>
      <c r="F164" s="205"/>
      <c r="G164" s="205"/>
      <c r="H164" s="207"/>
    </row>
    <row r="165" spans="1:8" s="16" customFormat="1" ht="21" x14ac:dyDescent="0.2">
      <c r="A165" s="208"/>
      <c r="B165" s="209" t="s">
        <v>125</v>
      </c>
      <c r="C165" s="210" t="s">
        <v>556</v>
      </c>
      <c r="D165" s="210"/>
      <c r="E165" s="211"/>
      <c r="F165" s="211"/>
      <c r="G165" s="211"/>
      <c r="H165" s="211"/>
    </row>
    <row r="166" spans="1:8" s="16" customFormat="1" ht="21" x14ac:dyDescent="0.2">
      <c r="A166" s="208"/>
      <c r="B166" s="211"/>
      <c r="C166" s="212" t="s">
        <v>259</v>
      </c>
      <c r="D166" s="212"/>
      <c r="E166" s="211"/>
      <c r="F166" s="211"/>
      <c r="G166" s="211"/>
      <c r="H166" s="211"/>
    </row>
    <row r="167" spans="1:8" s="16" customFormat="1" ht="21" x14ac:dyDescent="0.2">
      <c r="A167" s="208"/>
      <c r="B167" s="211"/>
      <c r="C167" s="212" t="s">
        <v>260</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0,4294 гривен</v>
      </c>
      <c r="B169" s="215"/>
      <c r="C169" s="215"/>
      <c r="D169" s="216"/>
      <c r="E169" s="216"/>
      <c r="F169" s="217"/>
      <c r="G169" s="218"/>
      <c r="H169" s="218"/>
    </row>
    <row r="170" spans="1:8" ht="26.25" x14ac:dyDescent="0.2">
      <c r="A170" s="215" t="str">
        <f>Абакан_юр!A158</f>
        <v>По соглашению сторон в качестве валюты платежа могут выступать дирхамы ОАЭ, в этом случае курс следующий: 1 руб. = 0,0422 дирхам</v>
      </c>
      <c r="B170" s="215"/>
      <c r="C170" s="215"/>
      <c r="D170" s="216"/>
      <c r="E170" s="216"/>
      <c r="F170" s="217"/>
      <c r="G170" s="220"/>
      <c r="H170" s="220"/>
    </row>
    <row r="171" spans="1:8" ht="26.25" x14ac:dyDescent="0.2">
      <c r="A171" s="215" t="str">
        <f>Абакан_юр!A159</f>
        <v>По соглашению сторон в качестве валюты платежа могут выступать доллары США, в этом случае курс следующий: 1 руб. = 0,0115 доллара</v>
      </c>
      <c r="B171" s="215"/>
      <c r="C171" s="215"/>
      <c r="D171" s="216"/>
      <c r="E171" s="216"/>
      <c r="F171" s="217"/>
      <c r="G171" s="220"/>
      <c r="H171" s="220"/>
    </row>
    <row r="172" spans="1:8" ht="26.25" x14ac:dyDescent="0.2">
      <c r="A172" s="215" t="str">
        <f>Абакан_юр!A160</f>
        <v>По соглашению сторон в качестве валюты платежа могут выступать евро, в этом случае курс следующий: 1 руб. = 0,0106 евро</v>
      </c>
      <c r="B172" s="215"/>
      <c r="C172" s="215"/>
      <c r="D172" s="216"/>
      <c r="E172" s="217"/>
      <c r="F172" s="217"/>
      <c r="G172" s="220"/>
      <c r="H172" s="220"/>
    </row>
    <row r="173" spans="1:8" ht="26.25" x14ac:dyDescent="0.2">
      <c r="A173" s="215" t="str">
        <f>Абакан_юр!A161</f>
        <v>По соглашению сторон в качестве валюты платежа могут выступать чешские кроны, в этом случае курс следующий: 1 руб. = 0,2596 крона</v>
      </c>
      <c r="B173" s="215"/>
      <c r="C173" s="215"/>
      <c r="D173" s="216"/>
      <c r="E173" s="217"/>
      <c r="F173" s="217"/>
      <c r="G173" s="220"/>
      <c r="H173" s="220"/>
    </row>
    <row r="174" spans="1:8" ht="26.25" x14ac:dyDescent="0.2">
      <c r="A174" s="215" t="str">
        <f>Абакан_юр!A162</f>
        <v>По соглашению сторон в качестве валюты платежа могут выступать киргизские сомы, в этом случае курс следующий: 1 руб. = 1,0276 сом</v>
      </c>
      <c r="B174" s="215"/>
      <c r="C174" s="215"/>
      <c r="D174" s="216"/>
      <c r="E174" s="216"/>
      <c r="F174" s="217"/>
      <c r="G174" s="220"/>
      <c r="H174" s="220"/>
    </row>
    <row r="175" spans="1:8" ht="26.25"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5" s="215"/>
      <c r="C175" s="215"/>
      <c r="D175" s="216"/>
      <c r="E175" s="216"/>
      <c r="F175" s="217"/>
      <c r="G175" s="220"/>
      <c r="H175" s="220"/>
    </row>
    <row r="176" spans="1:8" ht="26.25" customHeight="1" x14ac:dyDescent="0.2">
      <c r="A176" s="221"/>
      <c r="B176" s="221"/>
      <c r="C176" s="222"/>
      <c r="D176" s="223"/>
      <c r="E176" s="223"/>
      <c r="F176" s="224"/>
      <c r="G176" s="225"/>
      <c r="H176" s="225"/>
    </row>
    <row r="177" spans="1:8" ht="26.25" customHeight="1" x14ac:dyDescent="0.2">
      <c r="A177" s="227" t="s">
        <v>136</v>
      </c>
      <c r="B177" s="227"/>
      <c r="C177" s="227"/>
      <c r="D177" s="227"/>
      <c r="E177" s="227"/>
      <c r="F177" s="227"/>
      <c r="G177" s="227"/>
      <c r="H177" s="227"/>
    </row>
    <row r="178" spans="1:8" ht="26.25" customHeight="1" x14ac:dyDescent="0.2">
      <c r="A178" s="227" t="s">
        <v>137</v>
      </c>
      <c r="B178" s="227"/>
      <c r="C178" s="227"/>
      <c r="D178" s="227"/>
      <c r="E178" s="227"/>
      <c r="F178" s="227"/>
      <c r="G178" s="227"/>
      <c r="H178" s="227"/>
    </row>
    <row r="179" spans="1:8" ht="26.25" customHeight="1" x14ac:dyDescent="0.2">
      <c r="A179" s="221"/>
      <c r="B179" s="221"/>
      <c r="C179" s="222"/>
      <c r="D179" s="223"/>
      <c r="E179" s="223"/>
      <c r="F179" s="224"/>
      <c r="G179" s="225"/>
      <c r="H179" s="225"/>
    </row>
    <row r="180" spans="1:8" ht="26.25" customHeight="1" thickBot="1" x14ac:dyDescent="0.25">
      <c r="A180" s="228" t="s">
        <v>138</v>
      </c>
      <c r="B180" s="228"/>
      <c r="C180" s="228"/>
      <c r="D180" s="228"/>
      <c r="E180" s="228"/>
      <c r="F180" s="229"/>
      <c r="G180" s="219"/>
      <c r="H180" s="230"/>
    </row>
    <row r="181" spans="1:8" ht="26.25" customHeight="1" thickBot="1" x14ac:dyDescent="0.25">
      <c r="A181" s="231" t="s">
        <v>139</v>
      </c>
      <c r="B181" s="232"/>
      <c r="C181" s="232"/>
      <c r="D181" s="232"/>
      <c r="E181" s="233"/>
      <c r="F181" s="234"/>
      <c r="H181" s="235"/>
    </row>
    <row r="182" spans="1:8" ht="26.25" customHeight="1" thickBot="1" x14ac:dyDescent="0.25">
      <c r="A182" s="305" t="s">
        <v>140</v>
      </c>
      <c r="B182" s="306"/>
      <c r="C182" s="238" t="s">
        <v>141</v>
      </c>
      <c r="D182" s="330" t="s">
        <v>142</v>
      </c>
      <c r="E182" s="331"/>
      <c r="F182" s="240"/>
      <c r="G182" s="240"/>
      <c r="H182" s="240"/>
    </row>
    <row r="183" spans="1:8" ht="84" x14ac:dyDescent="0.2">
      <c r="A183" s="241" t="s">
        <v>143</v>
      </c>
      <c r="B183" s="242"/>
      <c r="C183" s="243" t="s">
        <v>144</v>
      </c>
      <c r="D183" s="244" t="s">
        <v>145</v>
      </c>
      <c r="E183" s="245"/>
      <c r="F183" s="240"/>
      <c r="G183" s="240"/>
      <c r="H183" s="240"/>
    </row>
    <row r="184" spans="1:8" ht="21" x14ac:dyDescent="0.2">
      <c r="A184" s="246" t="s">
        <v>146</v>
      </c>
      <c r="B184" s="247"/>
      <c r="C184" s="248" t="s">
        <v>147</v>
      </c>
      <c r="D184" s="249" t="s">
        <v>148</v>
      </c>
      <c r="E184" s="250"/>
      <c r="F184" s="240"/>
      <c r="G184" s="240"/>
      <c r="H184" s="240"/>
    </row>
    <row r="185" spans="1:8" ht="63.75" thickBot="1" x14ac:dyDescent="0.25">
      <c r="A185" s="332" t="s">
        <v>149</v>
      </c>
      <c r="B185" s="333"/>
      <c r="C185" s="334" t="s">
        <v>150</v>
      </c>
      <c r="D185" s="335" t="s">
        <v>148</v>
      </c>
      <c r="E185" s="336"/>
      <c r="F185" s="240"/>
      <c r="G185" s="240"/>
      <c r="H185" s="240"/>
    </row>
    <row r="186" spans="1:8" ht="42" x14ac:dyDescent="0.2">
      <c r="A186" s="246" t="s">
        <v>152</v>
      </c>
      <c r="B186" s="247"/>
      <c r="C186" s="337" t="s">
        <v>153</v>
      </c>
      <c r="D186" s="247" t="s">
        <v>148</v>
      </c>
      <c r="E186" s="338"/>
      <c r="F186" s="234"/>
      <c r="G186" s="234"/>
      <c r="H186" s="234"/>
    </row>
    <row r="187" spans="1:8" ht="50.1" customHeight="1" thickBot="1" x14ac:dyDescent="0.25">
      <c r="A187" s="339" t="s">
        <v>154</v>
      </c>
      <c r="B187" s="340"/>
      <c r="C187" s="334" t="s">
        <v>155</v>
      </c>
      <c r="D187" s="341" t="s">
        <v>148</v>
      </c>
      <c r="E187" s="342"/>
      <c r="F187" s="224"/>
      <c r="G187" s="225"/>
      <c r="H187" s="225"/>
    </row>
    <row r="188" spans="1:8" ht="50.1" customHeight="1" x14ac:dyDescent="0.2">
      <c r="A188" s="252" t="s">
        <v>156</v>
      </c>
      <c r="B188" s="252"/>
      <c r="C188" s="252"/>
      <c r="D188" s="252"/>
      <c r="E188" s="252"/>
      <c r="F188" s="252"/>
      <c r="G188" s="252"/>
      <c r="H188" s="252"/>
    </row>
    <row r="189" spans="1:8" ht="96" customHeight="1" x14ac:dyDescent="0.2">
      <c r="A189" s="252" t="s">
        <v>157</v>
      </c>
      <c r="B189" s="252"/>
      <c r="C189" s="252"/>
      <c r="D189" s="252"/>
      <c r="E189" s="252"/>
      <c r="F189" s="252"/>
      <c r="G189" s="252"/>
      <c r="H189" s="252"/>
    </row>
    <row r="190" spans="1:8" ht="183.75"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93.75" customHeight="1" x14ac:dyDescent="0.2">
      <c r="A191" s="227" t="s">
        <v>159</v>
      </c>
      <c r="B191" s="227"/>
      <c r="C191" s="227"/>
      <c r="D191" s="227"/>
      <c r="E191" s="227"/>
      <c r="F191" s="227"/>
      <c r="G191" s="227"/>
      <c r="H191" s="227"/>
    </row>
    <row r="192" spans="1:8" ht="139.5" customHeight="1" x14ac:dyDescent="0.2">
      <c r="A192" s="252" t="s">
        <v>160</v>
      </c>
      <c r="B192" s="252"/>
      <c r="C192" s="252"/>
      <c r="D192" s="252"/>
      <c r="E192" s="252"/>
      <c r="F192" s="252"/>
      <c r="G192" s="252"/>
      <c r="H192" s="252"/>
    </row>
    <row r="193" spans="1:8" s="205" customFormat="1" ht="125.25" customHeight="1" x14ac:dyDescent="0.2">
      <c r="A193" s="227" t="s">
        <v>161</v>
      </c>
      <c r="B193" s="227"/>
      <c r="C193" s="227"/>
      <c r="D193" s="227"/>
      <c r="E193" s="227"/>
      <c r="F193" s="227"/>
      <c r="G193" s="227"/>
      <c r="H193" s="227"/>
    </row>
    <row r="194" spans="1:8" s="226" customFormat="1" ht="222.75" customHeight="1" x14ac:dyDescent="0.2">
      <c r="A194" s="204"/>
      <c r="B194" s="205"/>
      <c r="C194" s="206"/>
      <c r="D194" s="205"/>
      <c r="E194" s="205"/>
      <c r="F194" s="205"/>
      <c r="G194" s="205"/>
      <c r="H194" s="207"/>
    </row>
    <row r="195" spans="1:8" ht="37.5" customHeight="1" x14ac:dyDescent="0.2"/>
    <row r="196" spans="1:8" ht="27" customHeight="1" x14ac:dyDescent="0.2"/>
    <row r="197" spans="1:8" ht="195.75" customHeight="1" x14ac:dyDescent="0.2"/>
    <row r="198" spans="1:8" ht="70.5" customHeight="1" x14ac:dyDescent="0.2"/>
    <row r="200" spans="1:8" s="254" customFormat="1" ht="114.75" customHeight="1" x14ac:dyDescent="0.2">
      <c r="A200" s="204"/>
      <c r="B200" s="205"/>
      <c r="C200" s="206"/>
      <c r="D200" s="205"/>
      <c r="E200" s="205"/>
      <c r="F200" s="205"/>
      <c r="G200" s="205"/>
      <c r="H200" s="207"/>
    </row>
  </sheetData>
  <sheetProtection selectLockedCells="1" selectUnlockedCells="1"/>
  <mergeCells count="314">
    <mergeCell ref="A190:H190"/>
    <mergeCell ref="A191:H191"/>
    <mergeCell ref="A192:H192"/>
    <mergeCell ref="A193:E193"/>
    <mergeCell ref="F193:H193"/>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6"/>
  <sheetViews>
    <sheetView view="pageBreakPreview" zoomScale="40" zoomScaleNormal="60" zoomScaleSheetLayoutView="40" workbookViewId="0">
      <pane ySplit="4" topLeftCell="A14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4">
        <v>300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17"/>
      <c r="C48" s="118"/>
      <c r="D48" s="113"/>
      <c r="E48" s="114"/>
      <c r="F48" s="114"/>
      <c r="G48" s="114"/>
      <c r="H48" s="115"/>
    </row>
    <row r="49" spans="1:8" s="16" customFormat="1" ht="50.1" customHeight="1" thickBot="1" x14ac:dyDescent="0.25">
      <c r="A49" s="360" t="s">
        <v>191</v>
      </c>
      <c r="B49" s="66" t="s">
        <v>192</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361">
        <f>F49*1.2</f>
        <v>6624</v>
      </c>
      <c r="E49" s="361">
        <f>F49*1.1</f>
        <v>6072.0000000000009</v>
      </c>
      <c r="F49" s="361">
        <v>5520</v>
      </c>
      <c r="G49" s="361">
        <f>F49*0.75</f>
        <v>4140</v>
      </c>
      <c r="H49" s="361">
        <f>F49*0.5</f>
        <v>2760</v>
      </c>
    </row>
    <row r="50" spans="1:8" s="16" customFormat="1" ht="99.95" customHeight="1" thickBot="1" x14ac:dyDescent="0.25">
      <c r="A50" s="360"/>
      <c r="B50" s="72" t="s">
        <v>193</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362"/>
      <c r="E50" s="362"/>
      <c r="F50" s="362"/>
      <c r="G50" s="362"/>
      <c r="H50" s="362"/>
    </row>
    <row r="51" spans="1:8" s="16" customFormat="1" ht="99.95" customHeight="1" thickBot="1" x14ac:dyDescent="0.25">
      <c r="A51" s="360"/>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362"/>
      <c r="E51" s="362"/>
      <c r="F51" s="362"/>
      <c r="G51" s="362"/>
      <c r="H51" s="362"/>
    </row>
    <row r="52" spans="1:8" s="16" customFormat="1" ht="24.95" customHeight="1" thickBot="1" x14ac:dyDescent="0.25">
      <c r="A52" s="81"/>
      <c r="B52" s="117"/>
      <c r="C52" s="118"/>
      <c r="D52" s="113"/>
      <c r="E52" s="114"/>
      <c r="F52" s="114"/>
      <c r="G52" s="114"/>
      <c r="H52" s="115"/>
    </row>
    <row r="53" spans="1:8" s="16" customFormat="1" ht="50.1" customHeight="1" x14ac:dyDescent="0.2">
      <c r="A53" s="363" t="s">
        <v>194</v>
      </c>
      <c r="B53" s="66" t="s">
        <v>195</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117"/>
      <c r="C55" s="118"/>
      <c r="D55" s="302" t="s">
        <v>290</v>
      </c>
      <c r="E55" s="302"/>
      <c r="F55" s="302"/>
      <c r="G55" s="302"/>
      <c r="H55" s="429"/>
    </row>
    <row r="56" spans="1:8" s="16" customFormat="1" ht="50.1" customHeight="1" thickBot="1" x14ac:dyDescent="0.25">
      <c r="A56" s="119" t="s">
        <v>31</v>
      </c>
      <c r="B56" s="120"/>
      <c r="C56" s="120"/>
      <c r="D56" s="121" t="str">
        <f>"от "&amp;MIN(D57:D76)&amp;" до "&amp;MAX(D57:D76)</f>
        <v>от 2040 до 77520</v>
      </c>
      <c r="E56" s="122"/>
      <c r="F56" s="122"/>
      <c r="G56" s="122"/>
      <c r="H56" s="123"/>
    </row>
    <row r="57" spans="1:8" s="16" customFormat="1" ht="37.5" customHeight="1" outlineLevel="1" x14ac:dyDescent="0.2">
      <c r="A57" s="124" t="s">
        <v>32</v>
      </c>
      <c r="B57" s="125"/>
      <c r="C57" s="12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57" s="127">
        <v>2040</v>
      </c>
      <c r="E57" s="128"/>
      <c r="F57" s="128"/>
      <c r="G57" s="128"/>
      <c r="H57" s="129"/>
    </row>
    <row r="58" spans="1:8" s="16" customFormat="1" ht="37.5" customHeight="1" outlineLevel="1" x14ac:dyDescent="0.2">
      <c r="A58" s="130" t="s">
        <v>33</v>
      </c>
      <c r="B58" s="131"/>
      <c r="C58" s="126"/>
      <c r="D58" s="36">
        <v>4080</v>
      </c>
      <c r="E58" s="37"/>
      <c r="F58" s="37"/>
      <c r="G58" s="37"/>
      <c r="H58" s="38"/>
    </row>
    <row r="59" spans="1:8" s="16" customFormat="1" ht="37.5" customHeight="1" outlineLevel="1" x14ac:dyDescent="0.2">
      <c r="A59" s="130" t="s">
        <v>34</v>
      </c>
      <c r="B59" s="131"/>
      <c r="C59" s="126"/>
      <c r="D59" s="36">
        <v>8160</v>
      </c>
      <c r="E59" s="37"/>
      <c r="F59" s="37"/>
      <c r="G59" s="37"/>
      <c r="H59" s="38"/>
    </row>
    <row r="60" spans="1:8" s="16" customFormat="1" ht="37.5" customHeight="1" outlineLevel="1" x14ac:dyDescent="0.2">
      <c r="A60" s="130" t="s">
        <v>35</v>
      </c>
      <c r="B60" s="131"/>
      <c r="C60" s="126"/>
      <c r="D60" s="36">
        <v>12240</v>
      </c>
      <c r="E60" s="37"/>
      <c r="F60" s="37"/>
      <c r="G60" s="37"/>
      <c r="H60" s="38"/>
    </row>
    <row r="61" spans="1:8" s="16" customFormat="1" ht="37.5" customHeight="1" outlineLevel="1" x14ac:dyDescent="0.2">
      <c r="A61" s="130" t="s">
        <v>36</v>
      </c>
      <c r="B61" s="131"/>
      <c r="C61" s="126"/>
      <c r="D61" s="36">
        <v>16320</v>
      </c>
      <c r="E61" s="37"/>
      <c r="F61" s="37"/>
      <c r="G61" s="37"/>
      <c r="H61" s="38"/>
    </row>
    <row r="62" spans="1:8" s="16" customFormat="1" ht="37.5" customHeight="1" outlineLevel="1" x14ac:dyDescent="0.2">
      <c r="A62" s="130" t="s">
        <v>37</v>
      </c>
      <c r="B62" s="131"/>
      <c r="C62" s="126"/>
      <c r="D62" s="36">
        <v>20400</v>
      </c>
      <c r="E62" s="37"/>
      <c r="F62" s="37"/>
      <c r="G62" s="37"/>
      <c r="H62" s="38"/>
    </row>
    <row r="63" spans="1:8" s="16" customFormat="1" ht="37.5" customHeight="1" outlineLevel="1" x14ac:dyDescent="0.2">
      <c r="A63" s="130" t="s">
        <v>38</v>
      </c>
      <c r="B63" s="131"/>
      <c r="C63" s="126"/>
      <c r="D63" s="36">
        <v>24480</v>
      </c>
      <c r="E63" s="37"/>
      <c r="F63" s="37"/>
      <c r="G63" s="37"/>
      <c r="H63" s="38"/>
    </row>
    <row r="64" spans="1:8" s="16" customFormat="1" ht="37.5" customHeight="1" outlineLevel="1" x14ac:dyDescent="0.2">
      <c r="A64" s="130" t="s">
        <v>39</v>
      </c>
      <c r="B64" s="131"/>
      <c r="C64" s="126"/>
      <c r="D64" s="36">
        <v>28560</v>
      </c>
      <c r="E64" s="37"/>
      <c r="F64" s="37"/>
      <c r="G64" s="37"/>
      <c r="H64" s="38"/>
    </row>
    <row r="65" spans="1:8" s="16" customFormat="1" ht="37.5" customHeight="1" outlineLevel="1" x14ac:dyDescent="0.2">
      <c r="A65" s="130" t="s">
        <v>40</v>
      </c>
      <c r="B65" s="131"/>
      <c r="C65" s="126"/>
      <c r="D65" s="36">
        <v>32640</v>
      </c>
      <c r="E65" s="37"/>
      <c r="F65" s="37"/>
      <c r="G65" s="37"/>
      <c r="H65" s="38"/>
    </row>
    <row r="66" spans="1:8" s="16" customFormat="1" ht="37.5" customHeight="1" outlineLevel="1" x14ac:dyDescent="0.2">
      <c r="A66" s="130" t="s">
        <v>41</v>
      </c>
      <c r="B66" s="131"/>
      <c r="C66" s="126"/>
      <c r="D66" s="36">
        <v>36720</v>
      </c>
      <c r="E66" s="37"/>
      <c r="F66" s="37"/>
      <c r="G66" s="37"/>
      <c r="H66" s="38"/>
    </row>
    <row r="67" spans="1:8" s="16" customFormat="1" ht="37.5" customHeight="1" outlineLevel="1" x14ac:dyDescent="0.2">
      <c r="A67" s="130" t="s">
        <v>42</v>
      </c>
      <c r="B67" s="131"/>
      <c r="C67" s="126"/>
      <c r="D67" s="36">
        <v>40800</v>
      </c>
      <c r="E67" s="37"/>
      <c r="F67" s="37"/>
      <c r="G67" s="37"/>
      <c r="H67" s="38"/>
    </row>
    <row r="68" spans="1:8" s="16" customFormat="1" ht="37.5" customHeight="1" outlineLevel="1" x14ac:dyDescent="0.2">
      <c r="A68" s="130" t="s">
        <v>43</v>
      </c>
      <c r="B68" s="131"/>
      <c r="C68" s="126"/>
      <c r="D68" s="36">
        <v>44880</v>
      </c>
      <c r="E68" s="37"/>
      <c r="F68" s="37"/>
      <c r="G68" s="37"/>
      <c r="H68" s="38"/>
    </row>
    <row r="69" spans="1:8" s="16" customFormat="1" ht="37.5" customHeight="1" outlineLevel="1" x14ac:dyDescent="0.2">
      <c r="A69" s="130" t="s">
        <v>44</v>
      </c>
      <c r="B69" s="131"/>
      <c r="C69" s="126"/>
      <c r="D69" s="36">
        <v>48960</v>
      </c>
      <c r="E69" s="37"/>
      <c r="F69" s="37"/>
      <c r="G69" s="37"/>
      <c r="H69" s="38"/>
    </row>
    <row r="70" spans="1:8" s="16" customFormat="1" ht="37.5" customHeight="1" outlineLevel="1" x14ac:dyDescent="0.2">
      <c r="A70" s="130" t="s">
        <v>45</v>
      </c>
      <c r="B70" s="131"/>
      <c r="C70" s="126"/>
      <c r="D70" s="36">
        <v>53040</v>
      </c>
      <c r="E70" s="37"/>
      <c r="F70" s="37"/>
      <c r="G70" s="37"/>
      <c r="H70" s="38"/>
    </row>
    <row r="71" spans="1:8" s="16" customFormat="1" ht="37.5" customHeight="1" outlineLevel="1" x14ac:dyDescent="0.2">
      <c r="A71" s="130" t="s">
        <v>46</v>
      </c>
      <c r="B71" s="131"/>
      <c r="C71" s="126"/>
      <c r="D71" s="36">
        <v>57120</v>
      </c>
      <c r="E71" s="37"/>
      <c r="F71" s="37"/>
      <c r="G71" s="37"/>
      <c r="H71" s="38"/>
    </row>
    <row r="72" spans="1:8" s="16" customFormat="1" ht="37.5" customHeight="1" outlineLevel="1" x14ac:dyDescent="0.2">
      <c r="A72" s="130" t="s">
        <v>47</v>
      </c>
      <c r="B72" s="131"/>
      <c r="C72" s="126"/>
      <c r="D72" s="36">
        <v>61200</v>
      </c>
      <c r="E72" s="37"/>
      <c r="F72" s="37"/>
      <c r="G72" s="37"/>
      <c r="H72" s="38"/>
    </row>
    <row r="73" spans="1:8" s="16" customFormat="1" ht="37.5" customHeight="1" outlineLevel="1" x14ac:dyDescent="0.2">
      <c r="A73" s="130" t="s">
        <v>48</v>
      </c>
      <c r="B73" s="131"/>
      <c r="C73" s="126"/>
      <c r="D73" s="36">
        <v>65280</v>
      </c>
      <c r="E73" s="37"/>
      <c r="F73" s="37"/>
      <c r="G73" s="37"/>
      <c r="H73" s="38"/>
    </row>
    <row r="74" spans="1:8" s="16" customFormat="1" ht="37.5" customHeight="1" outlineLevel="1" x14ac:dyDescent="0.2">
      <c r="A74" s="130" t="s">
        <v>49</v>
      </c>
      <c r="B74" s="131"/>
      <c r="C74" s="126"/>
      <c r="D74" s="36">
        <v>69360</v>
      </c>
      <c r="E74" s="37"/>
      <c r="F74" s="37"/>
      <c r="G74" s="37"/>
      <c r="H74" s="38"/>
    </row>
    <row r="75" spans="1:8" s="16" customFormat="1" ht="37.5" customHeight="1" outlineLevel="1" x14ac:dyDescent="0.2">
      <c r="A75" s="130" t="s">
        <v>50</v>
      </c>
      <c r="B75" s="131"/>
      <c r="C75" s="126"/>
      <c r="D75" s="36">
        <v>73440</v>
      </c>
      <c r="E75" s="37"/>
      <c r="F75" s="37"/>
      <c r="G75" s="37"/>
      <c r="H75" s="38"/>
    </row>
    <row r="76" spans="1:8" s="16" customFormat="1" ht="37.5" customHeight="1" outlineLevel="1" thickBot="1" x14ac:dyDescent="0.25">
      <c r="A76" s="130" t="s">
        <v>51</v>
      </c>
      <c r="B76" s="131"/>
      <c r="C76" s="126"/>
      <c r="D76" s="36">
        <v>77520</v>
      </c>
      <c r="E76" s="37"/>
      <c r="F76" s="37"/>
      <c r="G76" s="37"/>
      <c r="H76" s="38"/>
    </row>
    <row r="77" spans="1:8" s="16" customFormat="1" ht="50.1" customHeight="1" thickBot="1" x14ac:dyDescent="0.25">
      <c r="A77" s="119" t="s">
        <v>52</v>
      </c>
      <c r="B77" s="120"/>
      <c r="C77" s="120"/>
      <c r="D77" s="121" t="str">
        <f>"от "&amp;MIN(D78:D87)&amp;" до "&amp;MAX(D78:D87)</f>
        <v>от 105 до 15360</v>
      </c>
      <c r="E77" s="122"/>
      <c r="F77" s="122"/>
      <c r="G77" s="122"/>
      <c r="H77" s="123"/>
    </row>
    <row r="78" spans="1:8" s="16" customFormat="1" ht="153" customHeight="1" x14ac:dyDescent="0.2">
      <c r="A78" s="132" t="s">
        <v>53</v>
      </c>
      <c r="B78" s="133" t="s">
        <v>13</v>
      </c>
      <c r="C78" s="321"/>
      <c r="D78" s="127">
        <v>1440</v>
      </c>
      <c r="E78" s="128"/>
      <c r="F78" s="128"/>
      <c r="G78" s="128"/>
      <c r="H78" s="129"/>
    </row>
    <row r="79" spans="1:8" s="16" customFormat="1" ht="37.5" customHeight="1" x14ac:dyDescent="0.2">
      <c r="A79" s="143" t="s">
        <v>54</v>
      </c>
      <c r="B79" s="458"/>
      <c r="C79" s="139"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9" s="36">
        <v>105</v>
      </c>
      <c r="E79" s="37"/>
      <c r="F79" s="37"/>
      <c r="G79" s="37"/>
      <c r="H79" s="38"/>
    </row>
    <row r="80" spans="1:8" s="16" customFormat="1" ht="37.5" customHeight="1" x14ac:dyDescent="0.2">
      <c r="A80" s="143" t="s">
        <v>55</v>
      </c>
      <c r="B80" s="458"/>
      <c r="C80" s="142"/>
      <c r="D80" s="36">
        <v>15360</v>
      </c>
      <c r="E80" s="37"/>
      <c r="F80" s="37"/>
      <c r="G80" s="37"/>
      <c r="H80" s="38"/>
    </row>
    <row r="81" spans="1:8" s="16" customFormat="1" ht="37.5" customHeight="1" x14ac:dyDescent="0.2">
      <c r="A81" s="143" t="s">
        <v>56</v>
      </c>
      <c r="B81" s="458"/>
      <c r="C81" s="142"/>
      <c r="D81" s="36">
        <v>3000</v>
      </c>
      <c r="E81" s="37"/>
      <c r="F81" s="37"/>
      <c r="G81" s="37"/>
      <c r="H81" s="38"/>
    </row>
    <row r="82" spans="1:8" s="16" customFormat="1" ht="37.5" customHeight="1" x14ac:dyDescent="0.2">
      <c r="A82" s="143" t="s">
        <v>57</v>
      </c>
      <c r="B82" s="144"/>
      <c r="C82" s="142"/>
      <c r="D82" s="36">
        <v>9120</v>
      </c>
      <c r="E82" s="37"/>
      <c r="F82" s="37"/>
      <c r="G82" s="37"/>
      <c r="H82" s="38"/>
    </row>
    <row r="83" spans="1:8" s="16" customFormat="1" ht="37.5" customHeight="1" x14ac:dyDescent="0.2">
      <c r="A83" s="143" t="s">
        <v>58</v>
      </c>
      <c r="B83" s="458"/>
      <c r="C83" s="142"/>
      <c r="D83" s="36">
        <v>240</v>
      </c>
      <c r="E83" s="37"/>
      <c r="F83" s="37"/>
      <c r="G83" s="37"/>
      <c r="H83" s="38"/>
    </row>
    <row r="84" spans="1:8" s="16" customFormat="1" ht="37.5" customHeight="1" x14ac:dyDescent="0.2">
      <c r="A84" s="143" t="s">
        <v>59</v>
      </c>
      <c r="B84" s="458"/>
      <c r="C84" s="142"/>
      <c r="D84" s="36">
        <v>240</v>
      </c>
      <c r="E84" s="37"/>
      <c r="F84" s="37"/>
      <c r="G84" s="37"/>
      <c r="H84" s="38"/>
    </row>
    <row r="85" spans="1:8" s="16" customFormat="1" ht="37.5" customHeight="1" x14ac:dyDescent="0.2">
      <c r="A85" s="143" t="s">
        <v>60</v>
      </c>
      <c r="B85" s="458"/>
      <c r="C85" s="142"/>
      <c r="D85" s="36">
        <v>480</v>
      </c>
      <c r="E85" s="37"/>
      <c r="F85" s="37"/>
      <c r="G85" s="37"/>
      <c r="H85" s="38"/>
    </row>
    <row r="86" spans="1:8" s="16" customFormat="1" ht="37.5" customHeight="1" x14ac:dyDescent="0.2">
      <c r="A86" s="143" t="s">
        <v>61</v>
      </c>
      <c r="B86" s="458"/>
      <c r="C86" s="142"/>
      <c r="D86" s="36">
        <v>720</v>
      </c>
      <c r="E86" s="37"/>
      <c r="F86" s="37"/>
      <c r="G86" s="37"/>
      <c r="H86" s="38"/>
    </row>
    <row r="87" spans="1:8" s="16" customFormat="1" ht="37.5" customHeight="1" thickBot="1" x14ac:dyDescent="0.25">
      <c r="A87" s="194" t="s">
        <v>62</v>
      </c>
      <c r="B87" s="459"/>
      <c r="C87" s="147"/>
      <c r="D87" s="187">
        <v>6600</v>
      </c>
      <c r="E87" s="188"/>
      <c r="F87" s="188"/>
      <c r="G87" s="188"/>
      <c r="H87" s="189"/>
    </row>
    <row r="88" spans="1:8" s="16" customFormat="1" ht="117.75" customHeight="1" thickBot="1" x14ac:dyDescent="0.25">
      <c r="A88" s="322" t="s">
        <v>64</v>
      </c>
      <c r="B88" s="323"/>
      <c r="C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8" s="45">
        <v>30</v>
      </c>
      <c r="E88" s="45"/>
      <c r="F88" s="45"/>
      <c r="G88" s="45"/>
      <c r="H88" s="46"/>
    </row>
    <row r="89" spans="1:8" s="28" customFormat="1" ht="49.5" customHeight="1" thickBot="1" x14ac:dyDescent="0.25">
      <c r="A89" s="24" t="s">
        <v>65</v>
      </c>
      <c r="B89" s="25"/>
      <c r="C89" s="26"/>
      <c r="D89" s="156" t="str">
        <f>"от "&amp;MIN(D91,D111:H112,F150,D113:H127)&amp;" до "&amp;MAX(D91,D111:H112,F150,D113:H127)</f>
        <v>от 1344 до 16560</v>
      </c>
      <c r="E89" s="156"/>
      <c r="F89" s="156"/>
      <c r="G89" s="156"/>
      <c r="H89" s="157"/>
    </row>
    <row r="90" spans="1:8" s="16" customFormat="1" ht="24.95" customHeight="1" thickBot="1" x14ac:dyDescent="0.25">
      <c r="A90" s="301"/>
      <c r="B90" s="302"/>
      <c r="C90" s="118"/>
      <c r="D90" s="325"/>
      <c r="E90" s="325"/>
      <c r="F90" s="325"/>
      <c r="G90" s="325"/>
      <c r="H90" s="326"/>
    </row>
    <row r="91" spans="1:8" s="16" customFormat="1" ht="67.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91" s="165">
        <v>7200</v>
      </c>
      <c r="E91" s="165"/>
      <c r="F91" s="165"/>
      <c r="G91" s="165"/>
      <c r="H91" s="166"/>
    </row>
    <row r="92" spans="1:8" s="16" customFormat="1" ht="67.5" customHeight="1" thickBot="1" x14ac:dyDescent="0.25">
      <c r="A92" s="167" t="s">
        <v>67</v>
      </c>
      <c r="B92" s="168"/>
      <c r="C92" s="169"/>
      <c r="D92" s="170" t="s">
        <v>68</v>
      </c>
      <c r="E92" s="171"/>
      <c r="F92" s="171"/>
      <c r="G92" s="171"/>
      <c r="H92" s="172"/>
    </row>
    <row r="93" spans="1:8" s="16" customFormat="1" ht="67.5" customHeight="1" x14ac:dyDescent="0.2">
      <c r="A93" s="173" t="s">
        <v>69</v>
      </c>
      <c r="B93" s="174"/>
      <c r="C93" s="169"/>
      <c r="D93" s="140">
        <f>D91/4</f>
        <v>1800</v>
      </c>
      <c r="E93" s="140"/>
      <c r="F93" s="140"/>
      <c r="G93" s="140"/>
      <c r="H93" s="141"/>
    </row>
    <row r="94" spans="1:8" s="16" customFormat="1" ht="67.5" customHeight="1" x14ac:dyDescent="0.2">
      <c r="A94" s="173" t="s">
        <v>70</v>
      </c>
      <c r="B94" s="174"/>
      <c r="C94" s="169"/>
      <c r="D94" s="140">
        <f>D91/5</f>
        <v>1440</v>
      </c>
      <c r="E94" s="140"/>
      <c r="F94" s="140"/>
      <c r="G94" s="140"/>
      <c r="H94" s="141"/>
    </row>
    <row r="95" spans="1:8" s="16" customFormat="1" ht="67.5" customHeight="1" x14ac:dyDescent="0.2">
      <c r="A95" s="173" t="s">
        <v>71</v>
      </c>
      <c r="B95" s="174"/>
      <c r="C95" s="169"/>
      <c r="D95" s="140">
        <f>D91/6</f>
        <v>1200</v>
      </c>
      <c r="E95" s="140"/>
      <c r="F95" s="140"/>
      <c r="G95" s="140"/>
      <c r="H95" s="141"/>
    </row>
    <row r="96" spans="1:8" s="16" customFormat="1" ht="67.5" customHeight="1" x14ac:dyDescent="0.2">
      <c r="A96" s="173" t="s">
        <v>72</v>
      </c>
      <c r="B96" s="174"/>
      <c r="C96" s="169"/>
      <c r="D96" s="140">
        <f>D91/7</f>
        <v>1028.5714285714287</v>
      </c>
      <c r="E96" s="140"/>
      <c r="F96" s="140"/>
      <c r="G96" s="140"/>
      <c r="H96" s="141"/>
    </row>
    <row r="97" spans="1:8" s="16" customFormat="1" ht="67.5" customHeight="1" x14ac:dyDescent="0.2">
      <c r="A97" s="173" t="s">
        <v>73</v>
      </c>
      <c r="B97" s="174"/>
      <c r="C97" s="169"/>
      <c r="D97" s="140">
        <f>D91/8</f>
        <v>900</v>
      </c>
      <c r="E97" s="140"/>
      <c r="F97" s="140"/>
      <c r="G97" s="140"/>
      <c r="H97" s="141"/>
    </row>
    <row r="98" spans="1:8" s="16" customFormat="1" ht="67.5" customHeight="1" x14ac:dyDescent="0.2">
      <c r="A98" s="173" t="s">
        <v>74</v>
      </c>
      <c r="B98" s="174"/>
      <c r="C98" s="169"/>
      <c r="D98" s="140">
        <f>D91/9</f>
        <v>800</v>
      </c>
      <c r="E98" s="140"/>
      <c r="F98" s="140"/>
      <c r="G98" s="140"/>
      <c r="H98" s="141"/>
    </row>
    <row r="99" spans="1:8" s="16" customFormat="1" ht="67.5" customHeight="1" x14ac:dyDescent="0.2">
      <c r="A99" s="173" t="s">
        <v>75</v>
      </c>
      <c r="B99" s="174"/>
      <c r="C99" s="169"/>
      <c r="D99" s="140">
        <f>D91/10</f>
        <v>720</v>
      </c>
      <c r="E99" s="140"/>
      <c r="F99" s="140"/>
      <c r="G99" s="140"/>
      <c r="H99" s="141"/>
    </row>
    <row r="100" spans="1:8" s="16" customFormat="1" ht="67.5" customHeight="1" thickBot="1" x14ac:dyDescent="0.25">
      <c r="A100" s="162" t="s">
        <v>76</v>
      </c>
      <c r="B100" s="163"/>
      <c r="C100" s="169"/>
      <c r="D100" s="165">
        <v>10800</v>
      </c>
      <c r="E100" s="165"/>
      <c r="F100" s="165"/>
      <c r="G100" s="165"/>
      <c r="H100" s="166"/>
    </row>
    <row r="101" spans="1:8" s="16" customFormat="1" ht="67.5" customHeight="1" thickBot="1" x14ac:dyDescent="0.25">
      <c r="A101" s="167" t="s">
        <v>67</v>
      </c>
      <c r="B101" s="168"/>
      <c r="C101" s="169"/>
      <c r="D101" s="170" t="s">
        <v>68</v>
      </c>
      <c r="E101" s="171"/>
      <c r="F101" s="171"/>
      <c r="G101" s="171"/>
      <c r="H101" s="172"/>
    </row>
    <row r="102" spans="1:8" s="16" customFormat="1" ht="67.5" customHeight="1" x14ac:dyDescent="0.2">
      <c r="A102" s="173" t="s">
        <v>69</v>
      </c>
      <c r="B102" s="174"/>
      <c r="C102" s="169"/>
      <c r="D102" s="140">
        <v>2700</v>
      </c>
      <c r="E102" s="140"/>
      <c r="F102" s="140"/>
      <c r="G102" s="140"/>
      <c r="H102" s="141"/>
    </row>
    <row r="103" spans="1:8" s="16" customFormat="1" ht="67.5" customHeight="1" x14ac:dyDescent="0.2">
      <c r="A103" s="173" t="s">
        <v>70</v>
      </c>
      <c r="B103" s="174"/>
      <c r="C103" s="169"/>
      <c r="D103" s="140">
        <v>2160</v>
      </c>
      <c r="E103" s="140"/>
      <c r="F103" s="140"/>
      <c r="G103" s="140"/>
      <c r="H103" s="141"/>
    </row>
    <row r="104" spans="1:8" s="16" customFormat="1" ht="67.5" customHeight="1" x14ac:dyDescent="0.2">
      <c r="A104" s="173" t="s">
        <v>71</v>
      </c>
      <c r="B104" s="174"/>
      <c r="C104" s="169"/>
      <c r="D104" s="140">
        <v>1800</v>
      </c>
      <c r="E104" s="140"/>
      <c r="F104" s="140"/>
      <c r="G104" s="140"/>
      <c r="H104" s="141"/>
    </row>
    <row r="105" spans="1:8" s="16" customFormat="1" ht="67.5" customHeight="1" x14ac:dyDescent="0.2">
      <c r="A105" s="173" t="s">
        <v>72</v>
      </c>
      <c r="B105" s="174"/>
      <c r="C105" s="169"/>
      <c r="D105" s="140">
        <v>1542.8571428571429</v>
      </c>
      <c r="E105" s="140"/>
      <c r="F105" s="140"/>
      <c r="G105" s="140"/>
      <c r="H105" s="141"/>
    </row>
    <row r="106" spans="1:8" s="16" customFormat="1" ht="67.5" customHeight="1" x14ac:dyDescent="0.2">
      <c r="A106" s="173" t="s">
        <v>73</v>
      </c>
      <c r="B106" s="174"/>
      <c r="C106" s="169"/>
      <c r="D106" s="140">
        <v>1350</v>
      </c>
      <c r="E106" s="140"/>
      <c r="F106" s="140"/>
      <c r="G106" s="140"/>
      <c r="H106" s="141"/>
    </row>
    <row r="107" spans="1:8" s="16" customFormat="1" ht="67.5" customHeight="1" x14ac:dyDescent="0.2">
      <c r="A107" s="173" t="s">
        <v>74</v>
      </c>
      <c r="B107" s="174"/>
      <c r="C107" s="169"/>
      <c r="D107" s="140">
        <v>1200</v>
      </c>
      <c r="E107" s="140"/>
      <c r="F107" s="140"/>
      <c r="G107" s="140"/>
      <c r="H107" s="141"/>
    </row>
    <row r="108" spans="1:8" s="16" customFormat="1" ht="67.5" customHeight="1" thickBot="1" x14ac:dyDescent="0.25">
      <c r="A108" s="173" t="s">
        <v>75</v>
      </c>
      <c r="B108" s="174"/>
      <c r="C108" s="177"/>
      <c r="D108" s="140">
        <v>1080</v>
      </c>
      <c r="E108" s="140"/>
      <c r="F108" s="140"/>
      <c r="G108" s="140"/>
      <c r="H108" s="141"/>
    </row>
    <row r="109" spans="1:8" s="16" customFormat="1" ht="62.45" customHeight="1" thickBot="1" x14ac:dyDescent="0.25">
      <c r="A109" s="178" t="s">
        <v>77</v>
      </c>
      <c r="B109" s="179"/>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09" s="44">
        <v>10008</v>
      </c>
      <c r="E109" s="45"/>
      <c r="F109" s="45"/>
      <c r="G109" s="45"/>
      <c r="H109" s="46"/>
    </row>
    <row r="110" spans="1:8" s="16" customFormat="1" ht="24.95" customHeight="1" thickBot="1" x14ac:dyDescent="0.25">
      <c r="A110" s="301"/>
      <c r="B110" s="302"/>
      <c r="C110" s="182"/>
      <c r="D110" s="325"/>
      <c r="E110" s="325"/>
      <c r="F110" s="325"/>
      <c r="G110" s="325"/>
      <c r="H110" s="326"/>
    </row>
    <row r="111" spans="1:8" s="16" customFormat="1" ht="50.1" customHeight="1" x14ac:dyDescent="0.2">
      <c r="A111" s="143" t="s">
        <v>78</v>
      </c>
      <c r="B111" s="144"/>
      <c r="C111" s="294" t="str">
        <f>"Интернет-площадка 2gis.ru на основе Cправочника организаций "&amp;$C$2&amp;""</f>
        <v>Интернет-площадка 2gis.ru на основе Cправочника организаций "2ГИС.НИЖНЕВАРТОВСК"</v>
      </c>
      <c r="D111" s="56">
        <v>3600</v>
      </c>
      <c r="E111" s="37"/>
      <c r="F111" s="37"/>
      <c r="G111" s="37"/>
      <c r="H111" s="38"/>
    </row>
    <row r="112" spans="1:8" s="16" customFormat="1" ht="50.1" customHeight="1" x14ac:dyDescent="0.2">
      <c r="A112" s="143" t="s">
        <v>79</v>
      </c>
      <c r="B112" s="144"/>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2" s="56">
        <v>8100</v>
      </c>
      <c r="E112" s="37"/>
      <c r="F112" s="37"/>
      <c r="G112" s="37"/>
      <c r="H112" s="38"/>
    </row>
    <row r="113" spans="1:8" s="16" customFormat="1" ht="50.1" customHeight="1" x14ac:dyDescent="0.2">
      <c r="A113" s="143" t="s">
        <v>80</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3" s="56">
        <v>12720</v>
      </c>
      <c r="E113" s="37"/>
      <c r="F113" s="37"/>
      <c r="G113" s="37"/>
      <c r="H113" s="38"/>
    </row>
    <row r="114" spans="1:8" s="16" customFormat="1" ht="50.1" customHeight="1" x14ac:dyDescent="0.2">
      <c r="A114" s="143" t="s">
        <v>81</v>
      </c>
      <c r="B114" s="144"/>
      <c r="C114" s="190" t="str">
        <f>"Интернет-площадка 2gis.ru на основе Cправочника организаций "&amp;$C$2&amp;""</f>
        <v>Интернет-площадка 2gis.ru на основе Cправочника организаций "2ГИС.НИЖНЕВАРТОВСК"</v>
      </c>
      <c r="D114" s="56">
        <v>10200</v>
      </c>
      <c r="E114" s="37"/>
      <c r="F114" s="37"/>
      <c r="G114" s="37"/>
      <c r="H114" s="38"/>
    </row>
    <row r="115" spans="1:8" s="16" customFormat="1" ht="50.1" customHeight="1" x14ac:dyDescent="0.2">
      <c r="A115" s="143" t="s">
        <v>82</v>
      </c>
      <c r="B115" s="144"/>
      <c r="C115" s="190" t="str">
        <f>"Интернет-площадка 2gis.ru на основе Cправочника организаций "&amp;$C$2&amp;""</f>
        <v>Интернет-площадка 2gis.ru на основе Cправочника организаций "2ГИС.НИЖНЕВАРТОВСК"</v>
      </c>
      <c r="D115" s="56">
        <v>12240</v>
      </c>
      <c r="E115" s="37"/>
      <c r="F115" s="37"/>
      <c r="G115" s="37"/>
      <c r="H115" s="38"/>
    </row>
    <row r="116" spans="1:8" s="16" customFormat="1" ht="50.1" customHeight="1" x14ac:dyDescent="0.2">
      <c r="A116" s="143" t="s">
        <v>83</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6" s="56">
        <v>8100</v>
      </c>
      <c r="E116" s="37"/>
      <c r="F116" s="37"/>
      <c r="G116" s="37"/>
      <c r="H116" s="38"/>
    </row>
    <row r="117" spans="1:8" s="16" customFormat="1" ht="50.1" customHeight="1" x14ac:dyDescent="0.2">
      <c r="A117" s="143" t="s">
        <v>84</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7" s="56">
        <v>15300</v>
      </c>
      <c r="E117" s="37"/>
      <c r="F117" s="37"/>
      <c r="G117" s="37"/>
      <c r="H117" s="38"/>
    </row>
    <row r="118" spans="1:8" s="16" customFormat="1" ht="50.1" customHeight="1" x14ac:dyDescent="0.2">
      <c r="A118" s="143" t="s">
        <v>85</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8" s="56">
        <v>16560</v>
      </c>
      <c r="E118" s="37"/>
      <c r="F118" s="37"/>
      <c r="G118" s="37"/>
      <c r="H118" s="38"/>
    </row>
    <row r="119" spans="1:8" s="16" customFormat="1" ht="50.1" customHeight="1" x14ac:dyDescent="0.2">
      <c r="A119" s="143" t="s">
        <v>86</v>
      </c>
      <c r="B119" s="144"/>
      <c r="C119" s="190" t="str">
        <f>C150</f>
        <v>электронный справочник на основе Справочника организаций "2ГИС.НИЖНЕВАРТОВСК" (мобильная версия 2ГИС 4.0 и выше)</v>
      </c>
      <c r="D119" s="56">
        <v>15000</v>
      </c>
      <c r="E119" s="37"/>
      <c r="F119" s="37"/>
      <c r="G119" s="37"/>
      <c r="H119" s="38"/>
    </row>
    <row r="120" spans="1:8" s="16" customFormat="1" ht="50.1" customHeight="1" x14ac:dyDescent="0.2">
      <c r="A120" s="143" t="s">
        <v>87</v>
      </c>
      <c r="B120" s="144"/>
      <c r="C120" s="190" t="s">
        <v>88</v>
      </c>
      <c r="D120" s="56">
        <v>3000</v>
      </c>
      <c r="E120" s="37"/>
      <c r="F120" s="37"/>
      <c r="G120" s="37"/>
      <c r="H120" s="38"/>
    </row>
    <row r="121" spans="1:8" s="16" customFormat="1" ht="81" customHeight="1" x14ac:dyDescent="0.2">
      <c r="A121" s="143" t="s">
        <v>89</v>
      </c>
      <c r="B121" s="144"/>
      <c r="C1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1" s="56">
        <v>3360</v>
      </c>
      <c r="E121" s="37"/>
      <c r="F121" s="37"/>
      <c r="G121" s="37"/>
      <c r="H121" s="38"/>
    </row>
    <row r="122" spans="1:8" s="16" customFormat="1" ht="81" customHeight="1" x14ac:dyDescent="0.2">
      <c r="A122" s="143" t="s">
        <v>90</v>
      </c>
      <c r="B122" s="144"/>
      <c r="C122" s="190"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2" s="56">
        <v>2688</v>
      </c>
      <c r="E122" s="37"/>
      <c r="F122" s="37"/>
      <c r="G122" s="37"/>
      <c r="H122" s="38"/>
    </row>
    <row r="123" spans="1:8" s="16" customFormat="1" ht="81" customHeight="1" x14ac:dyDescent="0.2">
      <c r="A123" s="143" t="s">
        <v>91</v>
      </c>
      <c r="B123" s="144"/>
      <c r="C123"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3" s="56">
        <v>2760</v>
      </c>
      <c r="E123" s="37"/>
      <c r="F123" s="37"/>
      <c r="G123" s="37"/>
      <c r="H123" s="38"/>
    </row>
    <row r="124" spans="1:8" s="16" customFormat="1" ht="81" customHeight="1" x14ac:dyDescent="0.2">
      <c r="A124" s="143" t="s">
        <v>92</v>
      </c>
      <c r="B124" s="144"/>
      <c r="C124" s="190"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4" s="56">
        <v>1344</v>
      </c>
      <c r="E124" s="37"/>
      <c r="F124" s="37"/>
      <c r="G124" s="37"/>
      <c r="H124" s="38"/>
    </row>
    <row r="125" spans="1:8" s="16" customFormat="1" ht="81" customHeight="1" x14ac:dyDescent="0.2">
      <c r="A125" s="143" t="s">
        <v>93</v>
      </c>
      <c r="B125" s="144" t="s">
        <v>93</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5" s="56">
        <v>13200</v>
      </c>
      <c r="E125" s="37"/>
      <c r="F125" s="37"/>
      <c r="G125" s="37"/>
      <c r="H125" s="38"/>
    </row>
    <row r="126" spans="1:8" s="16" customFormat="1" ht="81" customHeight="1" x14ac:dyDescent="0.2">
      <c r="A126" s="143" t="s">
        <v>94</v>
      </c>
      <c r="B126" s="144" t="s">
        <v>94</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26" s="56">
        <v>10008</v>
      </c>
      <c r="E126" s="37"/>
      <c r="F126" s="37"/>
      <c r="G126" s="37"/>
      <c r="H126" s="38"/>
    </row>
    <row r="127" spans="1:8" s="16" customFormat="1" ht="50.1" customHeight="1" thickBot="1" x14ac:dyDescent="0.25">
      <c r="A127" s="143" t="s">
        <v>95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7" s="56">
        <v>4560</v>
      </c>
      <c r="E127" s="37"/>
      <c r="F127" s="37"/>
      <c r="G127" s="37"/>
      <c r="H127" s="38"/>
    </row>
    <row r="128" spans="1:8" s="16" customFormat="1" ht="102" customHeight="1" thickBot="1" x14ac:dyDescent="0.25">
      <c r="A128" s="143" t="s">
        <v>16</v>
      </c>
      <c r="B128" s="144"/>
      <c r="C12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8" s="56">
        <v>1200</v>
      </c>
      <c r="E128" s="37"/>
      <c r="F128" s="37"/>
      <c r="G128" s="37"/>
      <c r="H128" s="38"/>
    </row>
    <row r="129" spans="1:8" s="16" customFormat="1" ht="126" customHeight="1" x14ac:dyDescent="0.2">
      <c r="A129" s="143" t="s">
        <v>96</v>
      </c>
      <c r="B129" s="144"/>
      <c r="C12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29" s="56">
        <v>5100</v>
      </c>
      <c r="E129" s="37"/>
      <c r="F129" s="37"/>
      <c r="G129" s="37"/>
      <c r="H129" s="38"/>
    </row>
    <row r="130" spans="1:8" s="16" customFormat="1" ht="96" customHeight="1" x14ac:dyDescent="0.2">
      <c r="A130" s="137" t="s">
        <v>97</v>
      </c>
      <c r="B130" s="191"/>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0" s="56">
        <v>4500</v>
      </c>
      <c r="E130" s="37"/>
      <c r="F130" s="37"/>
      <c r="G130" s="37"/>
      <c r="H130" s="38"/>
    </row>
    <row r="131" spans="1:8" s="16" customFormat="1" ht="96" customHeight="1" x14ac:dyDescent="0.2">
      <c r="A131" s="137" t="s">
        <v>98</v>
      </c>
      <c r="B131" s="191"/>
      <c r="C13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31" s="56">
        <v>5010</v>
      </c>
      <c r="E131" s="37"/>
      <c r="F131" s="37"/>
      <c r="G131" s="37"/>
      <c r="H131" s="38"/>
    </row>
    <row r="132" spans="1:8" s="16" customFormat="1" ht="50.1" customHeight="1" x14ac:dyDescent="0.2">
      <c r="A132" s="143" t="s">
        <v>99</v>
      </c>
      <c r="B132" s="144"/>
      <c r="C132" s="190" t="str">
        <f>"Интернет-площадка 2gis.ru на основе Cправочника организаций "&amp;$C$2&amp;""</f>
        <v>Интернет-площадка 2gis.ru на основе Cправочника организаций "2ГИС.НИЖНЕВАРТОВСК"</v>
      </c>
      <c r="D132" s="56">
        <v>5040</v>
      </c>
      <c r="E132" s="37"/>
      <c r="F132" s="37"/>
      <c r="G132" s="37"/>
      <c r="H132" s="38"/>
    </row>
    <row r="133" spans="1:8" s="16" customFormat="1" ht="50.1" customHeight="1" x14ac:dyDescent="0.2">
      <c r="A133" s="143" t="s">
        <v>100</v>
      </c>
      <c r="B133" s="144"/>
      <c r="C133"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11400</v>
      </c>
      <c r="E133" s="37"/>
      <c r="F133" s="37"/>
      <c r="G133" s="37"/>
      <c r="H133" s="38"/>
    </row>
    <row r="134" spans="1:8" s="16" customFormat="1" ht="50.1" customHeight="1" x14ac:dyDescent="0.2">
      <c r="A134" s="143" t="s">
        <v>101</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17880</v>
      </c>
      <c r="E134" s="37"/>
      <c r="F134" s="37"/>
      <c r="G134" s="37"/>
      <c r="H134" s="38"/>
    </row>
    <row r="135" spans="1:8" s="16" customFormat="1" ht="50.1" customHeight="1" x14ac:dyDescent="0.2">
      <c r="A135" s="143" t="s">
        <v>102</v>
      </c>
      <c r="B135" s="144"/>
      <c r="C135" s="190" t="str">
        <f>"Интернет-площадка 2gis.ru на основе Cправочника организаций "&amp;$C$2&amp;""</f>
        <v>Интернет-площадка 2gis.ru на основе Cправочника организаций "2ГИС.НИЖНЕВАРТОВСК"</v>
      </c>
      <c r="D135" s="56">
        <v>14280</v>
      </c>
      <c r="E135" s="37"/>
      <c r="F135" s="37"/>
      <c r="G135" s="37"/>
      <c r="H135" s="38"/>
    </row>
    <row r="136" spans="1:8" s="16" customFormat="1" ht="50.1" customHeight="1" x14ac:dyDescent="0.2">
      <c r="A136" s="143" t="s">
        <v>103</v>
      </c>
      <c r="B136" s="144"/>
      <c r="C136" s="190" t="str">
        <f>"Интернет-площадка 2gis.ru на основе Cправочника организаций "&amp;$C$2&amp;""</f>
        <v>Интернет-площадка 2gis.ru на основе Cправочника организаций "2ГИС.НИЖНЕВАРТОВСК"</v>
      </c>
      <c r="D136" s="56">
        <v>17136</v>
      </c>
      <c r="E136" s="37"/>
      <c r="F136" s="37"/>
      <c r="G136" s="37"/>
      <c r="H136" s="38"/>
    </row>
    <row r="137" spans="1:8" s="16" customFormat="1" ht="50.1" customHeight="1" x14ac:dyDescent="0.2">
      <c r="A137" s="143" t="s">
        <v>104</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7" s="56">
        <v>11400</v>
      </c>
      <c r="E137" s="37"/>
      <c r="F137" s="37"/>
      <c r="G137" s="37"/>
      <c r="H137" s="38"/>
    </row>
    <row r="138" spans="1:8" s="16" customFormat="1" ht="50.1" customHeight="1" x14ac:dyDescent="0.2">
      <c r="A138" s="143" t="s">
        <v>105</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8" s="56">
        <v>21480</v>
      </c>
      <c r="E138" s="37"/>
      <c r="F138" s="37"/>
      <c r="G138" s="37"/>
      <c r="H138" s="38"/>
    </row>
    <row r="139" spans="1:8" s="16" customFormat="1" ht="50.1" customHeight="1" x14ac:dyDescent="0.2">
      <c r="A139" s="143" t="s">
        <v>106</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9" s="56">
        <v>23280</v>
      </c>
      <c r="E139" s="37"/>
      <c r="F139" s="37"/>
      <c r="G139" s="37"/>
      <c r="H139" s="38"/>
    </row>
    <row r="140" spans="1:8" s="16" customFormat="1" ht="50.1" customHeight="1" x14ac:dyDescent="0.2">
      <c r="A140" s="143" t="s">
        <v>107</v>
      </c>
      <c r="B140" s="144"/>
      <c r="C140" s="190" t="s">
        <v>88</v>
      </c>
      <c r="D140" s="56">
        <v>4200</v>
      </c>
      <c r="E140" s="37"/>
      <c r="F140" s="37"/>
      <c r="G140" s="37"/>
      <c r="H140" s="38"/>
    </row>
    <row r="141" spans="1:8" s="16" customFormat="1" ht="75" customHeight="1" x14ac:dyDescent="0.2">
      <c r="A141" s="143" t="s">
        <v>108</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56">
        <v>18480</v>
      </c>
      <c r="E141" s="37"/>
      <c r="F141" s="37"/>
      <c r="G141" s="37"/>
      <c r="H141" s="38"/>
    </row>
    <row r="142" spans="1:8" s="16" customFormat="1" ht="50.1" customHeight="1" thickBot="1" x14ac:dyDescent="0.25">
      <c r="A142" s="143" t="s">
        <v>109</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2" s="56">
        <v>6480</v>
      </c>
      <c r="E142" s="37"/>
      <c r="F142" s="37"/>
      <c r="G142" s="37"/>
      <c r="H142" s="38"/>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44" s="36">
        <v>3000</v>
      </c>
      <c r="E144" s="37"/>
      <c r="F144" s="37"/>
      <c r="G144" s="37"/>
      <c r="H144" s="38"/>
    </row>
    <row r="145" spans="1:8" s="16" customFormat="1" ht="50.1" customHeight="1" x14ac:dyDescent="0.2">
      <c r="A145" s="143" t="s">
        <v>112</v>
      </c>
      <c r="B145" s="144"/>
      <c r="C145" s="196"/>
      <c r="D145" s="36">
        <v>3000</v>
      </c>
      <c r="E145" s="37"/>
      <c r="F145" s="37"/>
      <c r="G145" s="37"/>
      <c r="H145" s="38"/>
    </row>
    <row r="146" spans="1:8" s="16" customFormat="1" ht="50.1" customHeight="1" x14ac:dyDescent="0.2">
      <c r="A146" s="194" t="s">
        <v>113</v>
      </c>
      <c r="B146" s="195"/>
      <c r="C146" s="196"/>
      <c r="D146" s="329">
        <v>3000</v>
      </c>
      <c r="E146" s="140"/>
      <c r="F146" s="140"/>
      <c r="G146" s="140"/>
      <c r="H146" s="140"/>
    </row>
    <row r="147" spans="1:8" s="16" customFormat="1" ht="50.1" customHeight="1" x14ac:dyDescent="0.2">
      <c r="A147" s="194" t="s">
        <v>114</v>
      </c>
      <c r="B147" s="195"/>
      <c r="C147" s="196"/>
      <c r="D147" s="329">
        <v>300</v>
      </c>
      <c r="E147" s="140"/>
      <c r="F147" s="140"/>
      <c r="G147" s="140"/>
      <c r="H147" s="140"/>
    </row>
    <row r="148" spans="1:8" s="16" customFormat="1" ht="50.1" customHeight="1" thickBot="1" x14ac:dyDescent="0.25">
      <c r="A148" s="194" t="s">
        <v>115</v>
      </c>
      <c r="B148" s="195"/>
      <c r="C148" s="198"/>
      <c r="D148" s="78">
        <v>1050</v>
      </c>
      <c r="E148" s="79"/>
      <c r="F148" s="79"/>
      <c r="G148" s="79"/>
      <c r="H148" s="79"/>
    </row>
    <row r="149" spans="1:8" s="16" customFormat="1" ht="50.1" customHeight="1" thickBot="1" x14ac:dyDescent="0.25">
      <c r="A149" s="24" t="s">
        <v>116</v>
      </c>
      <c r="B149" s="25"/>
      <c r="C149" s="26"/>
      <c r="D149" s="156"/>
      <c r="E149" s="156"/>
      <c r="F149" s="156"/>
      <c r="G149" s="156"/>
      <c r="H149" s="157"/>
    </row>
    <row r="150" spans="1:8" s="16" customFormat="1" ht="50.1" customHeight="1" x14ac:dyDescent="0.2">
      <c r="A150" s="143" t="s">
        <v>117</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0" s="200">
        <f>F150*1.2</f>
        <v>5472</v>
      </c>
      <c r="E150" s="201">
        <f>F150*1.1</f>
        <v>5016</v>
      </c>
      <c r="F150" s="201">
        <v>4560</v>
      </c>
      <c r="G150" s="201">
        <f>F150*0.75</f>
        <v>3420</v>
      </c>
      <c r="H150" s="202">
        <f>F150*0.5</f>
        <v>2280</v>
      </c>
    </row>
    <row r="151" spans="1:8" s="16" customFormat="1" ht="50.1" customHeight="1" x14ac:dyDescent="0.2">
      <c r="A151" s="143" t="s">
        <v>118</v>
      </c>
      <c r="B151" s="144"/>
      <c r="C151" s="190" t="str">
        <f>"Интернет-площадка 2gis.ru на основе Cправочника организаций "&amp;$C$2&amp;""</f>
        <v>Интернет-площадка 2gis.ru на основе Cправочника организаций "2ГИС.НИЖНЕВАРТОВСК"</v>
      </c>
      <c r="D151" s="36">
        <v>3120</v>
      </c>
      <c r="E151" s="37"/>
      <c r="F151" s="37"/>
      <c r="G151" s="37"/>
      <c r="H151" s="38"/>
    </row>
    <row r="152" spans="1:8" s="16" customFormat="1" ht="50.1" customHeight="1" x14ac:dyDescent="0.2">
      <c r="A152" s="143" t="s">
        <v>119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2" s="56">
        <v>3120</v>
      </c>
      <c r="E152" s="37"/>
      <c r="F152" s="37"/>
      <c r="G152" s="37"/>
      <c r="H152" s="38"/>
    </row>
    <row r="153" spans="1:8" s="16" customFormat="1" ht="50.1" customHeight="1" x14ac:dyDescent="0.2">
      <c r="A153" s="143" t="s">
        <v>286</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53" s="200">
        <f>F153*1.2</f>
        <v>7776</v>
      </c>
      <c r="E153" s="201">
        <f>F153*1.1</f>
        <v>7128.0000000000009</v>
      </c>
      <c r="F153" s="201">
        <v>6480</v>
      </c>
      <c r="G153" s="201">
        <f>F153*0.75</f>
        <v>4860</v>
      </c>
      <c r="H153" s="202">
        <f>F153*0.5</f>
        <v>3240</v>
      </c>
    </row>
    <row r="154" spans="1:8" s="16" customFormat="1" ht="49.5" customHeight="1" x14ac:dyDescent="0.2">
      <c r="A154" s="143" t="s">
        <v>165</v>
      </c>
      <c r="B154" s="144"/>
      <c r="C154" s="190" t="str">
        <f>"Интернет-площадка 2gis.ru на основе Cправочника организаций "&amp;$C$2&amp;""</f>
        <v>Интернет-площадка 2gis.ru на основе Cправочника организаций "2ГИС.НИЖНЕВАРТОВСК"</v>
      </c>
      <c r="D154" s="36">
        <v>4440</v>
      </c>
      <c r="E154" s="37"/>
      <c r="F154" s="37"/>
      <c r="G154" s="37"/>
      <c r="H154" s="38"/>
    </row>
    <row r="155" spans="1:8" s="16" customFormat="1" ht="50.1" customHeight="1" x14ac:dyDescent="0.2">
      <c r="A155" s="143" t="s">
        <v>122</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6">
        <v>4440</v>
      </c>
      <c r="E155" s="37"/>
      <c r="F155" s="37"/>
      <c r="G155" s="37"/>
      <c r="H155" s="38"/>
    </row>
    <row r="156" spans="1:8" s="16" customFormat="1" ht="126" customHeight="1" x14ac:dyDescent="0.2">
      <c r="A156" s="143" t="s">
        <v>123</v>
      </c>
      <c r="B156" s="144"/>
      <c r="C156" s="203" t="e">
        <f>#REF!</f>
        <v>#REF!</v>
      </c>
      <c r="D156" s="200">
        <f>F156*1.2</f>
        <v>5094</v>
      </c>
      <c r="E156" s="201">
        <f>F156*1.1</f>
        <v>4669.5</v>
      </c>
      <c r="F156" s="201">
        <v>4245</v>
      </c>
      <c r="G156" s="201">
        <f>F156*0.75</f>
        <v>3183.75</v>
      </c>
      <c r="H156" s="202">
        <f>F156*0.5</f>
        <v>2122.5</v>
      </c>
    </row>
    <row r="157" spans="1:8" s="16" customFormat="1" ht="126" customHeight="1" thickBot="1" x14ac:dyDescent="0.25">
      <c r="A157" s="143" t="s">
        <v>124</v>
      </c>
      <c r="B157" s="144"/>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57" s="56">
        <v>5694</v>
      </c>
      <c r="E157" s="37"/>
      <c r="F157" s="37"/>
      <c r="G157" s="37"/>
      <c r="H157" s="38"/>
    </row>
    <row r="158" spans="1:8" ht="50.1" customHeight="1" thickBot="1" x14ac:dyDescent="0.25">
      <c r="A158" s="24" t="s">
        <v>184</v>
      </c>
      <c r="B158" s="25"/>
      <c r="C158" s="26"/>
      <c r="D158" s="156"/>
      <c r="E158" s="156"/>
      <c r="F158" s="156"/>
      <c r="G158" s="156"/>
      <c r="H158" s="157"/>
    </row>
    <row r="159" spans="1:8" s="23" customFormat="1" ht="30" customHeight="1" thickBot="1" x14ac:dyDescent="0.25">
      <c r="A159" s="357"/>
      <c r="B159" s="357"/>
      <c r="C159" s="358"/>
      <c r="D159" s="357"/>
      <c r="E159" s="357"/>
      <c r="F159" s="357"/>
      <c r="G159" s="357"/>
      <c r="H159" s="359"/>
    </row>
    <row r="160" spans="1:8" s="16" customFormat="1" ht="83.25" customHeight="1" x14ac:dyDescent="0.2">
      <c r="A160" s="143" t="s">
        <v>185</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0" s="36">
        <v>15330</v>
      </c>
      <c r="E160" s="37"/>
      <c r="F160" s="37"/>
      <c r="G160" s="37"/>
      <c r="H160" s="38"/>
    </row>
    <row r="161" spans="1:8" s="16" customFormat="1" ht="83.25" customHeight="1" thickBot="1" x14ac:dyDescent="0.25">
      <c r="A161" s="143" t="s">
        <v>186</v>
      </c>
      <c r="B161" s="144"/>
      <c r="C161" s="196"/>
      <c r="D161" s="36">
        <v>15330</v>
      </c>
      <c r="E161" s="37"/>
      <c r="F161" s="37"/>
      <c r="G161" s="37"/>
      <c r="H161" s="38"/>
    </row>
    <row r="162" spans="1:8" s="28" customFormat="1" ht="49.5" customHeight="1" thickBot="1" x14ac:dyDescent="0.25">
      <c r="A162" s="301"/>
      <c r="B162" s="302"/>
      <c r="C162" s="182"/>
      <c r="D162" s="325"/>
      <c r="E162" s="325"/>
      <c r="F162" s="325"/>
      <c r="G162" s="325"/>
      <c r="H162" s="326"/>
    </row>
    <row r="163" spans="1:8" s="23" customFormat="1" ht="26.25" x14ac:dyDescent="0.2">
      <c r="A163" s="204"/>
      <c r="B163" s="205"/>
      <c r="C163" s="206"/>
      <c r="D163" s="205"/>
      <c r="E163" s="205"/>
      <c r="F163" s="205"/>
      <c r="G163" s="205"/>
      <c r="H163" s="207"/>
    </row>
    <row r="164" spans="1:8" s="16" customFormat="1" ht="21" x14ac:dyDescent="0.2">
      <c r="A164" s="208"/>
      <c r="B164" s="209" t="s">
        <v>125</v>
      </c>
      <c r="C164" s="210" t="s">
        <v>558</v>
      </c>
      <c r="D164" s="210"/>
      <c r="E164" s="211"/>
      <c r="F164" s="211"/>
      <c r="G164" s="211"/>
      <c r="H164" s="211"/>
    </row>
    <row r="165" spans="1:8" s="16" customFormat="1" ht="21" x14ac:dyDescent="0.2">
      <c r="A165" s="208"/>
      <c r="B165" s="211"/>
      <c r="C165" s="212" t="s">
        <v>559</v>
      </c>
      <c r="D165" s="212"/>
      <c r="E165" s="211"/>
      <c r="F165" s="211"/>
      <c r="G165" s="211"/>
      <c r="H165" s="211"/>
    </row>
    <row r="166" spans="1:8" s="16" customFormat="1" ht="21" x14ac:dyDescent="0.2">
      <c r="A166" s="208"/>
      <c r="B166" s="211"/>
      <c r="C166" s="210" t="s">
        <v>560</v>
      </c>
      <c r="D166" s="212"/>
      <c r="E166" s="211"/>
      <c r="F166" s="211"/>
      <c r="G166" s="211"/>
      <c r="H166" s="211"/>
    </row>
    <row r="167" spans="1:8" s="16" customFormat="1" ht="21" x14ac:dyDescent="0.2">
      <c r="A167" s="204"/>
      <c r="B167" s="205"/>
      <c r="C167" s="212"/>
      <c r="D167" s="212"/>
      <c r="E167" s="211"/>
      <c r="F167" s="211"/>
      <c r="G167" s="211"/>
      <c r="H167" s="205"/>
    </row>
    <row r="168" spans="1:8" s="16" customFormat="1" ht="26.25" x14ac:dyDescent="0.2">
      <c r="A168" s="215" t="str">
        <f>Абакан_юр!A157</f>
        <v>По соглашению сторон в качестве валюты платежа могут выступать украинские гривны, в этом случае курс следующий: 1 руб. = 0,4294 гривен</v>
      </c>
      <c r="B168" s="215"/>
      <c r="C168" s="215"/>
      <c r="D168" s="216"/>
      <c r="E168" s="216"/>
      <c r="F168" s="217"/>
      <c r="G168" s="218"/>
      <c r="H168" s="218"/>
    </row>
    <row r="169" spans="1:8" s="16" customFormat="1" ht="26.25" x14ac:dyDescent="0.2">
      <c r="A169" s="215" t="str">
        <f>Абакан_юр!A158</f>
        <v>По соглашению сторон в качестве валюты платежа могут выступать дирхамы ОАЭ, в этом случае курс следующий: 1 руб. = 0,0422 дирхам</v>
      </c>
      <c r="B169" s="215"/>
      <c r="C169" s="215"/>
      <c r="D169" s="216"/>
      <c r="E169" s="216"/>
      <c r="F169" s="217"/>
      <c r="G169" s="220"/>
      <c r="H169" s="220"/>
    </row>
    <row r="170" spans="1:8" ht="12" customHeight="1" x14ac:dyDescent="0.2">
      <c r="A170" s="215" t="str">
        <f>Абакан_юр!A159</f>
        <v>По соглашению сторон в качестве валюты платежа могут выступать доллары США, в этом случае курс следующий: 1 руб. = 0,0115 доллара</v>
      </c>
      <c r="B170" s="215"/>
      <c r="C170" s="215"/>
      <c r="D170" s="216"/>
      <c r="E170" s="216"/>
      <c r="F170" s="217"/>
      <c r="G170" s="220"/>
      <c r="H170" s="220"/>
    </row>
    <row r="171" spans="1:8" s="211" customFormat="1" ht="24.95" customHeight="1" x14ac:dyDescent="0.2">
      <c r="A171" s="215" t="str">
        <f>Абакан_юр!A160</f>
        <v>По соглашению сторон в качестве валюты платежа могут выступать евро, в этом случае курс следующий: 1 руб. = 0,0106 евро</v>
      </c>
      <c r="B171" s="215"/>
      <c r="C171" s="215"/>
      <c r="D171" s="216"/>
      <c r="E171" s="217"/>
      <c r="F171" s="217"/>
      <c r="G171" s="220"/>
      <c r="H171" s="220"/>
    </row>
    <row r="172" spans="1:8" s="211" customFormat="1" ht="24.95" customHeight="1" x14ac:dyDescent="0.2">
      <c r="A172" s="215" t="str">
        <f>Абакан_юр!A161</f>
        <v>По соглашению сторон в качестве валюты платежа могут выступать чешские кроны, в этом случае курс следующий: 1 руб. = 0,2596 крона</v>
      </c>
      <c r="B172" s="215"/>
      <c r="C172" s="215"/>
      <c r="D172" s="216"/>
      <c r="E172" s="217"/>
      <c r="F172" s="217"/>
      <c r="G172" s="220"/>
      <c r="H172" s="220"/>
    </row>
    <row r="173" spans="1:8" s="211" customFormat="1" ht="24.95" customHeight="1" x14ac:dyDescent="0.2">
      <c r="A173" s="215" t="str">
        <f>Абакан_юр!A162</f>
        <v>По соглашению сторон в качестве валюты платежа могут выступать киргизские сомы, в этом случае курс следующий: 1 руб. = 1,0276 сом</v>
      </c>
      <c r="B173" s="215"/>
      <c r="C173" s="215"/>
      <c r="D173" s="216"/>
      <c r="E173" s="216"/>
      <c r="F173" s="217"/>
      <c r="G173" s="220"/>
      <c r="H173" s="220"/>
    </row>
    <row r="174" spans="1:8" s="205" customFormat="1" ht="22.5" customHeight="1"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4" s="215"/>
      <c r="C174" s="215"/>
      <c r="D174" s="216"/>
      <c r="E174" s="216"/>
      <c r="F174" s="217"/>
      <c r="G174" s="220"/>
      <c r="H174" s="220"/>
    </row>
    <row r="175" spans="1:8" s="219" customFormat="1" ht="24.95" customHeight="1" x14ac:dyDescent="0.2">
      <c r="A175" s="221"/>
      <c r="B175" s="221"/>
      <c r="C175" s="222"/>
      <c r="D175" s="223"/>
      <c r="E175" s="223"/>
      <c r="F175" s="224"/>
      <c r="G175" s="225"/>
      <c r="H175" s="225"/>
    </row>
    <row r="176" spans="1:8" s="219" customFormat="1" ht="24.95" customHeight="1" x14ac:dyDescent="0.2">
      <c r="A176" s="227" t="s">
        <v>136</v>
      </c>
      <c r="B176" s="227"/>
      <c r="C176" s="227"/>
      <c r="D176" s="227"/>
      <c r="E176" s="227"/>
      <c r="F176" s="227"/>
      <c r="G176" s="227"/>
      <c r="H176" s="227"/>
    </row>
    <row r="177" spans="1:8" s="219" customFormat="1" ht="24.95" customHeight="1" x14ac:dyDescent="0.2">
      <c r="A177" s="227" t="s">
        <v>137</v>
      </c>
      <c r="B177" s="227"/>
      <c r="C177" s="227"/>
      <c r="D177" s="227"/>
      <c r="E177" s="227"/>
      <c r="F177" s="227"/>
      <c r="G177" s="227"/>
      <c r="H177" s="227"/>
    </row>
    <row r="178" spans="1:8" s="219" customFormat="1" ht="24.95" customHeight="1" x14ac:dyDescent="0.2">
      <c r="A178" s="221"/>
      <c r="B178" s="221"/>
      <c r="C178" s="222"/>
      <c r="D178" s="223"/>
      <c r="E178" s="223"/>
      <c r="F178" s="224"/>
      <c r="G178" s="225"/>
      <c r="H178" s="225"/>
    </row>
    <row r="179" spans="1:8" s="219" customFormat="1" ht="24.95" customHeight="1" thickBot="1" x14ac:dyDescent="0.25">
      <c r="A179" s="228" t="s">
        <v>138</v>
      </c>
      <c r="B179" s="228"/>
      <c r="C179" s="228"/>
      <c r="D179" s="228"/>
      <c r="E179" s="228"/>
      <c r="F179" s="229"/>
      <c r="H179" s="230"/>
    </row>
    <row r="180" spans="1:8" s="219" customFormat="1" ht="24.95" customHeight="1" thickBot="1" x14ac:dyDescent="0.25">
      <c r="A180" s="231" t="s">
        <v>139</v>
      </c>
      <c r="B180" s="232"/>
      <c r="C180" s="232"/>
      <c r="D180" s="232"/>
      <c r="E180" s="233"/>
      <c r="F180" s="234"/>
      <c r="G180" s="205"/>
      <c r="H180" s="235"/>
    </row>
    <row r="181" spans="1:8" s="219" customFormat="1" ht="24.95" customHeight="1" thickBot="1" x14ac:dyDescent="0.25">
      <c r="A181" s="305" t="s">
        <v>140</v>
      </c>
      <c r="B181" s="306"/>
      <c r="C181" s="238" t="s">
        <v>141</v>
      </c>
      <c r="D181" s="330" t="s">
        <v>142</v>
      </c>
      <c r="E181" s="331"/>
      <c r="F181" s="240"/>
      <c r="G181" s="240"/>
      <c r="H181" s="240"/>
    </row>
    <row r="182" spans="1:8" s="226" customFormat="1" ht="12" customHeight="1" x14ac:dyDescent="0.2">
      <c r="A182" s="241" t="s">
        <v>143</v>
      </c>
      <c r="B182" s="242"/>
      <c r="C182" s="243" t="s">
        <v>144</v>
      </c>
      <c r="D182" s="244" t="s">
        <v>145</v>
      </c>
      <c r="E182" s="245"/>
      <c r="F182" s="240"/>
      <c r="G182" s="240"/>
      <c r="H182" s="240"/>
    </row>
    <row r="183" spans="1:8" ht="24.95" customHeight="1" x14ac:dyDescent="0.2">
      <c r="A183" s="246" t="s">
        <v>146</v>
      </c>
      <c r="B183" s="247"/>
      <c r="C183" s="248" t="s">
        <v>147</v>
      </c>
      <c r="D183" s="249" t="s">
        <v>148</v>
      </c>
      <c r="E183" s="250"/>
      <c r="F183" s="240"/>
      <c r="G183" s="240"/>
      <c r="H183" s="240"/>
    </row>
    <row r="184" spans="1:8" ht="24.95" customHeight="1" thickBot="1" x14ac:dyDescent="0.25">
      <c r="A184" s="332" t="s">
        <v>149</v>
      </c>
      <c r="B184" s="333"/>
      <c r="C184" s="334" t="s">
        <v>150</v>
      </c>
      <c r="D184" s="335" t="s">
        <v>148</v>
      </c>
      <c r="E184" s="336"/>
      <c r="F184" s="240"/>
      <c r="G184" s="240"/>
      <c r="H184" s="240"/>
    </row>
    <row r="185" spans="1:8" s="226" customFormat="1" ht="12" customHeight="1" x14ac:dyDescent="0.2">
      <c r="A185" s="246" t="s">
        <v>152</v>
      </c>
      <c r="B185" s="247"/>
      <c r="C185" s="337" t="s">
        <v>153</v>
      </c>
      <c r="D185" s="247" t="s">
        <v>148</v>
      </c>
      <c r="E185" s="338"/>
      <c r="F185" s="234"/>
      <c r="G185" s="234"/>
      <c r="H185" s="234"/>
    </row>
    <row r="186" spans="1:8" s="230" customFormat="1" ht="50.1" customHeight="1" thickBot="1" x14ac:dyDescent="0.25">
      <c r="A186" s="339" t="s">
        <v>154</v>
      </c>
      <c r="B186" s="340"/>
      <c r="C186" s="334" t="s">
        <v>155</v>
      </c>
      <c r="D186" s="341" t="s">
        <v>148</v>
      </c>
      <c r="E186" s="342"/>
      <c r="F186" s="224"/>
      <c r="G186" s="225"/>
      <c r="H186" s="225"/>
    </row>
    <row r="187" spans="1:8" s="235" customFormat="1" ht="50.1" customHeight="1" x14ac:dyDescent="0.2">
      <c r="A187" s="577"/>
      <c r="B187" s="577"/>
      <c r="C187" s="577"/>
      <c r="D187" s="577"/>
      <c r="E187" s="577"/>
      <c r="F187" s="224"/>
      <c r="G187" s="225"/>
      <c r="H187" s="225"/>
    </row>
    <row r="188" spans="1:8" ht="94.5" customHeight="1" x14ac:dyDescent="0.2">
      <c r="A188" s="252" t="s">
        <v>156</v>
      </c>
      <c r="B188" s="252"/>
      <c r="C188" s="252"/>
      <c r="D188" s="252"/>
      <c r="E188" s="252"/>
      <c r="F188" s="252"/>
      <c r="G188" s="252"/>
      <c r="H188" s="252"/>
    </row>
    <row r="189" spans="1:8" ht="99.95" customHeight="1" x14ac:dyDescent="0.2">
      <c r="A189" s="252" t="s">
        <v>157</v>
      </c>
      <c r="B189" s="252"/>
      <c r="C189" s="252"/>
      <c r="D189" s="252"/>
      <c r="E189" s="252"/>
      <c r="F189" s="252"/>
      <c r="G189" s="252"/>
      <c r="H189" s="252"/>
    </row>
    <row r="190" spans="1:8" ht="192"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ht="174.95" customHeight="1" x14ac:dyDescent="0.2">
      <c r="A191" s="227" t="s">
        <v>159</v>
      </c>
      <c r="B191" s="227"/>
      <c r="C191" s="227"/>
      <c r="D191" s="227"/>
      <c r="E191" s="227"/>
      <c r="F191" s="227"/>
      <c r="G191" s="227"/>
      <c r="H191" s="227"/>
    </row>
    <row r="192" spans="1:8" s="205" customFormat="1" ht="100.5" customHeight="1" x14ac:dyDescent="0.2">
      <c r="A192" s="252" t="s">
        <v>160</v>
      </c>
      <c r="B192" s="252"/>
      <c r="C192" s="252"/>
      <c r="D192" s="252"/>
      <c r="E192" s="252"/>
      <c r="F192" s="252"/>
      <c r="G192" s="252"/>
      <c r="H192" s="252"/>
    </row>
    <row r="193" spans="1:8" s="226" customFormat="1" ht="222.75" customHeight="1" x14ac:dyDescent="0.2">
      <c r="A193" s="227" t="s">
        <v>161</v>
      </c>
      <c r="B193" s="227"/>
      <c r="C193" s="227"/>
      <c r="D193" s="227"/>
      <c r="E193" s="227"/>
      <c r="F193" s="227"/>
      <c r="G193" s="227"/>
      <c r="H193" s="227"/>
    </row>
    <row r="194" spans="1:8" ht="23.25" x14ac:dyDescent="0.2">
      <c r="A194" s="487" t="s">
        <v>459</v>
      </c>
      <c r="B194" s="487"/>
      <c r="C194" s="487"/>
      <c r="D194" s="487"/>
      <c r="E194" s="487"/>
      <c r="F194" s="487"/>
      <c r="G194" s="487"/>
      <c r="H194" s="487"/>
    </row>
    <row r="195" spans="1:8" ht="25.5" x14ac:dyDescent="0.35">
      <c r="A195" s="488" t="s">
        <v>460</v>
      </c>
      <c r="B195" s="489"/>
      <c r="C195" s="490" t="s">
        <v>461</v>
      </c>
    </row>
    <row r="196" spans="1:8" ht="25.5" x14ac:dyDescent="0.35">
      <c r="A196" s="491" t="s">
        <v>462</v>
      </c>
      <c r="B196" s="492"/>
      <c r="C196" s="493">
        <v>1</v>
      </c>
    </row>
    <row r="197" spans="1:8" ht="25.5" x14ac:dyDescent="0.35">
      <c r="A197" s="491">
        <v>2</v>
      </c>
      <c r="B197" s="492"/>
      <c r="C197" s="493">
        <v>1.1000000000000001</v>
      </c>
    </row>
    <row r="198" spans="1:8" ht="25.5" x14ac:dyDescent="0.35">
      <c r="A198" s="491">
        <v>3</v>
      </c>
      <c r="B198" s="492"/>
      <c r="C198" s="493">
        <v>1.2</v>
      </c>
    </row>
    <row r="199" spans="1:8" ht="25.5" x14ac:dyDescent="0.35">
      <c r="A199" s="491" t="s">
        <v>463</v>
      </c>
      <c r="B199" s="492"/>
      <c r="C199" s="493">
        <v>1.25</v>
      </c>
    </row>
    <row r="200" spans="1:8" ht="25.5" x14ac:dyDescent="0.35">
      <c r="A200" s="491" t="s">
        <v>464</v>
      </c>
      <c r="B200" s="492"/>
      <c r="C200" s="493">
        <v>1.3</v>
      </c>
    </row>
    <row r="201" spans="1:8" ht="25.5" x14ac:dyDescent="0.35">
      <c r="A201" s="491" t="s">
        <v>465</v>
      </c>
      <c r="B201" s="492"/>
      <c r="C201" s="493">
        <v>1.35</v>
      </c>
    </row>
    <row r="202" spans="1:8" ht="25.5" x14ac:dyDescent="0.35">
      <c r="A202" s="491" t="s">
        <v>466</v>
      </c>
      <c r="B202" s="492"/>
      <c r="C202" s="493">
        <v>1.4</v>
      </c>
    </row>
    <row r="203" spans="1:8" ht="25.5" x14ac:dyDescent="0.35">
      <c r="A203" s="491" t="s">
        <v>467</v>
      </c>
      <c r="B203" s="492"/>
      <c r="C203" s="493">
        <v>1.45</v>
      </c>
    </row>
    <row r="204" spans="1:8" ht="25.5" x14ac:dyDescent="0.35">
      <c r="A204" s="491" t="s">
        <v>468</v>
      </c>
      <c r="B204" s="492"/>
      <c r="C204" s="493">
        <v>1.5</v>
      </c>
    </row>
    <row r="205" spans="1:8" ht="25.5" x14ac:dyDescent="0.35">
      <c r="A205" s="491" t="s">
        <v>469</v>
      </c>
      <c r="B205" s="492"/>
      <c r="C205" s="493">
        <v>2</v>
      </c>
    </row>
    <row r="206" spans="1:8" ht="23.25" x14ac:dyDescent="0.2">
      <c r="A206" s="252" t="s">
        <v>470</v>
      </c>
      <c r="B206" s="252"/>
      <c r="C206" s="252"/>
      <c r="D206" s="252"/>
      <c r="E206" s="252"/>
      <c r="F206" s="252"/>
      <c r="G206" s="252"/>
      <c r="H206" s="252"/>
    </row>
  </sheetData>
  <sheetProtection selectLockedCells="1" selectUnlockedCells="1"/>
  <mergeCells count="328">
    <mergeCell ref="A201:B201"/>
    <mergeCell ref="A202:B202"/>
    <mergeCell ref="A203:B203"/>
    <mergeCell ref="A204:B204"/>
    <mergeCell ref="A205:B205"/>
    <mergeCell ref="A206:H206"/>
    <mergeCell ref="A195:B195"/>
    <mergeCell ref="A196:B196"/>
    <mergeCell ref="A197:B197"/>
    <mergeCell ref="A198:B198"/>
    <mergeCell ref="A199:B199"/>
    <mergeCell ref="A200:B200"/>
    <mergeCell ref="A190:H190"/>
    <mergeCell ref="A191:H191"/>
    <mergeCell ref="A192:H192"/>
    <mergeCell ref="A193:E193"/>
    <mergeCell ref="F193:H193"/>
    <mergeCell ref="A194:H194"/>
    <mergeCell ref="A185:B185"/>
    <mergeCell ref="D185:E185"/>
    <mergeCell ref="A186:B186"/>
    <mergeCell ref="D186:E186"/>
    <mergeCell ref="A188:H188"/>
    <mergeCell ref="A189:H189"/>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4:D164"/>
    <mergeCell ref="C165:D165"/>
    <mergeCell ref="C166:D166"/>
    <mergeCell ref="C167:D167"/>
    <mergeCell ref="A168:C168"/>
    <mergeCell ref="G168:H168"/>
    <mergeCell ref="A160:B160"/>
    <mergeCell ref="C160:C161"/>
    <mergeCell ref="D160:H160"/>
    <mergeCell ref="A161:B161"/>
    <mergeCell ref="D161:H161"/>
    <mergeCell ref="A162:B162"/>
    <mergeCell ref="D162:H162"/>
    <mergeCell ref="A156:B156"/>
    <mergeCell ref="A157:B157"/>
    <mergeCell ref="D157:H157"/>
    <mergeCell ref="A158:B158"/>
    <mergeCell ref="D158:H158"/>
    <mergeCell ref="A159:C159"/>
    <mergeCell ref="D159:H159"/>
    <mergeCell ref="A152:B152"/>
    <mergeCell ref="D152:H152"/>
    <mergeCell ref="A153:B153"/>
    <mergeCell ref="A154:B154"/>
    <mergeCell ref="D154:H154"/>
    <mergeCell ref="A155:B155"/>
    <mergeCell ref="D155:H155"/>
    <mergeCell ref="D148:H148"/>
    <mergeCell ref="A149:B149"/>
    <mergeCell ref="D149:H149"/>
    <mergeCell ref="A150:B150"/>
    <mergeCell ref="A151:B151"/>
    <mergeCell ref="D151:H151"/>
    <mergeCell ref="A144:B144"/>
    <mergeCell ref="C144:C148"/>
    <mergeCell ref="D144:H144"/>
    <mergeCell ref="A145:B145"/>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108"/>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2:H52"/>
    <mergeCell ref="A53:A54"/>
    <mergeCell ref="D53:H54"/>
    <mergeCell ref="D55:H55"/>
    <mergeCell ref="A56:C56"/>
    <mergeCell ref="D56:H56"/>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1"/>
  <sheetViews>
    <sheetView view="pageBreakPreview" zoomScale="40" zoomScaleNormal="60" zoomScaleSheetLayoutView="40" workbookViewId="0">
      <pane ySplit="3" topLeftCell="A228"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561</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9"/>
    </row>
    <row r="7" spans="1:8" s="16" customFormat="1" ht="24.95" customHeight="1" thickBot="1" x14ac:dyDescent="0.25">
      <c r="A7" s="112"/>
      <c r="B7" s="82"/>
      <c r="C7" s="83"/>
      <c r="D7" s="586" t="s">
        <v>175</v>
      </c>
      <c r="E7" s="587" t="s">
        <v>176</v>
      </c>
      <c r="F7" s="588" t="s">
        <v>177</v>
      </c>
      <c r="G7" s="587" t="s">
        <v>178</v>
      </c>
      <c r="H7" s="589"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4">
        <v>210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"&amp;MIN(D50:D74)&amp;" до "&amp;MAX(D50:D74)</f>
        <v>от 2424 до 60600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50" s="127">
        <v>2424</v>
      </c>
      <c r="E50" s="128"/>
      <c r="F50" s="128"/>
      <c r="G50" s="128"/>
      <c r="H50" s="129"/>
    </row>
    <row r="51" spans="1:8" s="16" customFormat="1" ht="37.5" customHeight="1" outlineLevel="1" x14ac:dyDescent="0.2">
      <c r="A51" s="130" t="s">
        <v>33</v>
      </c>
      <c r="B51" s="366"/>
      <c r="C51" s="367"/>
      <c r="D51" s="36">
        <v>4848</v>
      </c>
      <c r="E51" s="37"/>
      <c r="F51" s="37"/>
      <c r="G51" s="37"/>
      <c r="H51" s="38"/>
    </row>
    <row r="52" spans="1:8" s="16" customFormat="1" ht="37.5" customHeight="1" outlineLevel="1" x14ac:dyDescent="0.2">
      <c r="A52" s="130" t="s">
        <v>34</v>
      </c>
      <c r="B52" s="366"/>
      <c r="C52" s="367"/>
      <c r="D52" s="36">
        <v>7272</v>
      </c>
      <c r="E52" s="37"/>
      <c r="F52" s="37"/>
      <c r="G52" s="37"/>
      <c r="H52" s="38"/>
    </row>
    <row r="53" spans="1:8" s="16" customFormat="1" ht="37.5" customHeight="1" outlineLevel="1" x14ac:dyDescent="0.2">
      <c r="A53" s="130" t="s">
        <v>35</v>
      </c>
      <c r="B53" s="366"/>
      <c r="C53" s="367"/>
      <c r="D53" s="36">
        <v>9696</v>
      </c>
      <c r="E53" s="37"/>
      <c r="F53" s="37"/>
      <c r="G53" s="37"/>
      <c r="H53" s="38"/>
    </row>
    <row r="54" spans="1:8" s="16" customFormat="1" ht="37.5" customHeight="1" outlineLevel="1" x14ac:dyDescent="0.2">
      <c r="A54" s="130" t="s">
        <v>36</v>
      </c>
      <c r="B54" s="366"/>
      <c r="C54" s="367"/>
      <c r="D54" s="36">
        <v>12120</v>
      </c>
      <c r="E54" s="37"/>
      <c r="F54" s="37"/>
      <c r="G54" s="37"/>
      <c r="H54" s="38"/>
    </row>
    <row r="55" spans="1:8" s="16" customFormat="1" ht="37.5" customHeight="1" outlineLevel="1" x14ac:dyDescent="0.2">
      <c r="A55" s="130" t="s">
        <v>37</v>
      </c>
      <c r="B55" s="366"/>
      <c r="C55" s="367"/>
      <c r="D55" s="36">
        <v>14544</v>
      </c>
      <c r="E55" s="37"/>
      <c r="F55" s="37"/>
      <c r="G55" s="37"/>
      <c r="H55" s="38"/>
    </row>
    <row r="56" spans="1:8" s="16" customFormat="1" ht="37.5" customHeight="1" outlineLevel="1" x14ac:dyDescent="0.2">
      <c r="A56" s="130" t="s">
        <v>38</v>
      </c>
      <c r="B56" s="366"/>
      <c r="C56" s="367"/>
      <c r="D56" s="36">
        <v>16968</v>
      </c>
      <c r="E56" s="37"/>
      <c r="F56" s="37"/>
      <c r="G56" s="37"/>
      <c r="H56" s="38"/>
    </row>
    <row r="57" spans="1:8" s="16" customFormat="1" ht="37.5" customHeight="1" outlineLevel="1" x14ac:dyDescent="0.2">
      <c r="A57" s="130" t="s">
        <v>39</v>
      </c>
      <c r="B57" s="366"/>
      <c r="C57" s="367"/>
      <c r="D57" s="36">
        <v>19392</v>
      </c>
      <c r="E57" s="37"/>
      <c r="F57" s="37"/>
      <c r="G57" s="37"/>
      <c r="H57" s="38"/>
    </row>
    <row r="58" spans="1:8" s="16" customFormat="1" ht="37.5" customHeight="1" outlineLevel="1" x14ac:dyDescent="0.2">
      <c r="A58" s="130" t="s">
        <v>40</v>
      </c>
      <c r="B58" s="366"/>
      <c r="C58" s="367"/>
      <c r="D58" s="36">
        <v>21816</v>
      </c>
      <c r="E58" s="37"/>
      <c r="F58" s="37"/>
      <c r="G58" s="37"/>
      <c r="H58" s="38"/>
    </row>
    <row r="59" spans="1:8" s="16" customFormat="1" ht="37.5" customHeight="1" outlineLevel="1" x14ac:dyDescent="0.2">
      <c r="A59" s="130" t="s">
        <v>41</v>
      </c>
      <c r="B59" s="366"/>
      <c r="C59" s="367"/>
      <c r="D59" s="36">
        <v>24240</v>
      </c>
      <c r="E59" s="37"/>
      <c r="F59" s="37"/>
      <c r="G59" s="37"/>
      <c r="H59" s="38"/>
    </row>
    <row r="60" spans="1:8" s="16" customFormat="1" ht="37.5" customHeight="1" outlineLevel="1" x14ac:dyDescent="0.2">
      <c r="A60" s="130" t="s">
        <v>42</v>
      </c>
      <c r="B60" s="366"/>
      <c r="C60" s="367"/>
      <c r="D60" s="36">
        <v>26664</v>
      </c>
      <c r="E60" s="37"/>
      <c r="F60" s="37"/>
      <c r="G60" s="37"/>
      <c r="H60" s="38"/>
    </row>
    <row r="61" spans="1:8" s="16" customFormat="1" ht="37.5" customHeight="1" outlineLevel="1" x14ac:dyDescent="0.2">
      <c r="A61" s="130" t="s">
        <v>43</v>
      </c>
      <c r="B61" s="366"/>
      <c r="C61" s="367"/>
      <c r="D61" s="36">
        <v>29088</v>
      </c>
      <c r="E61" s="37"/>
      <c r="F61" s="37"/>
      <c r="G61" s="37"/>
      <c r="H61" s="38"/>
    </row>
    <row r="62" spans="1:8" s="16" customFormat="1" ht="37.5" customHeight="1" outlineLevel="1" x14ac:dyDescent="0.2">
      <c r="A62" s="130" t="s">
        <v>44</v>
      </c>
      <c r="B62" s="366"/>
      <c r="C62" s="367"/>
      <c r="D62" s="36">
        <v>31512</v>
      </c>
      <c r="E62" s="37"/>
      <c r="F62" s="37"/>
      <c r="G62" s="37"/>
      <c r="H62" s="38"/>
    </row>
    <row r="63" spans="1:8" s="16" customFormat="1" ht="37.5" customHeight="1" outlineLevel="1" x14ac:dyDescent="0.2">
      <c r="A63" s="130" t="s">
        <v>45</v>
      </c>
      <c r="B63" s="366"/>
      <c r="C63" s="367"/>
      <c r="D63" s="36">
        <v>33936</v>
      </c>
      <c r="E63" s="37"/>
      <c r="F63" s="37"/>
      <c r="G63" s="37"/>
      <c r="H63" s="38"/>
    </row>
    <row r="64" spans="1:8" s="16" customFormat="1" ht="37.5" customHeight="1" outlineLevel="1" x14ac:dyDescent="0.2">
      <c r="A64" s="130" t="s">
        <v>46</v>
      </c>
      <c r="B64" s="366"/>
      <c r="C64" s="367"/>
      <c r="D64" s="36">
        <v>36360</v>
      </c>
      <c r="E64" s="37"/>
      <c r="F64" s="37"/>
      <c r="G64" s="37"/>
      <c r="H64" s="38"/>
    </row>
    <row r="65" spans="1:8" s="16" customFormat="1" ht="37.5" customHeight="1" outlineLevel="1" x14ac:dyDescent="0.2">
      <c r="A65" s="130" t="s">
        <v>47</v>
      </c>
      <c r="B65" s="366"/>
      <c r="C65" s="367"/>
      <c r="D65" s="36">
        <v>38784</v>
      </c>
      <c r="E65" s="37"/>
      <c r="F65" s="37"/>
      <c r="G65" s="37"/>
      <c r="H65" s="38"/>
    </row>
    <row r="66" spans="1:8" s="16" customFormat="1" ht="37.5" customHeight="1" outlineLevel="1" x14ac:dyDescent="0.2">
      <c r="A66" s="130" t="s">
        <v>48</v>
      </c>
      <c r="B66" s="366"/>
      <c r="C66" s="367"/>
      <c r="D66" s="36">
        <v>41208</v>
      </c>
      <c r="E66" s="37"/>
      <c r="F66" s="37"/>
      <c r="G66" s="37"/>
      <c r="H66" s="38"/>
    </row>
    <row r="67" spans="1:8" s="16" customFormat="1" ht="37.5" customHeight="1" outlineLevel="1" x14ac:dyDescent="0.2">
      <c r="A67" s="130" t="s">
        <v>49</v>
      </c>
      <c r="B67" s="366"/>
      <c r="C67" s="367"/>
      <c r="D67" s="36">
        <v>43632</v>
      </c>
      <c r="E67" s="37"/>
      <c r="F67" s="37"/>
      <c r="G67" s="37"/>
      <c r="H67" s="38"/>
    </row>
    <row r="68" spans="1:8" s="16" customFormat="1" ht="37.5" customHeight="1" outlineLevel="1" x14ac:dyDescent="0.2">
      <c r="A68" s="130" t="s">
        <v>50</v>
      </c>
      <c r="B68" s="366"/>
      <c r="C68" s="367"/>
      <c r="D68" s="36">
        <v>46056</v>
      </c>
      <c r="E68" s="37"/>
      <c r="F68" s="37"/>
      <c r="G68" s="37"/>
      <c r="H68" s="38"/>
    </row>
    <row r="69" spans="1:8" s="16" customFormat="1" ht="37.5" customHeight="1" outlineLevel="1" x14ac:dyDescent="0.2">
      <c r="A69" s="130" t="s">
        <v>51</v>
      </c>
      <c r="B69" s="366"/>
      <c r="C69" s="367"/>
      <c r="D69" s="36">
        <v>48480</v>
      </c>
      <c r="E69" s="37"/>
      <c r="F69" s="37"/>
      <c r="G69" s="37"/>
      <c r="H69" s="38"/>
    </row>
    <row r="70" spans="1:8" s="16" customFormat="1" ht="37.5" customHeight="1" outlineLevel="1" x14ac:dyDescent="0.2">
      <c r="A70" s="130" t="s">
        <v>196</v>
      </c>
      <c r="B70" s="366"/>
      <c r="C70" s="367"/>
      <c r="D70" s="36">
        <v>50904</v>
      </c>
      <c r="E70" s="37"/>
      <c r="F70" s="37"/>
      <c r="G70" s="37"/>
      <c r="H70" s="38"/>
    </row>
    <row r="71" spans="1:8" s="16" customFormat="1" ht="37.5" customHeight="1" outlineLevel="1" x14ac:dyDescent="0.2">
      <c r="A71" s="130" t="s">
        <v>197</v>
      </c>
      <c r="B71" s="366"/>
      <c r="C71" s="367"/>
      <c r="D71" s="36">
        <v>53328</v>
      </c>
      <c r="E71" s="37"/>
      <c r="F71" s="37"/>
      <c r="G71" s="37"/>
      <c r="H71" s="38"/>
    </row>
    <row r="72" spans="1:8" s="16" customFormat="1" ht="37.5" customHeight="1" outlineLevel="1" x14ac:dyDescent="0.2">
      <c r="A72" s="130" t="s">
        <v>198</v>
      </c>
      <c r="B72" s="366"/>
      <c r="C72" s="367"/>
      <c r="D72" s="36">
        <v>55752</v>
      </c>
      <c r="E72" s="37"/>
      <c r="F72" s="37"/>
      <c r="G72" s="37"/>
      <c r="H72" s="38"/>
    </row>
    <row r="73" spans="1:8" s="16" customFormat="1" ht="37.5" customHeight="1" outlineLevel="1" x14ac:dyDescent="0.2">
      <c r="A73" s="130" t="s">
        <v>199</v>
      </c>
      <c r="B73" s="366"/>
      <c r="C73" s="367"/>
      <c r="D73" s="36">
        <v>58176</v>
      </c>
      <c r="E73" s="37"/>
      <c r="F73" s="37"/>
      <c r="G73" s="37"/>
      <c r="H73" s="38"/>
    </row>
    <row r="74" spans="1:8" s="16" customFormat="1" ht="37.5" customHeight="1" outlineLevel="1" x14ac:dyDescent="0.2">
      <c r="A74" s="130" t="s">
        <v>200</v>
      </c>
      <c r="B74" s="366"/>
      <c r="C74" s="367"/>
      <c r="D74" s="36">
        <v>60600</v>
      </c>
      <c r="E74" s="37"/>
      <c r="F74" s="37"/>
      <c r="G74" s="37"/>
      <c r="H74" s="38"/>
    </row>
    <row r="75" spans="1:8" s="16" customFormat="1" ht="37.5" customHeight="1" outlineLevel="1" x14ac:dyDescent="0.2">
      <c r="A75" s="130" t="s">
        <v>201</v>
      </c>
      <c r="B75" s="366"/>
      <c r="C75" s="367"/>
      <c r="D75" s="36">
        <v>63024</v>
      </c>
      <c r="E75" s="37"/>
      <c r="F75" s="37"/>
      <c r="G75" s="37"/>
      <c r="H75" s="38"/>
    </row>
    <row r="76" spans="1:8" s="16" customFormat="1" ht="37.5" customHeight="1" outlineLevel="1" x14ac:dyDescent="0.2">
      <c r="A76" s="130" t="s">
        <v>202</v>
      </c>
      <c r="B76" s="366"/>
      <c r="C76" s="367"/>
      <c r="D76" s="36">
        <v>65448</v>
      </c>
      <c r="E76" s="37"/>
      <c r="F76" s="37"/>
      <c r="G76" s="37"/>
      <c r="H76" s="38"/>
    </row>
    <row r="77" spans="1:8" s="16" customFormat="1" ht="37.5" customHeight="1" outlineLevel="1" x14ac:dyDescent="0.2">
      <c r="A77" s="130" t="s">
        <v>203</v>
      </c>
      <c r="B77" s="366"/>
      <c r="C77" s="367"/>
      <c r="D77" s="36">
        <v>67872</v>
      </c>
      <c r="E77" s="37"/>
      <c r="F77" s="37"/>
      <c r="G77" s="37"/>
      <c r="H77" s="38"/>
    </row>
    <row r="78" spans="1:8" s="16" customFormat="1" ht="37.5" customHeight="1" outlineLevel="1" thickBot="1" x14ac:dyDescent="0.25">
      <c r="A78" s="130" t="s">
        <v>204</v>
      </c>
      <c r="B78" s="366"/>
      <c r="C78" s="367"/>
      <c r="D78" s="187">
        <v>70296</v>
      </c>
      <c r="E78" s="188"/>
      <c r="F78" s="188"/>
      <c r="G78" s="188"/>
      <c r="H78" s="189"/>
    </row>
    <row r="79" spans="1:8" s="16" customFormat="1" ht="37.5" customHeight="1" outlineLevel="1" x14ac:dyDescent="0.2">
      <c r="A79" s="130" t="s">
        <v>205</v>
      </c>
      <c r="B79" s="131"/>
      <c r="C79" s="367"/>
      <c r="D79" s="31">
        <v>72720</v>
      </c>
      <c r="E79" s="32"/>
      <c r="F79" s="32"/>
      <c r="G79" s="32"/>
      <c r="H79" s="33"/>
    </row>
    <row r="80" spans="1:8" s="16" customFormat="1" ht="37.5" customHeight="1" outlineLevel="1" x14ac:dyDescent="0.2">
      <c r="A80" s="130" t="s">
        <v>215</v>
      </c>
      <c r="B80" s="131"/>
      <c r="C80" s="367"/>
      <c r="D80" s="36">
        <v>75144</v>
      </c>
      <c r="E80" s="37"/>
      <c r="F80" s="37"/>
      <c r="G80" s="37"/>
      <c r="H80" s="38"/>
    </row>
    <row r="81" spans="1:8" s="16" customFormat="1" ht="37.5" customHeight="1" outlineLevel="1" x14ac:dyDescent="0.2">
      <c r="A81" s="130" t="s">
        <v>216</v>
      </c>
      <c r="B81" s="131"/>
      <c r="C81" s="367"/>
      <c r="D81" s="36">
        <v>77568</v>
      </c>
      <c r="E81" s="37"/>
      <c r="F81" s="37"/>
      <c r="G81" s="37"/>
      <c r="H81" s="38"/>
    </row>
    <row r="82" spans="1:8" s="16" customFormat="1" ht="37.5" customHeight="1" outlineLevel="1" x14ac:dyDescent="0.2">
      <c r="A82" s="130" t="s">
        <v>217</v>
      </c>
      <c r="B82" s="131"/>
      <c r="C82" s="367"/>
      <c r="D82" s="36">
        <v>79992</v>
      </c>
      <c r="E82" s="37"/>
      <c r="F82" s="37"/>
      <c r="G82" s="37"/>
      <c r="H82" s="38"/>
    </row>
    <row r="83" spans="1:8" s="16" customFormat="1" ht="37.5" customHeight="1" outlineLevel="1" x14ac:dyDescent="0.2">
      <c r="A83" s="130" t="s">
        <v>218</v>
      </c>
      <c r="B83" s="131"/>
      <c r="C83" s="367"/>
      <c r="D83" s="36">
        <v>82416</v>
      </c>
      <c r="E83" s="37"/>
      <c r="F83" s="37"/>
      <c r="G83" s="37"/>
      <c r="H83" s="38"/>
    </row>
    <row r="84" spans="1:8" s="16" customFormat="1" ht="37.5" customHeight="1" outlineLevel="1" x14ac:dyDescent="0.2">
      <c r="A84" s="130" t="s">
        <v>219</v>
      </c>
      <c r="B84" s="131"/>
      <c r="C84" s="367"/>
      <c r="D84" s="36">
        <v>84840</v>
      </c>
      <c r="E84" s="37"/>
      <c r="F84" s="37"/>
      <c r="G84" s="37"/>
      <c r="H84" s="38"/>
    </row>
    <row r="85" spans="1:8" s="16" customFormat="1" ht="37.5" customHeight="1" outlineLevel="1" x14ac:dyDescent="0.2">
      <c r="A85" s="130" t="s">
        <v>220</v>
      </c>
      <c r="B85" s="131"/>
      <c r="C85" s="367"/>
      <c r="D85" s="36">
        <v>87264</v>
      </c>
      <c r="E85" s="37"/>
      <c r="F85" s="37"/>
      <c r="G85" s="37"/>
      <c r="H85" s="38"/>
    </row>
    <row r="86" spans="1:8" s="16" customFormat="1" ht="37.5" customHeight="1" outlineLevel="1" x14ac:dyDescent="0.2">
      <c r="A86" s="130" t="s">
        <v>221</v>
      </c>
      <c r="B86" s="131"/>
      <c r="C86" s="367"/>
      <c r="D86" s="36">
        <v>89688</v>
      </c>
      <c r="E86" s="37"/>
      <c r="F86" s="37"/>
      <c r="G86" s="37"/>
      <c r="H86" s="38"/>
    </row>
    <row r="87" spans="1:8" s="16" customFormat="1" ht="37.5" customHeight="1" outlineLevel="1" x14ac:dyDescent="0.2">
      <c r="A87" s="130" t="s">
        <v>222</v>
      </c>
      <c r="B87" s="131"/>
      <c r="C87" s="367"/>
      <c r="D87" s="36">
        <v>92112</v>
      </c>
      <c r="E87" s="37"/>
      <c r="F87" s="37"/>
      <c r="G87" s="37"/>
      <c r="H87" s="38"/>
    </row>
    <row r="88" spans="1:8" s="16" customFormat="1" ht="37.5" customHeight="1" outlineLevel="1" x14ac:dyDescent="0.2">
      <c r="A88" s="130" t="s">
        <v>223</v>
      </c>
      <c r="B88" s="131"/>
      <c r="C88" s="367"/>
      <c r="D88" s="36">
        <v>94536</v>
      </c>
      <c r="E88" s="37"/>
      <c r="F88" s="37"/>
      <c r="G88" s="37"/>
      <c r="H88" s="38"/>
    </row>
    <row r="89" spans="1:8" s="16" customFormat="1" ht="37.5" customHeight="1" outlineLevel="1" x14ac:dyDescent="0.2">
      <c r="A89" s="130" t="s">
        <v>224</v>
      </c>
      <c r="B89" s="131"/>
      <c r="C89" s="367"/>
      <c r="D89" s="36">
        <v>96960</v>
      </c>
      <c r="E89" s="37"/>
      <c r="F89" s="37"/>
      <c r="G89" s="37"/>
      <c r="H89" s="38"/>
    </row>
    <row r="90" spans="1:8" s="16" customFormat="1" ht="37.5" customHeight="1" outlineLevel="1" x14ac:dyDescent="0.2">
      <c r="A90" s="130" t="s">
        <v>291</v>
      </c>
      <c r="B90" s="131"/>
      <c r="C90" s="367"/>
      <c r="D90" s="36">
        <v>99384</v>
      </c>
      <c r="E90" s="37"/>
      <c r="F90" s="37"/>
      <c r="G90" s="37"/>
      <c r="H90" s="38"/>
    </row>
    <row r="91" spans="1:8" s="16" customFormat="1" ht="37.5" customHeight="1" outlineLevel="1" x14ac:dyDescent="0.2">
      <c r="A91" s="130" t="s">
        <v>292</v>
      </c>
      <c r="B91" s="131"/>
      <c r="C91" s="367"/>
      <c r="D91" s="36">
        <v>101808</v>
      </c>
      <c r="E91" s="37"/>
      <c r="F91" s="37"/>
      <c r="G91" s="37"/>
      <c r="H91" s="38"/>
    </row>
    <row r="92" spans="1:8" s="16" customFormat="1" ht="37.5" customHeight="1" outlineLevel="1" x14ac:dyDescent="0.2">
      <c r="A92" s="130" t="s">
        <v>293</v>
      </c>
      <c r="B92" s="131"/>
      <c r="C92" s="367"/>
      <c r="D92" s="36">
        <v>104232</v>
      </c>
      <c r="E92" s="37"/>
      <c r="F92" s="37"/>
      <c r="G92" s="37"/>
      <c r="H92" s="38"/>
    </row>
    <row r="93" spans="1:8" s="16" customFormat="1" ht="37.5" customHeight="1" outlineLevel="1" x14ac:dyDescent="0.2">
      <c r="A93" s="130" t="s">
        <v>294</v>
      </c>
      <c r="B93" s="131"/>
      <c r="C93" s="367"/>
      <c r="D93" s="36">
        <v>106656</v>
      </c>
      <c r="E93" s="37"/>
      <c r="F93" s="37"/>
      <c r="G93" s="37"/>
      <c r="H93" s="38"/>
    </row>
    <row r="94" spans="1:8" s="16" customFormat="1" ht="37.5" customHeight="1" outlineLevel="1" x14ac:dyDescent="0.2">
      <c r="A94" s="130" t="s">
        <v>295</v>
      </c>
      <c r="B94" s="131"/>
      <c r="C94" s="367"/>
      <c r="D94" s="36">
        <v>109080</v>
      </c>
      <c r="E94" s="37"/>
      <c r="F94" s="37"/>
      <c r="G94" s="37"/>
      <c r="H94" s="38"/>
    </row>
    <row r="95" spans="1:8" s="16" customFormat="1" ht="37.5" customHeight="1" outlineLevel="1" x14ac:dyDescent="0.2">
      <c r="A95" s="130" t="s">
        <v>296</v>
      </c>
      <c r="B95" s="131"/>
      <c r="C95" s="367"/>
      <c r="D95" s="36">
        <v>111504</v>
      </c>
      <c r="E95" s="37"/>
      <c r="F95" s="37"/>
      <c r="G95" s="37"/>
      <c r="H95" s="38"/>
    </row>
    <row r="96" spans="1:8" s="16" customFormat="1" ht="37.5" customHeight="1" outlineLevel="1" x14ac:dyDescent="0.2">
      <c r="A96" s="130" t="s">
        <v>297</v>
      </c>
      <c r="B96" s="131"/>
      <c r="C96" s="367"/>
      <c r="D96" s="36">
        <v>113928</v>
      </c>
      <c r="E96" s="37"/>
      <c r="F96" s="37"/>
      <c r="G96" s="37"/>
      <c r="H96" s="38"/>
    </row>
    <row r="97" spans="1:8" s="16" customFormat="1" ht="37.5" customHeight="1" outlineLevel="1" x14ac:dyDescent="0.2">
      <c r="A97" s="130" t="s">
        <v>298</v>
      </c>
      <c r="B97" s="131"/>
      <c r="C97" s="367"/>
      <c r="D97" s="36">
        <v>116352</v>
      </c>
      <c r="E97" s="37"/>
      <c r="F97" s="37"/>
      <c r="G97" s="37"/>
      <c r="H97" s="38"/>
    </row>
    <row r="98" spans="1:8" s="16" customFormat="1" ht="37.5" customHeight="1" outlineLevel="1" x14ac:dyDescent="0.2">
      <c r="A98" s="130" t="s">
        <v>299</v>
      </c>
      <c r="B98" s="131"/>
      <c r="C98" s="367"/>
      <c r="D98" s="36">
        <v>118776</v>
      </c>
      <c r="E98" s="37"/>
      <c r="F98" s="37"/>
      <c r="G98" s="37"/>
      <c r="H98" s="38"/>
    </row>
    <row r="99" spans="1:8" s="16" customFormat="1" ht="37.5" customHeight="1" outlineLevel="1" thickBot="1" x14ac:dyDescent="0.25">
      <c r="A99" s="130" t="s">
        <v>300</v>
      </c>
      <c r="B99" s="131"/>
      <c r="C99" s="368"/>
      <c r="D99" s="44">
        <v>121200</v>
      </c>
      <c r="E99" s="45"/>
      <c r="F99" s="45"/>
      <c r="G99" s="45"/>
      <c r="H99" s="46"/>
    </row>
    <row r="100" spans="1:8" s="16" customFormat="1" ht="24.95" customHeight="1" thickBot="1" x14ac:dyDescent="0.25">
      <c r="A100" s="81"/>
      <c r="B100" s="467"/>
      <c r="C100" s="118"/>
      <c r="D100" s="468" t="s">
        <v>351</v>
      </c>
      <c r="E100" s="468"/>
      <c r="F100" s="468"/>
      <c r="G100" s="468"/>
      <c r="H100" s="469"/>
    </row>
    <row r="101" spans="1:8" s="16" customFormat="1" ht="24.95" customHeight="1" thickBot="1" x14ac:dyDescent="0.25">
      <c r="A101" s="470"/>
      <c r="B101" s="471"/>
      <c r="C101" s="182"/>
      <c r="D101" s="472" t="s">
        <v>175</v>
      </c>
      <c r="E101" s="473" t="s">
        <v>176</v>
      </c>
      <c r="F101" s="474" t="s">
        <v>177</v>
      </c>
      <c r="G101" s="473" t="s">
        <v>178</v>
      </c>
      <c r="H101" s="475"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2" s="31">
        <f>F102*1.2</f>
        <v>8301.6</v>
      </c>
      <c r="E102" s="32">
        <f>F102*1.1</f>
        <v>7609.8</v>
      </c>
      <c r="F102" s="32">
        <v>6918</v>
      </c>
      <c r="G102" s="32">
        <f>F102*0.75</f>
        <v>5188.5</v>
      </c>
      <c r="H102" s="33">
        <f>F102*0.5</f>
        <v>3459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7" s="54">
        <f>F107*1.2</f>
        <v>9597.6</v>
      </c>
      <c r="E107" s="32">
        <f>F107*1.1</f>
        <v>8797.8000000000011</v>
      </c>
      <c r="F107" s="32">
        <v>7998</v>
      </c>
      <c r="G107" s="32">
        <f>F107*0.75</f>
        <v>5998.5</v>
      </c>
      <c r="H107" s="33">
        <f>F107*0.5</f>
        <v>3999</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3" s="264">
        <v>210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5" s="265"/>
      <c r="E115" s="319"/>
      <c r="F115" s="319"/>
      <c r="G115" s="319"/>
      <c r="H115" s="320"/>
    </row>
    <row r="116" spans="1:8" s="16" customFormat="1" ht="24.95" customHeight="1" thickBot="1" x14ac:dyDescent="0.25">
      <c r="A116" s="81"/>
      <c r="B116" s="117"/>
      <c r="C116" s="118"/>
      <c r="D116" s="468" t="s">
        <v>351</v>
      </c>
      <c r="E116" s="468"/>
      <c r="F116" s="468"/>
      <c r="G116" s="468"/>
      <c r="H116" s="469"/>
    </row>
    <row r="117" spans="1:8" s="16" customFormat="1" ht="50.1" customHeight="1" thickBot="1" x14ac:dyDescent="0.25">
      <c r="A117" s="119" t="s">
        <v>31</v>
      </c>
      <c r="B117" s="120"/>
      <c r="C117" s="120"/>
      <c r="D117" s="452" t="str">
        <f>"от "&amp;MIN(D118:D136)&amp;" до "&amp;MAX(D118:D136)</f>
        <v>от 2424 до 46056</v>
      </c>
      <c r="E117" s="453"/>
      <c r="F117" s="453"/>
      <c r="G117" s="453"/>
      <c r="H117" s="454"/>
    </row>
    <row r="118" spans="1:8" s="16" customFormat="1" ht="37.5" customHeight="1" outlineLevel="1" x14ac:dyDescent="0.2">
      <c r="A118" s="124" t="s">
        <v>355</v>
      </c>
      <c r="B118" s="364"/>
      <c r="C118"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65">
        <v>2424</v>
      </c>
      <c r="E118" s="128"/>
      <c r="F118" s="128"/>
      <c r="G118" s="128"/>
      <c r="H118" s="129"/>
    </row>
    <row r="119" spans="1:8" s="16" customFormat="1" ht="37.5" customHeight="1" outlineLevel="1" x14ac:dyDescent="0.2">
      <c r="A119" s="500" t="s">
        <v>356</v>
      </c>
      <c r="B119" s="512"/>
      <c r="C119" s="367"/>
      <c r="D119" s="365">
        <v>4848</v>
      </c>
      <c r="E119" s="128"/>
      <c r="F119" s="128"/>
      <c r="G119" s="128"/>
      <c r="H119" s="129"/>
    </row>
    <row r="120" spans="1:8" s="16" customFormat="1" ht="37.5" customHeight="1" outlineLevel="1" x14ac:dyDescent="0.2">
      <c r="A120" s="500" t="s">
        <v>357</v>
      </c>
      <c r="B120" s="512"/>
      <c r="C120" s="367"/>
      <c r="D120" s="365">
        <v>7272</v>
      </c>
      <c r="E120" s="128"/>
      <c r="F120" s="128"/>
      <c r="G120" s="128"/>
      <c r="H120" s="129"/>
    </row>
    <row r="121" spans="1:8" s="16" customFormat="1" ht="37.5" customHeight="1" outlineLevel="1" x14ac:dyDescent="0.2">
      <c r="A121" s="500" t="s">
        <v>358</v>
      </c>
      <c r="B121" s="512"/>
      <c r="C121" s="367"/>
      <c r="D121" s="365">
        <v>9696</v>
      </c>
      <c r="E121" s="128"/>
      <c r="F121" s="128"/>
      <c r="G121" s="128"/>
      <c r="H121" s="129"/>
    </row>
    <row r="122" spans="1:8" s="16" customFormat="1" ht="37.5" customHeight="1" outlineLevel="1" x14ac:dyDescent="0.2">
      <c r="A122" s="500" t="s">
        <v>359</v>
      </c>
      <c r="B122" s="512"/>
      <c r="C122" s="367"/>
      <c r="D122" s="365">
        <v>12120</v>
      </c>
      <c r="E122" s="128"/>
      <c r="F122" s="128"/>
      <c r="G122" s="128"/>
      <c r="H122" s="129"/>
    </row>
    <row r="123" spans="1:8" s="16" customFormat="1" ht="37.5" customHeight="1" outlineLevel="1" x14ac:dyDescent="0.2">
      <c r="A123" s="500" t="s">
        <v>360</v>
      </c>
      <c r="B123" s="512"/>
      <c r="C123" s="367"/>
      <c r="D123" s="365">
        <v>14544</v>
      </c>
      <c r="E123" s="128"/>
      <c r="F123" s="128"/>
      <c r="G123" s="128"/>
      <c r="H123" s="129"/>
    </row>
    <row r="124" spans="1:8" s="16" customFormat="1" ht="37.5" customHeight="1" outlineLevel="1" x14ac:dyDescent="0.2">
      <c r="A124" s="500" t="s">
        <v>361</v>
      </c>
      <c r="B124" s="512"/>
      <c r="C124" s="367"/>
      <c r="D124" s="365">
        <v>16968</v>
      </c>
      <c r="E124" s="128"/>
      <c r="F124" s="128"/>
      <c r="G124" s="128"/>
      <c r="H124" s="129"/>
    </row>
    <row r="125" spans="1:8" s="16" customFormat="1" ht="37.5" customHeight="1" outlineLevel="1" x14ac:dyDescent="0.2">
      <c r="A125" s="500" t="s">
        <v>362</v>
      </c>
      <c r="B125" s="512"/>
      <c r="C125" s="367"/>
      <c r="D125" s="365">
        <v>19392</v>
      </c>
      <c r="E125" s="128"/>
      <c r="F125" s="128"/>
      <c r="G125" s="128"/>
      <c r="H125" s="129"/>
    </row>
    <row r="126" spans="1:8" s="16" customFormat="1" ht="37.5" customHeight="1" outlineLevel="1" x14ac:dyDescent="0.2">
      <c r="A126" s="500" t="s">
        <v>363</v>
      </c>
      <c r="B126" s="512"/>
      <c r="C126" s="367"/>
      <c r="D126" s="365">
        <v>21816</v>
      </c>
      <c r="E126" s="128"/>
      <c r="F126" s="128"/>
      <c r="G126" s="128"/>
      <c r="H126" s="129"/>
    </row>
    <row r="127" spans="1:8" s="16" customFormat="1" ht="37.5" customHeight="1" outlineLevel="1" x14ac:dyDescent="0.2">
      <c r="A127" s="500" t="s">
        <v>364</v>
      </c>
      <c r="B127" s="512"/>
      <c r="C127" s="367"/>
      <c r="D127" s="365">
        <v>24240</v>
      </c>
      <c r="E127" s="128"/>
      <c r="F127" s="128"/>
      <c r="G127" s="128"/>
      <c r="H127" s="129"/>
    </row>
    <row r="128" spans="1:8" s="16" customFormat="1" ht="37.5" customHeight="1" outlineLevel="1" x14ac:dyDescent="0.2">
      <c r="A128" s="500" t="s">
        <v>365</v>
      </c>
      <c r="B128" s="512"/>
      <c r="C128" s="367"/>
      <c r="D128" s="365">
        <v>26664</v>
      </c>
      <c r="E128" s="128"/>
      <c r="F128" s="128"/>
      <c r="G128" s="128"/>
      <c r="H128" s="129"/>
    </row>
    <row r="129" spans="1:8" s="16" customFormat="1" ht="37.5" customHeight="1" outlineLevel="1" x14ac:dyDescent="0.2">
      <c r="A129" s="500" t="s">
        <v>366</v>
      </c>
      <c r="B129" s="512"/>
      <c r="C129" s="367"/>
      <c r="D129" s="365">
        <v>29088</v>
      </c>
      <c r="E129" s="128"/>
      <c r="F129" s="128"/>
      <c r="G129" s="128"/>
      <c r="H129" s="129"/>
    </row>
    <row r="130" spans="1:8" s="16" customFormat="1" ht="37.5" customHeight="1" outlineLevel="1" x14ac:dyDescent="0.2">
      <c r="A130" s="500" t="s">
        <v>367</v>
      </c>
      <c r="B130" s="512"/>
      <c r="C130" s="367"/>
      <c r="D130" s="365">
        <v>31512</v>
      </c>
      <c r="E130" s="128"/>
      <c r="F130" s="128"/>
      <c r="G130" s="128"/>
      <c r="H130" s="129"/>
    </row>
    <row r="131" spans="1:8" s="16" customFormat="1" ht="37.5" customHeight="1" outlineLevel="1" x14ac:dyDescent="0.2">
      <c r="A131" s="500" t="s">
        <v>368</v>
      </c>
      <c r="B131" s="512"/>
      <c r="C131" s="367"/>
      <c r="D131" s="365">
        <v>33936</v>
      </c>
      <c r="E131" s="128"/>
      <c r="F131" s="128"/>
      <c r="G131" s="128"/>
      <c r="H131" s="129"/>
    </row>
    <row r="132" spans="1:8" s="16" customFormat="1" ht="37.5" customHeight="1" outlineLevel="1" x14ac:dyDescent="0.2">
      <c r="A132" s="500" t="s">
        <v>369</v>
      </c>
      <c r="B132" s="512"/>
      <c r="C132" s="367"/>
      <c r="D132" s="365">
        <v>36360</v>
      </c>
      <c r="E132" s="128"/>
      <c r="F132" s="128"/>
      <c r="G132" s="128"/>
      <c r="H132" s="129"/>
    </row>
    <row r="133" spans="1:8" s="16" customFormat="1" ht="37.5" customHeight="1" outlineLevel="1" x14ac:dyDescent="0.2">
      <c r="A133" s="500" t="s">
        <v>370</v>
      </c>
      <c r="B133" s="512"/>
      <c r="C133" s="367"/>
      <c r="D133" s="365">
        <v>38784</v>
      </c>
      <c r="E133" s="128"/>
      <c r="F133" s="128"/>
      <c r="G133" s="128"/>
      <c r="H133" s="129"/>
    </row>
    <row r="134" spans="1:8" s="16" customFormat="1" ht="37.5" customHeight="1" outlineLevel="1" x14ac:dyDescent="0.2">
      <c r="A134" s="500" t="s">
        <v>371</v>
      </c>
      <c r="B134" s="512"/>
      <c r="C134" s="367"/>
      <c r="D134" s="365">
        <v>41208</v>
      </c>
      <c r="E134" s="128"/>
      <c r="F134" s="128"/>
      <c r="G134" s="128"/>
      <c r="H134" s="129"/>
    </row>
    <row r="135" spans="1:8" s="16" customFormat="1" ht="37.5" customHeight="1" outlineLevel="1" x14ac:dyDescent="0.2">
      <c r="A135" s="500" t="s">
        <v>372</v>
      </c>
      <c r="B135" s="512"/>
      <c r="C135" s="367"/>
      <c r="D135" s="365">
        <v>43632</v>
      </c>
      <c r="E135" s="128"/>
      <c r="F135" s="128"/>
      <c r="G135" s="128"/>
      <c r="H135" s="129"/>
    </row>
    <row r="136" spans="1:8" s="16" customFormat="1" ht="37.5" customHeight="1" outlineLevel="1" x14ac:dyDescent="0.2">
      <c r="A136" s="500" t="s">
        <v>373</v>
      </c>
      <c r="B136" s="512"/>
      <c r="C136" s="367"/>
      <c r="D136" s="365">
        <v>46056</v>
      </c>
      <c r="E136" s="128"/>
      <c r="F136" s="128"/>
      <c r="G136" s="128"/>
      <c r="H136" s="129"/>
    </row>
    <row r="137" spans="1:8" s="16" customFormat="1" ht="37.5" customHeight="1" outlineLevel="1" x14ac:dyDescent="0.2">
      <c r="A137" s="130" t="s">
        <v>374</v>
      </c>
      <c r="B137" s="366"/>
      <c r="C137" s="367"/>
      <c r="D137" s="365">
        <v>48480</v>
      </c>
      <c r="E137" s="128"/>
      <c r="F137" s="128"/>
      <c r="G137" s="128"/>
      <c r="H137" s="129"/>
    </row>
    <row r="138" spans="1:8" s="16" customFormat="1" ht="37.5" customHeight="1" outlineLevel="1" x14ac:dyDescent="0.2">
      <c r="A138" s="130" t="s">
        <v>375</v>
      </c>
      <c r="B138" s="366"/>
      <c r="C138" s="367"/>
      <c r="D138" s="365">
        <v>50904</v>
      </c>
      <c r="E138" s="128"/>
      <c r="F138" s="128"/>
      <c r="G138" s="128"/>
      <c r="H138" s="129"/>
    </row>
    <row r="139" spans="1:8" s="16" customFormat="1" ht="37.5" customHeight="1" outlineLevel="1" x14ac:dyDescent="0.2">
      <c r="A139" s="130" t="s">
        <v>376</v>
      </c>
      <c r="B139" s="366"/>
      <c r="C139" s="367"/>
      <c r="D139" s="365">
        <v>53328</v>
      </c>
      <c r="E139" s="128"/>
      <c r="F139" s="128"/>
      <c r="G139" s="128"/>
      <c r="H139" s="129"/>
    </row>
    <row r="140" spans="1:8" s="16" customFormat="1" ht="37.5" customHeight="1" outlineLevel="1" x14ac:dyDescent="0.2">
      <c r="A140" s="130" t="s">
        <v>377</v>
      </c>
      <c r="B140" s="366"/>
      <c r="C140" s="367"/>
      <c r="D140" s="140">
        <v>55752</v>
      </c>
      <c r="E140" s="140"/>
      <c r="F140" s="140"/>
      <c r="G140" s="140"/>
      <c r="H140" s="141"/>
    </row>
    <row r="141" spans="1:8" s="16" customFormat="1" ht="37.5" customHeight="1" outlineLevel="1" x14ac:dyDescent="0.2">
      <c r="A141" s="130" t="s">
        <v>378</v>
      </c>
      <c r="B141" s="366"/>
      <c r="C141" s="367"/>
      <c r="D141" s="140">
        <v>58176</v>
      </c>
      <c r="E141" s="140"/>
      <c r="F141" s="140"/>
      <c r="G141" s="140"/>
      <c r="H141" s="141"/>
    </row>
    <row r="142" spans="1:8" s="16" customFormat="1" ht="37.5" customHeight="1" outlineLevel="1" x14ac:dyDescent="0.2">
      <c r="A142" s="130" t="s">
        <v>379</v>
      </c>
      <c r="B142" s="366"/>
      <c r="C142" s="367"/>
      <c r="D142" s="140">
        <v>55125</v>
      </c>
      <c r="E142" s="140"/>
      <c r="F142" s="140"/>
      <c r="G142" s="140"/>
      <c r="H142" s="141"/>
    </row>
    <row r="143" spans="1:8" s="16" customFormat="1" ht="37.5" customHeight="1" outlineLevel="1" x14ac:dyDescent="0.2">
      <c r="A143" s="130" t="s">
        <v>380</v>
      </c>
      <c r="B143" s="366"/>
      <c r="C143" s="367"/>
      <c r="D143" s="140">
        <v>57330</v>
      </c>
      <c r="E143" s="140"/>
      <c r="F143" s="140"/>
      <c r="G143" s="140"/>
      <c r="H143" s="141"/>
    </row>
    <row r="144" spans="1:8" s="16" customFormat="1" ht="37.5" customHeight="1" outlineLevel="1" x14ac:dyDescent="0.2">
      <c r="A144" s="130" t="s">
        <v>381</v>
      </c>
      <c r="B144" s="366"/>
      <c r="C144" s="367"/>
      <c r="D144" s="140">
        <v>59535</v>
      </c>
      <c r="E144" s="140"/>
      <c r="F144" s="140"/>
      <c r="G144" s="140"/>
      <c r="H144" s="141"/>
    </row>
    <row r="145" spans="1:8" s="16" customFormat="1" ht="37.5" customHeight="1" outlineLevel="1" x14ac:dyDescent="0.2">
      <c r="A145" s="130" t="s">
        <v>382</v>
      </c>
      <c r="B145" s="366"/>
      <c r="C145" s="367"/>
      <c r="D145" s="365">
        <v>61740</v>
      </c>
      <c r="E145" s="128"/>
      <c r="F145" s="128"/>
      <c r="G145" s="128"/>
      <c r="H145" s="129"/>
    </row>
    <row r="146" spans="1:8" s="16" customFormat="1" ht="37.5" customHeight="1" outlineLevel="1" x14ac:dyDescent="0.2">
      <c r="A146" s="130" t="s">
        <v>383</v>
      </c>
      <c r="B146" s="366"/>
      <c r="C146" s="367"/>
      <c r="D146" s="365">
        <v>63945</v>
      </c>
      <c r="E146" s="128"/>
      <c r="F146" s="128"/>
      <c r="G146" s="128"/>
      <c r="H146" s="129"/>
    </row>
    <row r="147" spans="1:8" s="16" customFormat="1" ht="37.5" customHeight="1" outlineLevel="1" x14ac:dyDescent="0.2">
      <c r="A147" s="130" t="s">
        <v>384</v>
      </c>
      <c r="B147" s="366"/>
      <c r="C147" s="367"/>
      <c r="D147" s="365">
        <v>66150</v>
      </c>
      <c r="E147" s="128"/>
      <c r="F147" s="128"/>
      <c r="G147" s="128"/>
      <c r="H147" s="129"/>
    </row>
    <row r="148" spans="1:8" s="16" customFormat="1" ht="37.5" customHeight="1" outlineLevel="1" x14ac:dyDescent="0.2">
      <c r="A148" s="130" t="s">
        <v>385</v>
      </c>
      <c r="B148" s="366"/>
      <c r="C148" s="367"/>
      <c r="D148" s="365">
        <v>66151</v>
      </c>
      <c r="E148" s="128"/>
      <c r="F148" s="128"/>
      <c r="G148" s="128"/>
      <c r="H148" s="129"/>
    </row>
    <row r="149" spans="1:8" s="16" customFormat="1" ht="37.5" customHeight="1" outlineLevel="1" x14ac:dyDescent="0.2">
      <c r="A149" s="130" t="s">
        <v>386</v>
      </c>
      <c r="B149" s="366"/>
      <c r="C149" s="367"/>
      <c r="D149" s="365">
        <v>66152</v>
      </c>
      <c r="E149" s="128"/>
      <c r="F149" s="128"/>
      <c r="G149" s="128"/>
      <c r="H149" s="129"/>
    </row>
    <row r="150" spans="1:8" s="16" customFormat="1" ht="37.5" customHeight="1" outlineLevel="1" x14ac:dyDescent="0.2">
      <c r="A150" s="130" t="s">
        <v>387</v>
      </c>
      <c r="B150" s="366"/>
      <c r="C150" s="367"/>
      <c r="D150" s="365">
        <v>66153</v>
      </c>
      <c r="E150" s="128"/>
      <c r="F150" s="128"/>
      <c r="G150" s="128"/>
      <c r="H150" s="129"/>
    </row>
    <row r="151" spans="1:8" s="16" customFormat="1" ht="37.5" customHeight="1" outlineLevel="1" x14ac:dyDescent="0.2">
      <c r="A151" s="130" t="s">
        <v>388</v>
      </c>
      <c r="B151" s="366"/>
      <c r="C151" s="367"/>
      <c r="D151" s="365">
        <v>66154</v>
      </c>
      <c r="E151" s="128"/>
      <c r="F151" s="128"/>
      <c r="G151" s="128"/>
      <c r="H151" s="129"/>
    </row>
    <row r="152" spans="1:8" s="16" customFormat="1" ht="37.5" customHeight="1" outlineLevel="1" x14ac:dyDescent="0.2">
      <c r="A152" s="130" t="s">
        <v>389</v>
      </c>
      <c r="B152" s="366"/>
      <c r="C152" s="367"/>
      <c r="D152" s="365">
        <v>66155</v>
      </c>
      <c r="E152" s="128"/>
      <c r="F152" s="128"/>
      <c r="G152" s="128"/>
      <c r="H152" s="129"/>
    </row>
    <row r="153" spans="1:8" s="16" customFormat="1" ht="37.5" customHeight="1" outlineLevel="1" x14ac:dyDescent="0.2">
      <c r="A153" s="130" t="s">
        <v>390</v>
      </c>
      <c r="B153" s="366"/>
      <c r="C153" s="367"/>
      <c r="D153" s="365">
        <v>66156</v>
      </c>
      <c r="E153" s="128"/>
      <c r="F153" s="128"/>
      <c r="G153" s="128"/>
      <c r="H153" s="129"/>
    </row>
    <row r="154" spans="1:8" s="16" customFormat="1" ht="37.5" customHeight="1" outlineLevel="1" x14ac:dyDescent="0.2">
      <c r="A154" s="130" t="s">
        <v>391</v>
      </c>
      <c r="B154" s="366"/>
      <c r="C154" s="367"/>
      <c r="D154" s="365">
        <v>66157</v>
      </c>
      <c r="E154" s="128"/>
      <c r="F154" s="128"/>
      <c r="G154" s="128"/>
      <c r="H154" s="129"/>
    </row>
    <row r="155" spans="1:8" s="16" customFormat="1" ht="37.5" customHeight="1" outlineLevel="1" x14ac:dyDescent="0.2">
      <c r="A155" s="130" t="s">
        <v>392</v>
      </c>
      <c r="B155" s="366"/>
      <c r="C155" s="367"/>
      <c r="D155" s="365">
        <v>66158</v>
      </c>
      <c r="E155" s="128"/>
      <c r="F155" s="128"/>
      <c r="G155" s="128"/>
      <c r="H155" s="129"/>
    </row>
    <row r="156" spans="1:8" s="16" customFormat="1" ht="37.5" customHeight="1" outlineLevel="1" x14ac:dyDescent="0.2">
      <c r="A156" s="130" t="s">
        <v>393</v>
      </c>
      <c r="B156" s="366"/>
      <c r="C156" s="367"/>
      <c r="D156" s="365">
        <v>66159</v>
      </c>
      <c r="E156" s="128"/>
      <c r="F156" s="128"/>
      <c r="G156" s="128"/>
      <c r="H156" s="129"/>
    </row>
    <row r="157" spans="1:8" s="16" customFormat="1" ht="37.5" customHeight="1" outlineLevel="1" x14ac:dyDescent="0.2">
      <c r="A157" s="130" t="s">
        <v>394</v>
      </c>
      <c r="B157" s="366"/>
      <c r="C157" s="367"/>
      <c r="D157" s="365">
        <v>66160</v>
      </c>
      <c r="E157" s="128"/>
      <c r="F157" s="128"/>
      <c r="G157" s="128"/>
      <c r="H157" s="129"/>
    </row>
    <row r="158" spans="1:8" s="16" customFormat="1" ht="37.5" customHeight="1" outlineLevel="1" x14ac:dyDescent="0.2">
      <c r="A158" s="130" t="s">
        <v>395</v>
      </c>
      <c r="B158" s="366"/>
      <c r="C158" s="367"/>
      <c r="D158" s="365">
        <v>66161</v>
      </c>
      <c r="E158" s="128"/>
      <c r="F158" s="128"/>
      <c r="G158" s="128"/>
      <c r="H158" s="129"/>
    </row>
    <row r="159" spans="1:8" s="16" customFormat="1" ht="37.5" customHeight="1" outlineLevel="1" x14ac:dyDescent="0.2">
      <c r="A159" s="130" t="s">
        <v>396</v>
      </c>
      <c r="B159" s="366"/>
      <c r="C159" s="367"/>
      <c r="D159" s="365">
        <v>66162</v>
      </c>
      <c r="E159" s="128"/>
      <c r="F159" s="128"/>
      <c r="G159" s="128"/>
      <c r="H159" s="129"/>
    </row>
    <row r="160" spans="1:8" s="16" customFormat="1" ht="37.5" customHeight="1" outlineLevel="1" x14ac:dyDescent="0.2">
      <c r="A160" s="130" t="s">
        <v>397</v>
      </c>
      <c r="B160" s="366"/>
      <c r="C160" s="367"/>
      <c r="D160" s="365">
        <v>66163</v>
      </c>
      <c r="E160" s="128"/>
      <c r="F160" s="128"/>
      <c r="G160" s="128"/>
      <c r="H160" s="129"/>
    </row>
    <row r="161" spans="1:8" s="16" customFormat="1" ht="37.5" customHeight="1" outlineLevel="1" x14ac:dyDescent="0.2">
      <c r="A161" s="130" t="s">
        <v>398</v>
      </c>
      <c r="B161" s="366"/>
      <c r="C161" s="367"/>
      <c r="D161" s="365">
        <v>66164</v>
      </c>
      <c r="E161" s="128"/>
      <c r="F161" s="128"/>
      <c r="G161" s="128"/>
      <c r="H161" s="129"/>
    </row>
    <row r="162" spans="1:8" s="16" customFormat="1" ht="37.5" customHeight="1" outlineLevel="1" x14ac:dyDescent="0.2">
      <c r="A162" s="130" t="s">
        <v>399</v>
      </c>
      <c r="B162" s="366"/>
      <c r="C162" s="367"/>
      <c r="D162" s="365">
        <v>66165</v>
      </c>
      <c r="E162" s="128"/>
      <c r="F162" s="128"/>
      <c r="G162" s="128"/>
      <c r="H162" s="129"/>
    </row>
    <row r="163" spans="1:8" s="16" customFormat="1" ht="37.5" customHeight="1" outlineLevel="1" x14ac:dyDescent="0.2">
      <c r="A163" s="130" t="s">
        <v>400</v>
      </c>
      <c r="B163" s="366"/>
      <c r="C163" s="367"/>
      <c r="D163" s="365">
        <v>66166</v>
      </c>
      <c r="E163" s="128"/>
      <c r="F163" s="128"/>
      <c r="G163" s="128"/>
      <c r="H163" s="129"/>
    </row>
    <row r="164" spans="1:8" s="16" customFormat="1" ht="37.5" customHeight="1" outlineLevel="1" x14ac:dyDescent="0.2">
      <c r="A164" s="130" t="s">
        <v>401</v>
      </c>
      <c r="B164" s="366"/>
      <c r="C164" s="367"/>
      <c r="D164" s="365">
        <v>66167</v>
      </c>
      <c r="E164" s="128"/>
      <c r="F164" s="128"/>
      <c r="G164" s="128"/>
      <c r="H164" s="129"/>
    </row>
    <row r="165" spans="1:8" s="16" customFormat="1" ht="37.5" customHeight="1" outlineLevel="1" x14ac:dyDescent="0.2">
      <c r="A165" s="130" t="s">
        <v>402</v>
      </c>
      <c r="B165" s="366"/>
      <c r="C165" s="367"/>
      <c r="D165" s="365">
        <v>66168</v>
      </c>
      <c r="E165" s="128"/>
      <c r="F165" s="128"/>
      <c r="G165" s="128"/>
      <c r="H165" s="129"/>
    </row>
    <row r="166" spans="1:8" s="16" customFormat="1" ht="37.5" customHeight="1" outlineLevel="1" x14ac:dyDescent="0.2">
      <c r="A166" s="130" t="s">
        <v>403</v>
      </c>
      <c r="B166" s="366"/>
      <c r="C166" s="367"/>
      <c r="D166" s="365">
        <v>66169</v>
      </c>
      <c r="E166" s="128"/>
      <c r="F166" s="128"/>
      <c r="G166" s="128"/>
      <c r="H166" s="129"/>
    </row>
    <row r="167" spans="1:8" s="16" customFormat="1" ht="37.5" customHeight="1" outlineLevel="1" thickBot="1" x14ac:dyDescent="0.25">
      <c r="A167" s="130" t="s">
        <v>404</v>
      </c>
      <c r="B167" s="366"/>
      <c r="C167" s="368"/>
      <c r="D167" s="365">
        <v>66170</v>
      </c>
      <c r="E167" s="128"/>
      <c r="F167" s="128"/>
      <c r="G167" s="128"/>
      <c r="H167" s="129"/>
    </row>
    <row r="168" spans="1:8" s="16" customFormat="1" ht="50.1" customHeight="1" thickBot="1" x14ac:dyDescent="0.25">
      <c r="A168" s="119" t="s">
        <v>52</v>
      </c>
      <c r="B168" s="120"/>
      <c r="C168" s="344"/>
      <c r="D168" s="121" t="str">
        <f>"от "&amp;MIN(D169:D178)&amp;" до "&amp;MAX(D169:D178)</f>
        <v>от 924 до 16902</v>
      </c>
      <c r="E168" s="122"/>
      <c r="F168" s="122"/>
      <c r="G168" s="122"/>
      <c r="H168" s="123"/>
    </row>
    <row r="169" spans="1:8" s="16" customFormat="1" ht="151.5" customHeight="1" x14ac:dyDescent="0.2">
      <c r="A169" s="590"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9" s="510">
        <v>1590</v>
      </c>
      <c r="E169" s="510"/>
      <c r="F169" s="510"/>
      <c r="G169" s="510"/>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0" s="56">
        <v>924.00000000000011</v>
      </c>
      <c r="E170" s="37"/>
      <c r="F170" s="37"/>
      <c r="G170" s="37"/>
      <c r="H170" s="38"/>
    </row>
    <row r="171" spans="1:8" s="16" customFormat="1" ht="37.5" customHeight="1" x14ac:dyDescent="0.2">
      <c r="A171" s="143" t="s">
        <v>55</v>
      </c>
      <c r="B171" s="144"/>
      <c r="C171" s="142"/>
      <c r="D171" s="56">
        <v>16902</v>
      </c>
      <c r="E171" s="37"/>
      <c r="F171" s="37"/>
      <c r="G171" s="37"/>
      <c r="H171" s="38"/>
    </row>
    <row r="172" spans="1:8" s="16" customFormat="1" ht="37.5" customHeight="1" x14ac:dyDescent="0.2">
      <c r="A172" s="143" t="s">
        <v>56</v>
      </c>
      <c r="B172" s="144"/>
      <c r="C172" s="142"/>
      <c r="D172" s="56">
        <v>3942</v>
      </c>
      <c r="E172" s="37"/>
      <c r="F172" s="37"/>
      <c r="G172" s="37"/>
      <c r="H172" s="38"/>
    </row>
    <row r="173" spans="1:8" s="16" customFormat="1" ht="37.5" customHeight="1" x14ac:dyDescent="0.2">
      <c r="A173" s="143" t="s">
        <v>57</v>
      </c>
      <c r="B173" s="144"/>
      <c r="C173" s="142"/>
      <c r="D173" s="56">
        <v>10422</v>
      </c>
      <c r="E173" s="37"/>
      <c r="F173" s="37"/>
      <c r="G173" s="37"/>
      <c r="H173" s="38"/>
    </row>
    <row r="174" spans="1:8" s="16" customFormat="1" ht="37.5" customHeight="1" x14ac:dyDescent="0.2">
      <c r="A174" s="143" t="s">
        <v>58</v>
      </c>
      <c r="B174" s="144"/>
      <c r="C174" s="142"/>
      <c r="D174" s="56">
        <v>2574</v>
      </c>
      <c r="E174" s="37"/>
      <c r="F174" s="37"/>
      <c r="G174" s="37"/>
      <c r="H174" s="38"/>
    </row>
    <row r="175" spans="1:8" s="16" customFormat="1" ht="37.5" customHeight="1" x14ac:dyDescent="0.2">
      <c r="A175" s="143" t="s">
        <v>59</v>
      </c>
      <c r="B175" s="144"/>
      <c r="C175" s="142"/>
      <c r="D175" s="56">
        <v>2574</v>
      </c>
      <c r="E175" s="37"/>
      <c r="F175" s="37"/>
      <c r="G175" s="37"/>
      <c r="H175" s="38"/>
    </row>
    <row r="176" spans="1:8" s="16" customFormat="1" ht="37.5" customHeight="1" x14ac:dyDescent="0.2">
      <c r="A176" s="143" t="s">
        <v>60</v>
      </c>
      <c r="B176" s="144"/>
      <c r="C176" s="142"/>
      <c r="D176" s="56">
        <v>5148</v>
      </c>
      <c r="E176" s="37"/>
      <c r="F176" s="37"/>
      <c r="G176" s="37"/>
      <c r="H176" s="38"/>
    </row>
    <row r="177" spans="1:8" s="16" customFormat="1" ht="37.5" customHeight="1" x14ac:dyDescent="0.2">
      <c r="A177" s="143" t="s">
        <v>61</v>
      </c>
      <c r="B177" s="144"/>
      <c r="C177" s="142"/>
      <c r="D177" s="56">
        <v>7722</v>
      </c>
      <c r="E177" s="37"/>
      <c r="F177" s="37"/>
      <c r="G177" s="37"/>
      <c r="H177" s="38"/>
    </row>
    <row r="178" spans="1:8" s="16" customFormat="1" ht="37.5" customHeight="1" x14ac:dyDescent="0.2">
      <c r="A178" s="194" t="s">
        <v>62</v>
      </c>
      <c r="B178" s="195"/>
      <c r="C178" s="142"/>
      <c r="D178" s="197">
        <v>12582</v>
      </c>
      <c r="E178" s="188"/>
      <c r="F178" s="188"/>
      <c r="G178" s="188"/>
      <c r="H178" s="189"/>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79" s="45">
        <v>30</v>
      </c>
      <c r="E179" s="45"/>
      <c r="F179" s="45"/>
      <c r="G179" s="45"/>
      <c r="H179" s="46"/>
    </row>
    <row r="180" spans="1:8" s="28" customFormat="1" ht="50.1" customHeight="1" thickBot="1" x14ac:dyDescent="0.25">
      <c r="A180" s="24" t="s">
        <v>65</v>
      </c>
      <c r="B180" s="25"/>
      <c r="C180" s="26"/>
      <c r="D180" s="156" t="str">
        <f>"от "&amp;MIN(D182,D202:H216)&amp;" до "&amp;MAX(D182,D202:H216)</f>
        <v>от 594 до 14949</v>
      </c>
      <c r="E180" s="156"/>
      <c r="F180" s="156"/>
      <c r="G180" s="156"/>
      <c r="H180" s="157"/>
    </row>
    <row r="181" spans="1:8" s="16" customFormat="1" ht="24.95" customHeight="1" thickBot="1" x14ac:dyDescent="0.25">
      <c r="A181" s="301"/>
      <c r="B181" s="302"/>
      <c r="C181" s="83"/>
      <c r="D181" s="160"/>
      <c r="E181" s="160"/>
      <c r="F181" s="160"/>
      <c r="G181" s="160"/>
      <c r="H181" s="161"/>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82" s="591">
        <v>14580</v>
      </c>
      <c r="E182" s="592"/>
      <c r="F182" s="592"/>
      <c r="G182" s="592"/>
      <c r="H182" s="593"/>
    </row>
    <row r="183" spans="1:8" s="16" customFormat="1" ht="67.5" customHeight="1" thickBot="1" x14ac:dyDescent="0.25">
      <c r="A183" s="167" t="s">
        <v>67</v>
      </c>
      <c r="B183" s="168"/>
      <c r="C183" s="169"/>
      <c r="D183" s="594" t="s">
        <v>68</v>
      </c>
      <c r="E183" s="595"/>
      <c r="F183" s="595"/>
      <c r="G183" s="595"/>
      <c r="H183" s="596"/>
    </row>
    <row r="184" spans="1:8" s="16" customFormat="1" ht="67.5" customHeight="1" x14ac:dyDescent="0.2">
      <c r="A184" s="173" t="s">
        <v>69</v>
      </c>
      <c r="B184" s="174"/>
      <c r="C184" s="169"/>
      <c r="D184" s="140">
        <f>D182/4</f>
        <v>3645</v>
      </c>
      <c r="E184" s="140"/>
      <c r="F184" s="140"/>
      <c r="G184" s="140"/>
      <c r="H184" s="141"/>
    </row>
    <row r="185" spans="1:8" s="16" customFormat="1" ht="67.5" customHeight="1" x14ac:dyDescent="0.2">
      <c r="A185" s="173" t="s">
        <v>70</v>
      </c>
      <c r="B185" s="174"/>
      <c r="C185" s="169"/>
      <c r="D185" s="140">
        <f>D182/5</f>
        <v>2916</v>
      </c>
      <c r="E185" s="140"/>
      <c r="F185" s="140"/>
      <c r="G185" s="140"/>
      <c r="H185" s="141"/>
    </row>
    <row r="186" spans="1:8" s="16" customFormat="1" ht="67.5" customHeight="1" x14ac:dyDescent="0.2">
      <c r="A186" s="173" t="s">
        <v>71</v>
      </c>
      <c r="B186" s="174"/>
      <c r="C186" s="169"/>
      <c r="D186" s="140">
        <f>D182/6</f>
        <v>2430</v>
      </c>
      <c r="E186" s="140"/>
      <c r="F186" s="140"/>
      <c r="G186" s="140"/>
      <c r="H186" s="141"/>
    </row>
    <row r="187" spans="1:8" s="16" customFormat="1" ht="67.5" customHeight="1" x14ac:dyDescent="0.2">
      <c r="A187" s="173" t="s">
        <v>72</v>
      </c>
      <c r="B187" s="174"/>
      <c r="C187" s="169"/>
      <c r="D187" s="140">
        <f>D182/7</f>
        <v>2082.8571428571427</v>
      </c>
      <c r="E187" s="140"/>
      <c r="F187" s="140"/>
      <c r="G187" s="140"/>
      <c r="H187" s="141"/>
    </row>
    <row r="188" spans="1:8" s="16" customFormat="1" ht="67.5" customHeight="1" x14ac:dyDescent="0.2">
      <c r="A188" s="173" t="s">
        <v>73</v>
      </c>
      <c r="B188" s="174"/>
      <c r="C188" s="169"/>
      <c r="D188" s="140">
        <f>D182/8</f>
        <v>1822.5</v>
      </c>
      <c r="E188" s="140"/>
      <c r="F188" s="140"/>
      <c r="G188" s="140"/>
      <c r="H188" s="141"/>
    </row>
    <row r="189" spans="1:8" s="16" customFormat="1" ht="67.5" customHeight="1" x14ac:dyDescent="0.2">
      <c r="A189" s="173" t="s">
        <v>74</v>
      </c>
      <c r="B189" s="174"/>
      <c r="C189" s="169"/>
      <c r="D189" s="140">
        <f>D182/9</f>
        <v>1620</v>
      </c>
      <c r="E189" s="140"/>
      <c r="F189" s="140"/>
      <c r="G189" s="140"/>
      <c r="H189" s="141"/>
    </row>
    <row r="190" spans="1:8" s="16" customFormat="1" ht="67.5" customHeight="1" x14ac:dyDescent="0.2">
      <c r="A190" s="173" t="s">
        <v>75</v>
      </c>
      <c r="B190" s="174"/>
      <c r="C190" s="169"/>
      <c r="D190" s="140">
        <f>D182/10</f>
        <v>1458</v>
      </c>
      <c r="E190" s="140"/>
      <c r="F190" s="140"/>
      <c r="G190" s="140"/>
      <c r="H190" s="141"/>
    </row>
    <row r="191" spans="1:8" s="16" customFormat="1" ht="67.5" customHeight="1" thickBot="1" x14ac:dyDescent="0.25">
      <c r="A191" s="162" t="s">
        <v>76</v>
      </c>
      <c r="B191" s="163"/>
      <c r="C191" s="169"/>
      <c r="D191" s="591">
        <v>21888</v>
      </c>
      <c r="E191" s="592"/>
      <c r="F191" s="592"/>
      <c r="G191" s="592"/>
      <c r="H191" s="593"/>
    </row>
    <row r="192" spans="1:8" s="16" customFormat="1" ht="67.5" customHeight="1" thickBot="1" x14ac:dyDescent="0.25">
      <c r="A192" s="167" t="s">
        <v>67</v>
      </c>
      <c r="B192" s="168"/>
      <c r="C192" s="169"/>
      <c r="D192" s="594" t="s">
        <v>68</v>
      </c>
      <c r="E192" s="595"/>
      <c r="F192" s="595"/>
      <c r="G192" s="595"/>
      <c r="H192" s="596"/>
    </row>
    <row r="193" spans="1:8" s="16" customFormat="1" ht="67.5" customHeight="1" x14ac:dyDescent="0.2">
      <c r="A193" s="173" t="s">
        <v>69</v>
      </c>
      <c r="B193" s="174"/>
      <c r="C193" s="169"/>
      <c r="D193" s="140">
        <v>5472</v>
      </c>
      <c r="E193" s="140"/>
      <c r="F193" s="140"/>
      <c r="G193" s="140"/>
      <c r="H193" s="141"/>
    </row>
    <row r="194" spans="1:8" s="16" customFormat="1" ht="67.5" customHeight="1" x14ac:dyDescent="0.2">
      <c r="A194" s="173" t="s">
        <v>70</v>
      </c>
      <c r="B194" s="174"/>
      <c r="C194" s="169"/>
      <c r="D194" s="140">
        <v>4377.5999999999995</v>
      </c>
      <c r="E194" s="140"/>
      <c r="F194" s="140"/>
      <c r="G194" s="140"/>
      <c r="H194" s="141"/>
    </row>
    <row r="195" spans="1:8" s="16" customFormat="1" ht="67.5" customHeight="1" x14ac:dyDescent="0.2">
      <c r="A195" s="173" t="s">
        <v>71</v>
      </c>
      <c r="B195" s="174"/>
      <c r="C195" s="169"/>
      <c r="D195" s="140">
        <v>3648</v>
      </c>
      <c r="E195" s="140"/>
      <c r="F195" s="140"/>
      <c r="G195" s="140"/>
      <c r="H195" s="141"/>
    </row>
    <row r="196" spans="1:8" s="16" customFormat="1" ht="67.5" customHeight="1" x14ac:dyDescent="0.2">
      <c r="A196" s="173" t="s">
        <v>72</v>
      </c>
      <c r="B196" s="174"/>
      <c r="C196" s="169"/>
      <c r="D196" s="140">
        <v>3126.8571428571427</v>
      </c>
      <c r="E196" s="140"/>
      <c r="F196" s="140"/>
      <c r="G196" s="140"/>
      <c r="H196" s="141"/>
    </row>
    <row r="197" spans="1:8" s="16" customFormat="1" ht="67.5" customHeight="1" x14ac:dyDescent="0.2">
      <c r="A197" s="173" t="s">
        <v>73</v>
      </c>
      <c r="B197" s="174"/>
      <c r="C197" s="169"/>
      <c r="D197" s="140">
        <v>2736</v>
      </c>
      <c r="E197" s="140"/>
      <c r="F197" s="140"/>
      <c r="G197" s="140"/>
      <c r="H197" s="141"/>
    </row>
    <row r="198" spans="1:8" s="16" customFormat="1" ht="67.5" customHeight="1" x14ac:dyDescent="0.2">
      <c r="A198" s="173" t="s">
        <v>74</v>
      </c>
      <c r="B198" s="174"/>
      <c r="C198" s="169"/>
      <c r="D198" s="140">
        <v>2432</v>
      </c>
      <c r="E198" s="140"/>
      <c r="F198" s="140"/>
      <c r="G198" s="140"/>
      <c r="H198" s="141"/>
    </row>
    <row r="199" spans="1:8" s="16" customFormat="1" ht="67.5" customHeight="1" thickBot="1" x14ac:dyDescent="0.25">
      <c r="A199" s="173" t="s">
        <v>75</v>
      </c>
      <c r="B199" s="174"/>
      <c r="C199" s="177"/>
      <c r="D199" s="140">
        <v>2188.7999999999997</v>
      </c>
      <c r="E199" s="140"/>
      <c r="F199" s="140"/>
      <c r="G199" s="140"/>
      <c r="H199" s="141"/>
    </row>
    <row r="200" spans="1:8" s="16" customFormat="1" ht="62.45" customHeight="1" thickBot="1" x14ac:dyDescent="0.25">
      <c r="A200" s="351" t="s">
        <v>77</v>
      </c>
      <c r="B200" s="179"/>
      <c r="C200" s="59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00" s="36">
        <v>20004</v>
      </c>
      <c r="E200" s="37"/>
      <c r="F200" s="37"/>
      <c r="G200" s="37"/>
      <c r="H200" s="38"/>
    </row>
    <row r="201" spans="1:8" s="16" customFormat="1" ht="24.95" customHeight="1" thickBot="1" x14ac:dyDescent="0.25">
      <c r="A201" s="301"/>
      <c r="B201" s="302"/>
      <c r="C201" s="182"/>
      <c r="D201" s="183"/>
      <c r="E201" s="183"/>
      <c r="F201" s="183"/>
      <c r="G201" s="183"/>
      <c r="H201" s="184"/>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"2ГИС.НИЖНИЙ НОВГОРОД"</v>
      </c>
      <c r="D202" s="509">
        <v>14949.000000000002</v>
      </c>
      <c r="E202" s="510"/>
      <c r="F202" s="510"/>
      <c r="G202" s="510"/>
      <c r="H202" s="416"/>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3" s="56">
        <v>1557</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4" s="56">
        <v>6237</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"2ГИС.НИЖНИЙ НОВГОРОД"</v>
      </c>
      <c r="D205" s="56">
        <v>9669</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"2ГИС.НИЖНИЙ НОВГОРОД"</v>
      </c>
      <c r="D206" s="56">
        <v>11602.8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7" s="56">
        <v>2187</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8" s="56">
        <v>2367</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9" s="56">
        <v>7587</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"2ГИС.НИЖНИЙ НОВГОРОД" (мобильная версия 2ГИС 4.0 и выше)</v>
      </c>
      <c r="D210" s="56">
        <v>10758</v>
      </c>
      <c r="E210" s="37"/>
      <c r="F210" s="37"/>
      <c r="G210" s="37"/>
      <c r="H210" s="38"/>
    </row>
    <row r="211" spans="1:8" s="16" customFormat="1" ht="50.1" customHeight="1" x14ac:dyDescent="0.2">
      <c r="A211" s="137" t="s">
        <v>87</v>
      </c>
      <c r="B211" s="191"/>
      <c r="C211" s="190" t="s">
        <v>88</v>
      </c>
      <c r="D211" s="56">
        <v>594</v>
      </c>
      <c r="E211" s="37"/>
      <c r="F211" s="37"/>
      <c r="G211" s="37"/>
      <c r="H211" s="38"/>
    </row>
    <row r="212" spans="1:8" s="16" customFormat="1" ht="64.5"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2" s="56">
        <v>8679</v>
      </c>
      <c r="E212" s="37"/>
      <c r="F212" s="37"/>
      <c r="G212" s="37"/>
      <c r="H212" s="38"/>
    </row>
    <row r="213" spans="1:8" s="16" customFormat="1" ht="64.5"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3" s="56">
        <v>6942</v>
      </c>
      <c r="E213" s="37"/>
      <c r="F213" s="37"/>
      <c r="G213" s="37"/>
      <c r="H213" s="38"/>
    </row>
    <row r="214" spans="1:8" s="16" customFormat="1" ht="64.5" customHeight="1" x14ac:dyDescent="0.2">
      <c r="A214" s="143" t="s">
        <v>91</v>
      </c>
      <c r="B214" s="144"/>
      <c r="C214"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4" s="56">
        <v>7359.0000000000009</v>
      </c>
      <c r="E214" s="37"/>
      <c r="F214" s="37"/>
      <c r="G214" s="37"/>
      <c r="H214" s="38"/>
    </row>
    <row r="215" spans="1:8" s="16" customFormat="1" ht="64.5" customHeight="1" x14ac:dyDescent="0.2">
      <c r="A215" s="143" t="s">
        <v>92</v>
      </c>
      <c r="B215" s="144"/>
      <c r="C215" s="190"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15" s="56">
        <v>3474</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6" s="56">
        <v>2997</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7" s="56">
        <v>1590</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8" s="56">
        <v>13200.000000000002</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9" s="56">
        <v>11005.5</v>
      </c>
      <c r="E219" s="37"/>
      <c r="F219" s="37"/>
      <c r="G219" s="37"/>
      <c r="H219" s="38"/>
    </row>
    <row r="220" spans="1:8" s="16" customFormat="1" ht="96" customHeight="1" x14ac:dyDescent="0.2">
      <c r="A220" s="137" t="s">
        <v>98</v>
      </c>
      <c r="B220" s="191"/>
      <c r="C22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0" s="56">
        <v>10002</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1" s="56">
        <v>10008</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22" s="56">
        <v>10008</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"2ГИС.НИЖНИЙ НОВГОРОД"</v>
      </c>
      <c r="D223" s="56">
        <v>24720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56">
        <v>2640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"2ГИС.НИЖНИЙ НОВГОРОД" (версия для ПК)</v>
      </c>
      <c r="D225" s="56">
        <v>10320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"2ГИС.НИЖНИЙ НОВГОРОД"</v>
      </c>
      <c r="D226" s="56">
        <v>15960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"2ГИС.НИЖНИЙ НОВГОРОД"</v>
      </c>
      <c r="D227" s="56">
        <v>19152</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"2ГИС.НИЖНИЙ НОВГОРОД" (версия для ПК)</v>
      </c>
      <c r="D228" s="56">
        <v>3720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"2ГИС.НИЖНИЙ НОВГОРОД" (версия для ПК)</v>
      </c>
      <c r="D229" s="56">
        <v>3960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"2ГИС.НИЖНИЙ НОВГОРОД" (версия для ПК)</v>
      </c>
      <c r="D230" s="56">
        <v>12600</v>
      </c>
      <c r="E230" s="37"/>
      <c r="F230" s="37"/>
      <c r="G230" s="37"/>
      <c r="H230" s="38"/>
    </row>
    <row r="231" spans="1:8" s="16" customFormat="1" ht="50.1" customHeight="1" x14ac:dyDescent="0.2">
      <c r="A231" s="143" t="s">
        <v>273</v>
      </c>
      <c r="B231" s="144"/>
      <c r="C231" s="190" t="s">
        <v>88</v>
      </c>
      <c r="D231" s="56">
        <v>1080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"2ГИС.НИЖНИЙ НОВГОРОД" (версия для ПК)</v>
      </c>
      <c r="D232" s="56">
        <v>5040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34" s="56">
        <v>5004</v>
      </c>
      <c r="E234" s="37"/>
      <c r="F234" s="37"/>
      <c r="G234" s="37"/>
      <c r="H234" s="38"/>
    </row>
    <row r="235" spans="1:8" s="16" customFormat="1" ht="50.1" customHeight="1" x14ac:dyDescent="0.2">
      <c r="A235" s="143" t="s">
        <v>112</v>
      </c>
      <c r="B235" s="144"/>
      <c r="C235" s="196"/>
      <c r="D235" s="56">
        <v>10008</v>
      </c>
      <c r="E235" s="37"/>
      <c r="F235" s="37"/>
      <c r="G235" s="37"/>
      <c r="H235" s="38"/>
    </row>
    <row r="236" spans="1:8" s="16" customFormat="1" ht="50.1" customHeight="1" x14ac:dyDescent="0.2">
      <c r="A236" s="194" t="s">
        <v>113</v>
      </c>
      <c r="B236" s="195"/>
      <c r="C236" s="196"/>
      <c r="D236" s="329">
        <v>3000</v>
      </c>
      <c r="E236" s="140"/>
      <c r="F236" s="140"/>
      <c r="G236" s="140"/>
      <c r="H236" s="140"/>
    </row>
    <row r="237" spans="1:8" s="16" customFormat="1" ht="50.1" customHeight="1" x14ac:dyDescent="0.2">
      <c r="A237" s="194" t="s">
        <v>114</v>
      </c>
      <c r="B237" s="195"/>
      <c r="C237" s="196"/>
      <c r="D237" s="329">
        <v>300</v>
      </c>
      <c r="E237" s="140"/>
      <c r="F237" s="140"/>
      <c r="G237" s="140"/>
      <c r="H237" s="140"/>
    </row>
    <row r="238" spans="1:8" s="16" customFormat="1" ht="50.1" customHeight="1" thickBot="1" x14ac:dyDescent="0.25">
      <c r="A238" s="194" t="s">
        <v>115</v>
      </c>
      <c r="B238" s="195"/>
      <c r="C238" s="198"/>
      <c r="D238" s="78">
        <v>1050</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43" t="s">
        <v>163</v>
      </c>
      <c r="B240" s="144"/>
      <c r="C24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0" s="56">
        <v>6699.0000000000009</v>
      </c>
      <c r="E240" s="37"/>
      <c r="F240" s="37"/>
      <c r="G240" s="37"/>
      <c r="H240" s="38"/>
    </row>
    <row r="241" spans="1:8" s="16" customFormat="1" ht="69.75" customHeight="1" x14ac:dyDescent="0.2">
      <c r="A241" s="143" t="s">
        <v>118</v>
      </c>
      <c r="B241" s="144"/>
      <c r="C2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1" s="329">
        <v>6699.0000000000009</v>
      </c>
      <c r="E241" s="140"/>
      <c r="F241" s="140"/>
      <c r="G241" s="140"/>
      <c r="H241" s="141"/>
    </row>
    <row r="242" spans="1:8" s="16" customFormat="1" ht="50.1" customHeight="1" x14ac:dyDescent="0.2">
      <c r="A242" s="143" t="s">
        <v>164</v>
      </c>
      <c r="B242" s="144"/>
      <c r="C242" s="29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42" s="598">
        <v>11160</v>
      </c>
      <c r="E242" s="598"/>
      <c r="F242" s="598"/>
      <c r="G242" s="598"/>
      <c r="H242" s="599"/>
    </row>
    <row r="243" spans="1:8" s="16" customFormat="1" ht="50.1" customHeight="1" x14ac:dyDescent="0.2">
      <c r="A243" s="143" t="s">
        <v>165</v>
      </c>
      <c r="B243" s="144"/>
      <c r="C2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43" s="329">
        <v>11160</v>
      </c>
      <c r="E243" s="140"/>
      <c r="F243" s="140"/>
      <c r="G243" s="140"/>
      <c r="H243" s="141"/>
    </row>
    <row r="244" spans="1:8" s="16" customFormat="1" ht="126" customHeight="1" x14ac:dyDescent="0.2">
      <c r="A244" s="143" t="s">
        <v>123</v>
      </c>
      <c r="B244" s="144"/>
      <c r="C244" s="300" t="str">
        <f>C240</f>
        <v>электронный справочник на основе Справочника организаций "2ГИС.НИЖНИЙ НОВГОРОД" (мобильная версия 2ГИС 4.0 и выше)</v>
      </c>
      <c r="D244" s="56">
        <v>6699.0000000000009</v>
      </c>
      <c r="E244" s="37"/>
      <c r="F244" s="37"/>
      <c r="G244" s="37"/>
      <c r="H244" s="38"/>
    </row>
    <row r="245" spans="1:8" s="16" customFormat="1" ht="126" customHeight="1" thickBot="1" x14ac:dyDescent="0.25">
      <c r="A245" s="143" t="s">
        <v>124</v>
      </c>
      <c r="B245" s="144"/>
      <c r="C2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45" s="56">
        <v>5028</v>
      </c>
      <c r="E245" s="37"/>
      <c r="F245" s="37"/>
      <c r="G245" s="37"/>
      <c r="H245" s="38"/>
    </row>
    <row r="246" spans="1:8" s="28" customFormat="1" ht="50.1" customHeight="1" thickBot="1" x14ac:dyDescent="0.25">
      <c r="A246" s="301"/>
      <c r="B246" s="302"/>
      <c r="C246" s="182"/>
      <c r="D246" s="325"/>
      <c r="E246" s="325"/>
      <c r="F246" s="325"/>
      <c r="G246" s="325"/>
      <c r="H246" s="326"/>
    </row>
    <row r="247" spans="1:8" s="23" customFormat="1" ht="26.25" x14ac:dyDescent="0.2">
      <c r="A247" s="204"/>
      <c r="B247" s="205"/>
      <c r="C247" s="206"/>
      <c r="D247" s="205"/>
      <c r="E247" s="205"/>
      <c r="F247" s="205"/>
      <c r="G247" s="205"/>
      <c r="H247" s="207"/>
    </row>
    <row r="248" spans="1:8" s="16" customFormat="1" ht="21" x14ac:dyDescent="0.2">
      <c r="A248" s="208"/>
      <c r="B248" s="209" t="s">
        <v>125</v>
      </c>
      <c r="C248" s="210" t="s">
        <v>180</v>
      </c>
      <c r="D248" s="210"/>
      <c r="E248" s="211"/>
      <c r="F248" s="211"/>
      <c r="G248" s="211"/>
      <c r="H248" s="211"/>
    </row>
    <row r="249" spans="1:8" s="16" customFormat="1" ht="21" x14ac:dyDescent="0.2">
      <c r="A249" s="208"/>
      <c r="B249" s="211"/>
      <c r="C249" s="212" t="s">
        <v>181</v>
      </c>
      <c r="D249" s="212"/>
      <c r="E249" s="211"/>
      <c r="F249" s="211"/>
      <c r="G249" s="211"/>
      <c r="H249" s="211"/>
    </row>
    <row r="250" spans="1:8" s="16" customFormat="1" ht="21" x14ac:dyDescent="0.2">
      <c r="A250" s="208"/>
      <c r="B250" s="211"/>
      <c r="C250" s="210" t="s">
        <v>182</v>
      </c>
      <c r="D250" s="212"/>
      <c r="E250" s="211"/>
      <c r="F250" s="211"/>
      <c r="G250" s="211"/>
      <c r="H250" s="211"/>
    </row>
    <row r="251" spans="1:8" s="16" customFormat="1" ht="21" x14ac:dyDescent="0.2">
      <c r="A251" s="204"/>
      <c r="B251" s="205"/>
      <c r="C251" s="212"/>
      <c r="D251" s="212"/>
      <c r="E251" s="211"/>
      <c r="F251" s="211"/>
      <c r="G251" s="211"/>
      <c r="H251" s="205"/>
    </row>
    <row r="252" spans="1:8" s="16" customFormat="1" ht="26.25" x14ac:dyDescent="0.2">
      <c r="A252" s="215" t="str">
        <f>Абакан_юр!A157</f>
        <v>По соглашению сторон в качестве валюты платежа могут выступать украинские гривны, в этом случае курс следующий: 1 руб. = 0,4294 гривен</v>
      </c>
      <c r="B252" s="215"/>
      <c r="C252" s="215"/>
      <c r="D252" s="216"/>
      <c r="E252" s="216"/>
      <c r="F252" s="217"/>
      <c r="G252" s="218"/>
      <c r="H252" s="218"/>
    </row>
    <row r="253" spans="1:8" s="16" customFormat="1" ht="26.25" x14ac:dyDescent="0.2">
      <c r="A253" s="215" t="str">
        <f>Абакан_юр!A158</f>
        <v>По соглашению сторон в качестве валюты платежа могут выступать дирхамы ОАЭ, в этом случае курс следующий: 1 руб. = 0,0422 дирхам</v>
      </c>
      <c r="B253" s="215"/>
      <c r="C253" s="215"/>
      <c r="D253" s="216"/>
      <c r="E253" s="216"/>
      <c r="F253" s="217"/>
      <c r="G253" s="220"/>
      <c r="H253" s="220"/>
    </row>
    <row r="254" spans="1:8" ht="12.6" customHeight="1" x14ac:dyDescent="0.2">
      <c r="A254" s="215" t="str">
        <f>Абакан_юр!A159</f>
        <v>По соглашению сторон в качестве валюты платежа могут выступать доллары США, в этом случае курс следующий: 1 руб. = 0,0115 доллара</v>
      </c>
      <c r="B254" s="215"/>
      <c r="C254" s="215"/>
      <c r="D254" s="216"/>
      <c r="E254" s="216"/>
      <c r="F254" s="217"/>
      <c r="G254" s="220"/>
      <c r="H254" s="220"/>
    </row>
    <row r="255" spans="1:8" s="211" customFormat="1" ht="24.95" customHeight="1" x14ac:dyDescent="0.2">
      <c r="A255" s="215" t="str">
        <f>Абакан_юр!A160</f>
        <v>По соглашению сторон в качестве валюты платежа могут выступать евро, в этом случае курс следующий: 1 руб. = 0,0106 евро</v>
      </c>
      <c r="B255" s="215"/>
      <c r="C255" s="215"/>
      <c r="D255" s="216"/>
      <c r="E255" s="217"/>
      <c r="F255" s="217"/>
      <c r="G255" s="220"/>
      <c r="H255" s="220"/>
    </row>
    <row r="256" spans="1:8" s="211" customFormat="1" ht="24.95" customHeight="1" x14ac:dyDescent="0.2">
      <c r="A256" s="215" t="str">
        <f>Абакан_юр!A161</f>
        <v>По соглашению сторон в качестве валюты платежа могут выступать чешские кроны, в этом случае курс следующий: 1 руб. = 0,2596 крона</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киргизские сомы, в этом случае курс следующий: 1 руб. = 1,0276 сом</v>
      </c>
      <c r="B257" s="215"/>
      <c r="C257" s="215"/>
      <c r="D257" s="216"/>
      <c r="E257" s="216"/>
      <c r="F257" s="217"/>
      <c r="G257" s="220"/>
      <c r="H257" s="220"/>
    </row>
    <row r="258" spans="1:8" s="205" customFormat="1" ht="12.6" customHeight="1" x14ac:dyDescent="0.2">
      <c r="A258" s="215" t="str">
        <f>Абакан_юр!A163</f>
        <v>По соглашению сторон в качестве валюты платежа могут выступать казахстанские тенге, в этом случае курс следующий: 1 руб. = 5,2809 тенге</v>
      </c>
      <c r="B258" s="215"/>
      <c r="C258" s="215"/>
      <c r="D258" s="216"/>
      <c r="E258" s="216"/>
      <c r="F258" s="217"/>
      <c r="G258" s="220"/>
      <c r="H258" s="220"/>
    </row>
    <row r="259" spans="1:8" s="219" customFormat="1" ht="24.95" customHeight="1" x14ac:dyDescent="0.2">
      <c r="A259" s="221"/>
      <c r="B259" s="221"/>
      <c r="C259" s="222"/>
      <c r="D259" s="223"/>
      <c r="E259" s="223"/>
      <c r="F259" s="224"/>
      <c r="G259" s="225"/>
      <c r="H259" s="225"/>
    </row>
    <row r="260" spans="1:8" s="219" customFormat="1" ht="24.95" customHeight="1" x14ac:dyDescent="0.2">
      <c r="A260" s="227" t="s">
        <v>136</v>
      </c>
      <c r="B260" s="227"/>
      <c r="C260" s="227"/>
      <c r="D260" s="227"/>
      <c r="E260" s="227"/>
      <c r="F260" s="227"/>
      <c r="G260" s="227"/>
      <c r="H260" s="227"/>
    </row>
    <row r="261" spans="1:8" s="219" customFormat="1" ht="24.95" customHeight="1" x14ac:dyDescent="0.2">
      <c r="A261" s="227" t="s">
        <v>137</v>
      </c>
      <c r="B261" s="227"/>
      <c r="C261" s="227"/>
      <c r="D261" s="227"/>
      <c r="E261" s="227"/>
      <c r="F261" s="227"/>
      <c r="G261" s="227"/>
      <c r="H261" s="227"/>
    </row>
    <row r="262" spans="1:8" s="219" customFormat="1" ht="23.25" x14ac:dyDescent="0.2">
      <c r="A262" s="215" t="s">
        <v>458</v>
      </c>
      <c r="B262" s="215"/>
      <c r="C262" s="215"/>
      <c r="D262" s="215"/>
      <c r="E262" s="215"/>
      <c r="F262" s="215"/>
      <c r="G262" s="215"/>
      <c r="H262" s="215"/>
    </row>
    <row r="263" spans="1:8" s="219" customFormat="1" ht="24.95" customHeight="1" thickBot="1" x14ac:dyDescent="0.25">
      <c r="A263" s="228" t="s">
        <v>138</v>
      </c>
      <c r="B263" s="228"/>
      <c r="C263" s="228"/>
      <c r="D263" s="228"/>
      <c r="E263" s="228"/>
      <c r="F263" s="229"/>
      <c r="H263" s="230"/>
    </row>
    <row r="264" spans="1:8" s="219" customFormat="1" ht="24.95" customHeight="1" thickBot="1" x14ac:dyDescent="0.25">
      <c r="A264" s="231" t="s">
        <v>139</v>
      </c>
      <c r="B264" s="232"/>
      <c r="C264" s="232"/>
      <c r="D264" s="232"/>
      <c r="E264" s="233"/>
      <c r="F264" s="234"/>
      <c r="G264" s="205"/>
      <c r="H264" s="235"/>
    </row>
    <row r="265" spans="1:8" s="219" customFormat="1" ht="24.95" customHeight="1" thickBot="1" x14ac:dyDescent="0.25">
      <c r="A265" s="305" t="s">
        <v>140</v>
      </c>
      <c r="B265" s="306"/>
      <c r="C265" s="238" t="s">
        <v>141</v>
      </c>
      <c r="D265" s="330" t="s">
        <v>142</v>
      </c>
      <c r="E265" s="331"/>
      <c r="F265" s="240"/>
      <c r="G265" s="240"/>
      <c r="H265" s="240"/>
    </row>
    <row r="266" spans="1:8" s="226" customFormat="1" ht="12" customHeight="1" x14ac:dyDescent="0.2">
      <c r="A266" s="241" t="s">
        <v>169</v>
      </c>
      <c r="B266" s="242"/>
      <c r="C266" s="244" t="s">
        <v>170</v>
      </c>
      <c r="D266" s="370">
        <v>2190</v>
      </c>
      <c r="E266" s="245"/>
      <c r="F266" s="240"/>
      <c r="G266" s="240"/>
      <c r="H266" s="240"/>
    </row>
    <row r="267" spans="1:8" ht="24.95" customHeight="1" x14ac:dyDescent="0.2">
      <c r="A267" s="246" t="s">
        <v>171</v>
      </c>
      <c r="B267" s="247"/>
      <c r="C267" s="249"/>
      <c r="D267" s="371">
        <v>1590</v>
      </c>
      <c r="E267" s="250"/>
      <c r="F267" s="240"/>
      <c r="G267" s="240"/>
      <c r="H267" s="240"/>
    </row>
    <row r="268" spans="1:8" ht="24.95" customHeight="1" x14ac:dyDescent="0.2">
      <c r="A268" s="246" t="s">
        <v>172</v>
      </c>
      <c r="B268" s="247"/>
      <c r="C268" s="249"/>
      <c r="D268" s="371">
        <v>1440</v>
      </c>
      <c r="E268" s="250"/>
      <c r="F268" s="240"/>
      <c r="G268" s="240"/>
      <c r="H268" s="240"/>
    </row>
    <row r="269" spans="1:8" s="205" customFormat="1" ht="38.25" customHeight="1" x14ac:dyDescent="0.2">
      <c r="A269" s="246" t="s">
        <v>173</v>
      </c>
      <c r="B269" s="247"/>
      <c r="C269" s="249"/>
      <c r="D269" s="371">
        <v>1290</v>
      </c>
      <c r="E269" s="250"/>
      <c r="F269" s="240"/>
      <c r="G269" s="240"/>
      <c r="H269" s="240"/>
    </row>
    <row r="270" spans="1:8" s="230" customFormat="1" ht="84" x14ac:dyDescent="0.2">
      <c r="A270" s="246" t="s">
        <v>143</v>
      </c>
      <c r="B270" s="247"/>
      <c r="C270" s="248" t="s">
        <v>144</v>
      </c>
      <c r="D270" s="249" t="s">
        <v>145</v>
      </c>
      <c r="E270" s="250"/>
      <c r="F270" s="240"/>
      <c r="G270" s="240"/>
      <c r="H270" s="240"/>
    </row>
    <row r="271" spans="1:8" s="235" customFormat="1" ht="21" x14ac:dyDescent="0.2">
      <c r="A271" s="246" t="s">
        <v>146</v>
      </c>
      <c r="B271" s="247"/>
      <c r="C271" s="248" t="s">
        <v>147</v>
      </c>
      <c r="D271" s="249" t="s">
        <v>148</v>
      </c>
      <c r="E271" s="250"/>
      <c r="F271" s="240"/>
      <c r="G271" s="240"/>
      <c r="H271" s="240"/>
    </row>
    <row r="272" spans="1:8" ht="87" customHeight="1" thickBot="1" x14ac:dyDescent="0.25">
      <c r="A272" s="332" t="s">
        <v>149</v>
      </c>
      <c r="B272" s="333"/>
      <c r="C272" s="334" t="s">
        <v>150</v>
      </c>
      <c r="D272" s="335" t="s">
        <v>148</v>
      </c>
      <c r="E272" s="336"/>
      <c r="F272" s="240"/>
      <c r="G272" s="240"/>
      <c r="H272" s="240"/>
    </row>
    <row r="273" spans="1:8" ht="42" x14ac:dyDescent="0.2">
      <c r="A273" s="246" t="s">
        <v>152</v>
      </c>
      <c r="B273" s="247"/>
      <c r="C273" s="337" t="s">
        <v>153</v>
      </c>
      <c r="D273" s="247" t="s">
        <v>148</v>
      </c>
      <c r="E273" s="338"/>
      <c r="F273" s="234"/>
      <c r="G273" s="234"/>
      <c r="H273" s="234"/>
    </row>
    <row r="274" spans="1:8" ht="50.1" customHeight="1" thickBot="1" x14ac:dyDescent="0.25">
      <c r="A274" s="339" t="s">
        <v>154</v>
      </c>
      <c r="B274" s="340"/>
      <c r="C274" s="334" t="s">
        <v>155</v>
      </c>
      <c r="D274" s="341" t="s">
        <v>148</v>
      </c>
      <c r="E274" s="342"/>
      <c r="F274" s="224"/>
      <c r="G274" s="225"/>
      <c r="H274" s="225"/>
    </row>
    <row r="275" spans="1:8" ht="50.1" customHeight="1" x14ac:dyDescent="0.2">
      <c r="A275" s="252" t="s">
        <v>156</v>
      </c>
      <c r="B275" s="252"/>
      <c r="C275" s="252"/>
      <c r="D275" s="252"/>
      <c r="E275" s="252"/>
      <c r="F275" s="252"/>
      <c r="G275" s="252"/>
      <c r="H275" s="252"/>
    </row>
    <row r="276" spans="1:8" ht="50.1" customHeight="1" x14ac:dyDescent="0.2">
      <c r="A276" s="252" t="s">
        <v>157</v>
      </c>
      <c r="B276" s="252"/>
      <c r="C276" s="252"/>
      <c r="D276" s="252"/>
      <c r="E276" s="252"/>
      <c r="F276" s="252"/>
      <c r="G276" s="252"/>
      <c r="H276" s="252"/>
    </row>
    <row r="277" spans="1:8" ht="195.75" customHeight="1" x14ac:dyDescent="0.2">
      <c r="A2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7" s="311"/>
      <c r="C277" s="311"/>
      <c r="D277" s="311"/>
      <c r="E277" s="311"/>
      <c r="F277" s="311"/>
      <c r="G277" s="311"/>
      <c r="H277" s="311"/>
    </row>
    <row r="278" spans="1:8" ht="75" customHeight="1" x14ac:dyDescent="0.2">
      <c r="A278" s="227" t="s">
        <v>159</v>
      </c>
      <c r="B278" s="227"/>
      <c r="C278" s="227"/>
      <c r="D278" s="227"/>
      <c r="E278" s="227"/>
      <c r="F278" s="227"/>
      <c r="G278" s="227"/>
      <c r="H278" s="227"/>
    </row>
    <row r="279" spans="1:8" ht="137.25" customHeight="1" x14ac:dyDescent="0.2">
      <c r="A279" s="252" t="s">
        <v>160</v>
      </c>
      <c r="B279" s="252"/>
      <c r="C279" s="252"/>
      <c r="D279" s="252"/>
      <c r="E279" s="252"/>
      <c r="F279" s="252"/>
      <c r="G279" s="252"/>
      <c r="H279" s="252"/>
    </row>
    <row r="280" spans="1:8" s="205" customFormat="1" ht="125.25" customHeight="1" x14ac:dyDescent="0.2">
      <c r="A280" s="487" t="s">
        <v>459</v>
      </c>
      <c r="B280" s="487"/>
      <c r="C280" s="487"/>
      <c r="D280" s="487"/>
      <c r="E280" s="487"/>
      <c r="F280" s="487"/>
      <c r="G280" s="487"/>
      <c r="H280" s="487"/>
    </row>
    <row r="281" spans="1:8" ht="25.5" x14ac:dyDescent="0.35">
      <c r="A281" s="488" t="s">
        <v>460</v>
      </c>
      <c r="B281" s="489"/>
      <c r="C281" s="490" t="s">
        <v>461</v>
      </c>
    </row>
    <row r="282" spans="1:8" ht="25.5" x14ac:dyDescent="0.35">
      <c r="A282" s="491" t="s">
        <v>462</v>
      </c>
      <c r="B282" s="492"/>
      <c r="C282" s="493">
        <v>1</v>
      </c>
    </row>
    <row r="283" spans="1:8" ht="25.5" x14ac:dyDescent="0.35">
      <c r="A283" s="491">
        <v>2</v>
      </c>
      <c r="B283" s="492"/>
      <c r="C283" s="493">
        <v>1.1000000000000001</v>
      </c>
    </row>
    <row r="284" spans="1:8" ht="25.5" x14ac:dyDescent="0.35">
      <c r="A284" s="491">
        <v>3</v>
      </c>
      <c r="B284" s="492"/>
      <c r="C284" s="493">
        <v>1.2</v>
      </c>
    </row>
    <row r="285" spans="1:8" ht="25.5" x14ac:dyDescent="0.35">
      <c r="A285" s="491" t="s">
        <v>463</v>
      </c>
      <c r="B285" s="492"/>
      <c r="C285" s="493">
        <v>1.25</v>
      </c>
    </row>
    <row r="286" spans="1:8" ht="25.5" x14ac:dyDescent="0.35">
      <c r="A286" s="491" t="s">
        <v>464</v>
      </c>
      <c r="B286" s="492"/>
      <c r="C286" s="493">
        <v>1.3</v>
      </c>
    </row>
    <row r="287" spans="1:8" ht="25.5" x14ac:dyDescent="0.35">
      <c r="A287" s="491" t="s">
        <v>465</v>
      </c>
      <c r="B287" s="492"/>
      <c r="C287" s="493">
        <v>1.35</v>
      </c>
    </row>
    <row r="288" spans="1:8" ht="25.5" x14ac:dyDescent="0.35">
      <c r="A288" s="491" t="s">
        <v>466</v>
      </c>
      <c r="B288" s="492"/>
      <c r="C288" s="493">
        <v>1.4</v>
      </c>
    </row>
    <row r="289" spans="1:8" ht="25.5" x14ac:dyDescent="0.35">
      <c r="A289" s="491" t="s">
        <v>467</v>
      </c>
      <c r="B289" s="492"/>
      <c r="C289" s="493">
        <v>1.45</v>
      </c>
    </row>
    <row r="290" spans="1:8" ht="25.5" x14ac:dyDescent="0.35">
      <c r="A290" s="491" t="s">
        <v>468</v>
      </c>
      <c r="B290" s="492"/>
      <c r="C290" s="493">
        <v>1.5</v>
      </c>
    </row>
    <row r="291" spans="1:8" ht="25.5" x14ac:dyDescent="0.35">
      <c r="A291" s="491" t="s">
        <v>469</v>
      </c>
      <c r="B291" s="492"/>
      <c r="C291" s="493">
        <v>2</v>
      </c>
    </row>
    <row r="292" spans="1:8" ht="23.25" x14ac:dyDescent="0.2">
      <c r="A292" s="252" t="s">
        <v>470</v>
      </c>
      <c r="B292" s="252"/>
      <c r="C292" s="252"/>
      <c r="D292" s="252"/>
      <c r="E292" s="252"/>
      <c r="F292" s="252"/>
      <c r="G292" s="252"/>
      <c r="H292" s="252"/>
    </row>
    <row r="295" spans="1:8" s="254" customFormat="1" ht="114.75" customHeight="1" x14ac:dyDescent="0.2">
      <c r="A295" s="227" t="s">
        <v>471</v>
      </c>
      <c r="B295" s="227"/>
      <c r="C295" s="227"/>
      <c r="D295" s="227"/>
      <c r="E295" s="227"/>
      <c r="F295" s="227"/>
      <c r="G295" s="227"/>
      <c r="H295" s="227"/>
    </row>
    <row r="301" spans="1:8" s="254" customFormat="1" ht="114.75" customHeight="1" x14ac:dyDescent="0.2">
      <c r="A301" s="204"/>
      <c r="B301" s="205"/>
      <c r="C301" s="206"/>
      <c r="D301" s="205"/>
      <c r="E301" s="205"/>
      <c r="F301" s="205"/>
      <c r="G301" s="205"/>
      <c r="H301" s="207"/>
    </row>
  </sheetData>
  <sheetProtection selectLockedCells="1" selectUnlockedCells="1"/>
  <mergeCells count="505">
    <mergeCell ref="A291:B291"/>
    <mergeCell ref="A292:H292"/>
    <mergeCell ref="A295:E295"/>
    <mergeCell ref="F295:H295"/>
    <mergeCell ref="A285:B285"/>
    <mergeCell ref="A286:B286"/>
    <mergeCell ref="A287:B287"/>
    <mergeCell ref="A288:B288"/>
    <mergeCell ref="A289:B289"/>
    <mergeCell ref="A290:B290"/>
    <mergeCell ref="A279:H279"/>
    <mergeCell ref="A280:H280"/>
    <mergeCell ref="A281:B281"/>
    <mergeCell ref="A282:B282"/>
    <mergeCell ref="A283:B283"/>
    <mergeCell ref="A284:B284"/>
    <mergeCell ref="A274:B274"/>
    <mergeCell ref="D274:E274"/>
    <mergeCell ref="A275:H275"/>
    <mergeCell ref="A276:H276"/>
    <mergeCell ref="A277:H277"/>
    <mergeCell ref="A278:H278"/>
    <mergeCell ref="A271:B271"/>
    <mergeCell ref="D271:E271"/>
    <mergeCell ref="A272:B272"/>
    <mergeCell ref="D272:E272"/>
    <mergeCell ref="A273:B273"/>
    <mergeCell ref="D273:E273"/>
    <mergeCell ref="A268:B268"/>
    <mergeCell ref="D268:E268"/>
    <mergeCell ref="A269:B269"/>
    <mergeCell ref="D269:E269"/>
    <mergeCell ref="A270:B270"/>
    <mergeCell ref="D270:E270"/>
    <mergeCell ref="A262:H262"/>
    <mergeCell ref="A263:E263"/>
    <mergeCell ref="A264:E264"/>
    <mergeCell ref="A265:B265"/>
    <mergeCell ref="D265:E265"/>
    <mergeCell ref="A266:B266"/>
    <mergeCell ref="C266:C269"/>
    <mergeCell ref="D266:E266"/>
    <mergeCell ref="A267:B267"/>
    <mergeCell ref="D267:E267"/>
    <mergeCell ref="A255:C255"/>
    <mergeCell ref="A256:C256"/>
    <mergeCell ref="A257:C257"/>
    <mergeCell ref="A258:C258"/>
    <mergeCell ref="A260:H260"/>
    <mergeCell ref="A261:H261"/>
    <mergeCell ref="C250:D250"/>
    <mergeCell ref="C251:D251"/>
    <mergeCell ref="A252:C252"/>
    <mergeCell ref="G252:H252"/>
    <mergeCell ref="A253:C253"/>
    <mergeCell ref="A254:C254"/>
    <mergeCell ref="A245:B245"/>
    <mergeCell ref="D245:H245"/>
    <mergeCell ref="A246:B246"/>
    <mergeCell ref="D246:H246"/>
    <mergeCell ref="C248:D248"/>
    <mergeCell ref="C249:D249"/>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4"/>
  <sheetViews>
    <sheetView view="pageBreakPreview" zoomScale="40" zoomScaleNormal="60" zoomScaleSheetLayoutView="40" workbookViewId="0">
      <pane ySplit="4" topLeftCell="A14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190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7588.7999999999993</v>
      </c>
      <c r="E12" s="32">
        <f>F12*1.1</f>
        <v>6956.4000000000005</v>
      </c>
      <c r="F12" s="32">
        <v>6324</v>
      </c>
      <c r="G12" s="32">
        <f>F12*0.75</f>
        <v>4743</v>
      </c>
      <c r="H12" s="33">
        <f>F12*0.5</f>
        <v>3162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13665.6</v>
      </c>
      <c r="E32" s="32">
        <f>F32*1.1</f>
        <v>12526.800000000001</v>
      </c>
      <c r="F32" s="32">
        <v>11388</v>
      </c>
      <c r="G32" s="32">
        <f>F32*0.75</f>
        <v>8541</v>
      </c>
      <c r="H32" s="33">
        <f>F32*0.5</f>
        <v>5694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361">
        <f>F48*1.2</f>
        <v>576</v>
      </c>
      <c r="E48" s="361">
        <f>F48*1.1</f>
        <v>528</v>
      </c>
      <c r="F48" s="361">
        <v>480</v>
      </c>
      <c r="G48" s="361">
        <f>F48*0.75</f>
        <v>360</v>
      </c>
      <c r="H48" s="361">
        <f>F48*0.5</f>
        <v>240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362"/>
      <c r="E49" s="362"/>
      <c r="F49" s="362"/>
      <c r="G49" s="362"/>
      <c r="H49" s="362"/>
    </row>
    <row r="50" spans="1:8" ht="63.75" thickBot="1" x14ac:dyDescent="0.25">
      <c r="A50" s="360"/>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ht="21.75" thickBot="1" x14ac:dyDescent="0.25">
      <c r="A54" s="81"/>
      <c r="B54" s="117"/>
      <c r="C54" s="118"/>
      <c r="D54" s="113"/>
      <c r="E54" s="114"/>
      <c r="F54" s="114"/>
      <c r="G54" s="114"/>
      <c r="H54" s="115"/>
    </row>
    <row r="55" spans="1:8" ht="37.5" customHeight="1" outlineLevel="1" x14ac:dyDescent="0.2">
      <c r="A55" s="124" t="s">
        <v>32</v>
      </c>
      <c r="B55" s="364"/>
      <c r="C55"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5" s="365">
        <v>798</v>
      </c>
      <c r="E55" s="128"/>
      <c r="F55" s="128"/>
      <c r="G55" s="128"/>
      <c r="H55" s="129"/>
    </row>
    <row r="56" spans="1:8" ht="37.5" customHeight="1" outlineLevel="1" x14ac:dyDescent="0.2">
      <c r="A56" s="130" t="s">
        <v>33</v>
      </c>
      <c r="B56" s="366"/>
      <c r="C56" s="367"/>
      <c r="D56" s="56">
        <v>1596</v>
      </c>
      <c r="E56" s="37"/>
      <c r="F56" s="37"/>
      <c r="G56" s="37"/>
      <c r="H56" s="38"/>
    </row>
    <row r="57" spans="1:8" ht="37.5" customHeight="1" outlineLevel="1" x14ac:dyDescent="0.2">
      <c r="A57" s="130" t="s">
        <v>34</v>
      </c>
      <c r="B57" s="366"/>
      <c r="C57" s="367"/>
      <c r="D57" s="56">
        <v>2394</v>
      </c>
      <c r="E57" s="37"/>
      <c r="F57" s="37"/>
      <c r="G57" s="37"/>
      <c r="H57" s="38"/>
    </row>
    <row r="58" spans="1:8" ht="37.5" customHeight="1" outlineLevel="1" x14ac:dyDescent="0.2">
      <c r="A58" s="130" t="s">
        <v>35</v>
      </c>
      <c r="B58" s="366"/>
      <c r="C58" s="367"/>
      <c r="D58" s="56">
        <v>3192</v>
      </c>
      <c r="E58" s="37"/>
      <c r="F58" s="37"/>
      <c r="G58" s="37"/>
      <c r="H58" s="38"/>
    </row>
    <row r="59" spans="1:8" ht="37.5" customHeight="1" outlineLevel="1" x14ac:dyDescent="0.2">
      <c r="A59" s="130" t="s">
        <v>36</v>
      </c>
      <c r="B59" s="366"/>
      <c r="C59" s="367"/>
      <c r="D59" s="56">
        <v>3990</v>
      </c>
      <c r="E59" s="37"/>
      <c r="F59" s="37"/>
      <c r="G59" s="37"/>
      <c r="H59" s="38"/>
    </row>
    <row r="60" spans="1:8" ht="37.5" customHeight="1" outlineLevel="1" x14ac:dyDescent="0.2">
      <c r="A60" s="130" t="s">
        <v>37</v>
      </c>
      <c r="B60" s="366"/>
      <c r="C60" s="367"/>
      <c r="D60" s="56">
        <v>4788</v>
      </c>
      <c r="E60" s="37"/>
      <c r="F60" s="37"/>
      <c r="G60" s="37"/>
      <c r="H60" s="38"/>
    </row>
    <row r="61" spans="1:8" ht="37.5" customHeight="1" outlineLevel="1" x14ac:dyDescent="0.2">
      <c r="A61" s="130" t="s">
        <v>38</v>
      </c>
      <c r="B61" s="366"/>
      <c r="C61" s="367"/>
      <c r="D61" s="56">
        <v>5586</v>
      </c>
      <c r="E61" s="37"/>
      <c r="F61" s="37"/>
      <c r="G61" s="37"/>
      <c r="H61" s="38"/>
    </row>
    <row r="62" spans="1:8" ht="37.5" customHeight="1" outlineLevel="1" x14ac:dyDescent="0.2">
      <c r="A62" s="130" t="s">
        <v>39</v>
      </c>
      <c r="B62" s="366"/>
      <c r="C62" s="367"/>
      <c r="D62" s="56">
        <v>6384</v>
      </c>
      <c r="E62" s="37"/>
      <c r="F62" s="37"/>
      <c r="G62" s="37"/>
      <c r="H62" s="38"/>
    </row>
    <row r="63" spans="1:8" ht="37.5" customHeight="1" outlineLevel="1" x14ac:dyDescent="0.2">
      <c r="A63" s="130" t="s">
        <v>40</v>
      </c>
      <c r="B63" s="366"/>
      <c r="C63" s="367"/>
      <c r="D63" s="56">
        <v>7182</v>
      </c>
      <c r="E63" s="37"/>
      <c r="F63" s="37"/>
      <c r="G63" s="37"/>
      <c r="H63" s="38"/>
    </row>
    <row r="64" spans="1:8" ht="37.5" customHeight="1" outlineLevel="1" x14ac:dyDescent="0.2">
      <c r="A64" s="130" t="s">
        <v>41</v>
      </c>
      <c r="B64" s="366"/>
      <c r="C64" s="367"/>
      <c r="D64" s="56">
        <v>7980</v>
      </c>
      <c r="E64" s="37"/>
      <c r="F64" s="37"/>
      <c r="G64" s="37"/>
      <c r="H64" s="38"/>
    </row>
    <row r="65" spans="1:8" ht="37.5" customHeight="1" outlineLevel="1" x14ac:dyDescent="0.2">
      <c r="A65" s="130" t="s">
        <v>42</v>
      </c>
      <c r="B65" s="366"/>
      <c r="C65" s="367"/>
      <c r="D65" s="56">
        <v>8778</v>
      </c>
      <c r="E65" s="37"/>
      <c r="F65" s="37"/>
      <c r="G65" s="37"/>
      <c r="H65" s="38"/>
    </row>
    <row r="66" spans="1:8" ht="37.5" customHeight="1" outlineLevel="1" x14ac:dyDescent="0.2">
      <c r="A66" s="130" t="s">
        <v>43</v>
      </c>
      <c r="B66" s="366"/>
      <c r="C66" s="367"/>
      <c r="D66" s="56">
        <v>9576</v>
      </c>
      <c r="E66" s="37"/>
      <c r="F66" s="37"/>
      <c r="G66" s="37"/>
      <c r="H66" s="38"/>
    </row>
    <row r="67" spans="1:8" ht="37.5" customHeight="1" outlineLevel="1" x14ac:dyDescent="0.2">
      <c r="A67" s="130" t="s">
        <v>44</v>
      </c>
      <c r="B67" s="366"/>
      <c r="C67" s="367"/>
      <c r="D67" s="56">
        <v>10374</v>
      </c>
      <c r="E67" s="37"/>
      <c r="F67" s="37"/>
      <c r="G67" s="37"/>
      <c r="H67" s="38"/>
    </row>
    <row r="68" spans="1:8" ht="37.5" customHeight="1" outlineLevel="1" x14ac:dyDescent="0.2">
      <c r="A68" s="130" t="s">
        <v>45</v>
      </c>
      <c r="B68" s="366"/>
      <c r="C68" s="367"/>
      <c r="D68" s="56">
        <v>11172</v>
      </c>
      <c r="E68" s="37"/>
      <c r="F68" s="37"/>
      <c r="G68" s="37"/>
      <c r="H68" s="38"/>
    </row>
    <row r="69" spans="1:8" ht="37.5" customHeight="1" outlineLevel="1" x14ac:dyDescent="0.2">
      <c r="A69" s="130" t="s">
        <v>46</v>
      </c>
      <c r="B69" s="366"/>
      <c r="C69" s="367"/>
      <c r="D69" s="56">
        <v>11970</v>
      </c>
      <c r="E69" s="37"/>
      <c r="F69" s="37"/>
      <c r="G69" s="37"/>
      <c r="H69" s="38"/>
    </row>
    <row r="70" spans="1:8" ht="37.5" customHeight="1" outlineLevel="1" x14ac:dyDescent="0.2">
      <c r="A70" s="130" t="s">
        <v>47</v>
      </c>
      <c r="B70" s="366"/>
      <c r="C70" s="367"/>
      <c r="D70" s="56">
        <v>12768</v>
      </c>
      <c r="E70" s="37"/>
      <c r="F70" s="37"/>
      <c r="G70" s="37"/>
      <c r="H70" s="38"/>
    </row>
    <row r="71" spans="1:8" ht="37.5" customHeight="1" outlineLevel="1" x14ac:dyDescent="0.2">
      <c r="A71" s="130" t="s">
        <v>48</v>
      </c>
      <c r="B71" s="366"/>
      <c r="C71" s="367"/>
      <c r="D71" s="56">
        <v>13566</v>
      </c>
      <c r="E71" s="37"/>
      <c r="F71" s="37"/>
      <c r="G71" s="37"/>
      <c r="H71" s="38"/>
    </row>
    <row r="72" spans="1:8" ht="37.5" customHeight="1" outlineLevel="1" x14ac:dyDescent="0.2">
      <c r="A72" s="130" t="s">
        <v>49</v>
      </c>
      <c r="B72" s="366"/>
      <c r="C72" s="367"/>
      <c r="D72" s="56">
        <v>14364</v>
      </c>
      <c r="E72" s="37"/>
      <c r="F72" s="37"/>
      <c r="G72" s="37"/>
      <c r="H72" s="38"/>
    </row>
    <row r="73" spans="1:8" ht="37.5" customHeight="1" outlineLevel="1" x14ac:dyDescent="0.2">
      <c r="A73" s="130" t="s">
        <v>50</v>
      </c>
      <c r="B73" s="366"/>
      <c r="C73" s="367"/>
      <c r="D73" s="56">
        <v>15162</v>
      </c>
      <c r="E73" s="37"/>
      <c r="F73" s="37"/>
      <c r="G73" s="37"/>
      <c r="H73" s="38"/>
    </row>
    <row r="74" spans="1:8" ht="37.5" customHeight="1" outlineLevel="1" x14ac:dyDescent="0.2">
      <c r="A74" s="130" t="s">
        <v>51</v>
      </c>
      <c r="B74" s="366"/>
      <c r="C74" s="367"/>
      <c r="D74" s="56">
        <v>15960</v>
      </c>
      <c r="E74" s="37"/>
      <c r="F74" s="37"/>
      <c r="G74" s="37"/>
      <c r="H74" s="38"/>
    </row>
    <row r="75" spans="1:8" ht="37.5" customHeight="1" outlineLevel="1" x14ac:dyDescent="0.2">
      <c r="A75" s="130" t="s">
        <v>196</v>
      </c>
      <c r="B75" s="366"/>
      <c r="C75" s="367"/>
      <c r="D75" s="56">
        <v>16758</v>
      </c>
      <c r="E75" s="37"/>
      <c r="F75" s="37"/>
      <c r="G75" s="37"/>
      <c r="H75" s="38"/>
    </row>
    <row r="76" spans="1:8" ht="37.5" customHeight="1" outlineLevel="1" x14ac:dyDescent="0.2">
      <c r="A76" s="130" t="s">
        <v>197</v>
      </c>
      <c r="B76" s="366"/>
      <c r="C76" s="367"/>
      <c r="D76" s="56">
        <v>17556</v>
      </c>
      <c r="E76" s="37"/>
      <c r="F76" s="37"/>
      <c r="G76" s="37"/>
      <c r="H76" s="38"/>
    </row>
    <row r="77" spans="1:8" ht="37.5" customHeight="1" outlineLevel="1" x14ac:dyDescent="0.2">
      <c r="A77" s="130" t="s">
        <v>198</v>
      </c>
      <c r="B77" s="366"/>
      <c r="C77" s="367"/>
      <c r="D77" s="56">
        <v>18354</v>
      </c>
      <c r="E77" s="37"/>
      <c r="F77" s="37"/>
      <c r="G77" s="37"/>
      <c r="H77" s="38"/>
    </row>
    <row r="78" spans="1:8" ht="37.5" customHeight="1" outlineLevel="1" x14ac:dyDescent="0.2">
      <c r="A78" s="130" t="s">
        <v>199</v>
      </c>
      <c r="B78" s="366"/>
      <c r="C78" s="367"/>
      <c r="D78" s="56">
        <v>19152</v>
      </c>
      <c r="E78" s="37"/>
      <c r="F78" s="37"/>
      <c r="G78" s="37"/>
      <c r="H78" s="38"/>
    </row>
    <row r="79" spans="1:8" ht="37.5" customHeight="1" outlineLevel="1" x14ac:dyDescent="0.2">
      <c r="A79" s="130" t="s">
        <v>200</v>
      </c>
      <c r="B79" s="366"/>
      <c r="C79" s="367"/>
      <c r="D79" s="56">
        <v>19950</v>
      </c>
      <c r="E79" s="37"/>
      <c r="F79" s="37"/>
      <c r="G79" s="37"/>
      <c r="H79" s="38"/>
    </row>
    <row r="80" spans="1:8" ht="37.5" customHeight="1" outlineLevel="1" x14ac:dyDescent="0.2">
      <c r="A80" s="130" t="s">
        <v>201</v>
      </c>
      <c r="B80" s="131"/>
      <c r="C80" s="367"/>
      <c r="D80" s="56">
        <v>20748</v>
      </c>
      <c r="E80" s="37"/>
      <c r="F80" s="37"/>
      <c r="G80" s="37"/>
      <c r="H80" s="38"/>
    </row>
    <row r="81" spans="1:8" ht="37.5" customHeight="1" outlineLevel="1" x14ac:dyDescent="0.2">
      <c r="A81" s="130" t="s">
        <v>202</v>
      </c>
      <c r="B81" s="131"/>
      <c r="C81" s="367"/>
      <c r="D81" s="56">
        <v>21546</v>
      </c>
      <c r="E81" s="37"/>
      <c r="F81" s="37"/>
      <c r="G81" s="37"/>
      <c r="H81" s="38"/>
    </row>
    <row r="82" spans="1:8" ht="37.5" customHeight="1" outlineLevel="1" x14ac:dyDescent="0.2">
      <c r="A82" s="130" t="s">
        <v>203</v>
      </c>
      <c r="B82" s="131"/>
      <c r="C82" s="367"/>
      <c r="D82" s="56">
        <v>22344</v>
      </c>
      <c r="E82" s="37"/>
      <c r="F82" s="37"/>
      <c r="G82" s="37"/>
      <c r="H82" s="38"/>
    </row>
    <row r="83" spans="1:8" ht="37.5" customHeight="1" outlineLevel="1" x14ac:dyDescent="0.2">
      <c r="A83" s="130" t="s">
        <v>204</v>
      </c>
      <c r="B83" s="131"/>
      <c r="C83" s="367"/>
      <c r="D83" s="56">
        <v>23142</v>
      </c>
      <c r="E83" s="37"/>
      <c r="F83" s="37"/>
      <c r="G83" s="37"/>
      <c r="H83" s="38"/>
    </row>
    <row r="84" spans="1:8" ht="37.5" customHeight="1" outlineLevel="1" thickBot="1" x14ac:dyDescent="0.25">
      <c r="A84" s="130" t="s">
        <v>205</v>
      </c>
      <c r="B84" s="131"/>
      <c r="C84" s="368"/>
      <c r="D84" s="56">
        <v>23940</v>
      </c>
      <c r="E84" s="37"/>
      <c r="F84" s="37"/>
      <c r="G84" s="37"/>
      <c r="H84" s="38"/>
    </row>
    <row r="85" spans="1:8" ht="50.1" customHeight="1" thickBot="1" x14ac:dyDescent="0.25">
      <c r="A85" s="343" t="s">
        <v>52</v>
      </c>
      <c r="B85" s="344"/>
      <c r="C85" s="344"/>
      <c r="D85" s="345" t="str">
        <f>"от "&amp;MIN(D86:D95)&amp;" до "&amp;MAX(D86:D95)</f>
        <v>от 420 до 7320</v>
      </c>
      <c r="E85" s="346"/>
      <c r="F85" s="346"/>
      <c r="G85" s="346"/>
      <c r="H85" s="347"/>
    </row>
    <row r="86" spans="1:8" s="16" customFormat="1" ht="159" customHeight="1" x14ac:dyDescent="0.2">
      <c r="A86" s="348" t="s">
        <v>53</v>
      </c>
      <c r="B86" s="349" t="s">
        <v>13</v>
      </c>
      <c r="C86" s="369"/>
      <c r="D86" s="32">
        <v>768</v>
      </c>
      <c r="E86" s="32"/>
      <c r="F86" s="32"/>
      <c r="G86" s="32"/>
      <c r="H86" s="33"/>
    </row>
    <row r="87" spans="1:8" ht="37.5" customHeight="1" x14ac:dyDescent="0.2">
      <c r="A87" s="351" t="s">
        <v>54</v>
      </c>
      <c r="B87" s="178"/>
      <c r="C87" s="35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87" s="37">
        <v>420</v>
      </c>
      <c r="E87" s="37"/>
      <c r="F87" s="37"/>
      <c r="G87" s="37"/>
      <c r="H87" s="38"/>
    </row>
    <row r="88" spans="1:8" ht="37.5" customHeight="1" x14ac:dyDescent="0.2">
      <c r="A88" s="351" t="s">
        <v>55</v>
      </c>
      <c r="B88" s="178"/>
      <c r="C88" s="352"/>
      <c r="D88" s="37">
        <v>7320</v>
      </c>
      <c r="E88" s="37"/>
      <c r="F88" s="37"/>
      <c r="G88" s="37"/>
      <c r="H88" s="38"/>
    </row>
    <row r="89" spans="1:8" ht="37.5" customHeight="1" x14ac:dyDescent="0.2">
      <c r="A89" s="351" t="s">
        <v>56</v>
      </c>
      <c r="B89" s="178"/>
      <c r="C89" s="352"/>
      <c r="D89" s="37">
        <v>1440</v>
      </c>
      <c r="E89" s="37"/>
      <c r="F89" s="37"/>
      <c r="G89" s="37"/>
      <c r="H89" s="38"/>
    </row>
    <row r="90" spans="1:8" ht="37.5" customHeight="1" x14ac:dyDescent="0.2">
      <c r="A90" s="351" t="s">
        <v>57</v>
      </c>
      <c r="B90" s="178"/>
      <c r="C90" s="352"/>
      <c r="D90" s="37">
        <v>4440</v>
      </c>
      <c r="E90" s="37"/>
      <c r="F90" s="37"/>
      <c r="G90" s="37"/>
      <c r="H90" s="38"/>
    </row>
    <row r="91" spans="1:8" ht="37.5" customHeight="1" x14ac:dyDescent="0.2">
      <c r="A91" s="351" t="s">
        <v>58</v>
      </c>
      <c r="B91" s="178"/>
      <c r="C91" s="352"/>
      <c r="D91" s="37">
        <v>480</v>
      </c>
      <c r="E91" s="37"/>
      <c r="F91" s="37"/>
      <c r="G91" s="37"/>
      <c r="H91" s="38"/>
    </row>
    <row r="92" spans="1:8" ht="37.5" customHeight="1" x14ac:dyDescent="0.2">
      <c r="A92" s="351" t="s">
        <v>59</v>
      </c>
      <c r="B92" s="178"/>
      <c r="C92" s="352"/>
      <c r="D92" s="37">
        <v>480</v>
      </c>
      <c r="E92" s="37"/>
      <c r="F92" s="37"/>
      <c r="G92" s="37"/>
      <c r="H92" s="38"/>
    </row>
    <row r="93" spans="1:8" ht="37.5" customHeight="1" x14ac:dyDescent="0.2">
      <c r="A93" s="351" t="s">
        <v>60</v>
      </c>
      <c r="B93" s="178"/>
      <c r="C93" s="352"/>
      <c r="D93" s="37">
        <v>960</v>
      </c>
      <c r="E93" s="37"/>
      <c r="F93" s="37"/>
      <c r="G93" s="37"/>
      <c r="H93" s="38"/>
    </row>
    <row r="94" spans="1:8" ht="37.5" customHeight="1" x14ac:dyDescent="0.2">
      <c r="A94" s="351" t="s">
        <v>61</v>
      </c>
      <c r="B94" s="178"/>
      <c r="C94" s="352"/>
      <c r="D94" s="37">
        <v>1440</v>
      </c>
      <c r="E94" s="37"/>
      <c r="F94" s="37"/>
      <c r="G94" s="37"/>
      <c r="H94" s="38"/>
    </row>
    <row r="95" spans="1:8" ht="37.5" customHeight="1" x14ac:dyDescent="0.2">
      <c r="A95" s="351" t="s">
        <v>62</v>
      </c>
      <c r="B95" s="178"/>
      <c r="C95" s="352"/>
      <c r="D95" s="37">
        <v>4800</v>
      </c>
      <c r="E95" s="37"/>
      <c r="F95" s="37"/>
      <c r="G95" s="37"/>
      <c r="H95" s="38"/>
    </row>
    <row r="96" spans="1:8" s="16" customFormat="1" ht="117.75" customHeight="1" thickBot="1" x14ac:dyDescent="0.25">
      <c r="A96" s="322" t="s">
        <v>64</v>
      </c>
      <c r="B96" s="323"/>
      <c r="C96"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6" s="45">
        <v>30</v>
      </c>
      <c r="E96" s="45"/>
      <c r="F96" s="45"/>
      <c r="G96" s="45"/>
      <c r="H96" s="46"/>
    </row>
    <row r="97" spans="1:8" ht="50.1" customHeight="1" thickBot="1" x14ac:dyDescent="0.25">
      <c r="A97" s="353" t="s">
        <v>65</v>
      </c>
      <c r="B97" s="354"/>
      <c r="C97" s="199"/>
      <c r="D97" s="355" t="str">
        <f>"от "&amp;MIN(D99,D119:H120,F158,D121:H135)&amp;" до "&amp;MAX(D99,D119:H120,F158,D121:H135)</f>
        <v>от 540 до 15000</v>
      </c>
      <c r="E97" s="355"/>
      <c r="F97" s="355"/>
      <c r="G97" s="355"/>
      <c r="H97" s="356"/>
    </row>
    <row r="98" spans="1:8" ht="21.75" thickBot="1" x14ac:dyDescent="0.25">
      <c r="A98" s="301"/>
      <c r="B98" s="302"/>
      <c r="C98" s="118"/>
      <c r="D98" s="325"/>
      <c r="E98" s="325"/>
      <c r="F98" s="325"/>
      <c r="G98" s="325"/>
      <c r="H98" s="326"/>
    </row>
    <row r="99" spans="1:8" ht="59.25" customHeight="1" thickBot="1" x14ac:dyDescent="0.25">
      <c r="A99" s="162" t="s">
        <v>66</v>
      </c>
      <c r="B99" s="163"/>
      <c r="C9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99" s="165">
        <v>4200</v>
      </c>
      <c r="E99" s="165"/>
      <c r="F99" s="165"/>
      <c r="G99" s="165"/>
      <c r="H99" s="166"/>
    </row>
    <row r="100" spans="1:8" ht="59.25" customHeight="1" thickBot="1" x14ac:dyDescent="0.25">
      <c r="A100" s="167" t="s">
        <v>67</v>
      </c>
      <c r="B100" s="168"/>
      <c r="C100" s="169"/>
      <c r="D100" s="170" t="s">
        <v>68</v>
      </c>
      <c r="E100" s="171"/>
      <c r="F100" s="171"/>
      <c r="G100" s="171"/>
      <c r="H100" s="172"/>
    </row>
    <row r="101" spans="1:8" ht="59.25" customHeight="1" x14ac:dyDescent="0.2">
      <c r="A101" s="173" t="s">
        <v>69</v>
      </c>
      <c r="B101" s="174"/>
      <c r="C101" s="169"/>
      <c r="D101" s="140">
        <f>D99/4</f>
        <v>1050</v>
      </c>
      <c r="E101" s="140"/>
      <c r="F101" s="140"/>
      <c r="G101" s="140"/>
      <c r="H101" s="141"/>
    </row>
    <row r="102" spans="1:8" ht="59.25" customHeight="1" x14ac:dyDescent="0.2">
      <c r="A102" s="173" t="s">
        <v>70</v>
      </c>
      <c r="B102" s="174"/>
      <c r="C102" s="169"/>
      <c r="D102" s="140">
        <f>D99/5</f>
        <v>840</v>
      </c>
      <c r="E102" s="140"/>
      <c r="F102" s="140"/>
      <c r="G102" s="140"/>
      <c r="H102" s="141"/>
    </row>
    <row r="103" spans="1:8" ht="59.25" customHeight="1" x14ac:dyDescent="0.2">
      <c r="A103" s="173" t="s">
        <v>71</v>
      </c>
      <c r="B103" s="174"/>
      <c r="C103" s="169"/>
      <c r="D103" s="140">
        <f>D99/6</f>
        <v>700</v>
      </c>
      <c r="E103" s="140"/>
      <c r="F103" s="140"/>
      <c r="G103" s="140"/>
      <c r="H103" s="141"/>
    </row>
    <row r="104" spans="1:8" ht="59.25" customHeight="1" x14ac:dyDescent="0.2">
      <c r="A104" s="173" t="s">
        <v>72</v>
      </c>
      <c r="B104" s="174"/>
      <c r="C104" s="169"/>
      <c r="D104" s="140">
        <f>D99/7</f>
        <v>600</v>
      </c>
      <c r="E104" s="140"/>
      <c r="F104" s="140"/>
      <c r="G104" s="140"/>
      <c r="H104" s="141"/>
    </row>
    <row r="105" spans="1:8" ht="59.25" customHeight="1" x14ac:dyDescent="0.2">
      <c r="A105" s="173" t="s">
        <v>73</v>
      </c>
      <c r="B105" s="174"/>
      <c r="C105" s="169"/>
      <c r="D105" s="140">
        <f>D99/8</f>
        <v>525</v>
      </c>
      <c r="E105" s="140"/>
      <c r="F105" s="140"/>
      <c r="G105" s="140"/>
      <c r="H105" s="141"/>
    </row>
    <row r="106" spans="1:8" ht="59.25" customHeight="1" x14ac:dyDescent="0.2">
      <c r="A106" s="173" t="s">
        <v>74</v>
      </c>
      <c r="B106" s="174"/>
      <c r="C106" s="169"/>
      <c r="D106" s="140">
        <f>D99/9</f>
        <v>466.66666666666669</v>
      </c>
      <c r="E106" s="140"/>
      <c r="F106" s="140"/>
      <c r="G106" s="140"/>
      <c r="H106" s="141"/>
    </row>
    <row r="107" spans="1:8" ht="59.25" customHeight="1" x14ac:dyDescent="0.2">
      <c r="A107" s="173" t="s">
        <v>75</v>
      </c>
      <c r="B107" s="174"/>
      <c r="C107" s="169"/>
      <c r="D107" s="140">
        <f>D99/10</f>
        <v>420</v>
      </c>
      <c r="E107" s="140"/>
      <c r="F107" s="140"/>
      <c r="G107" s="140"/>
      <c r="H107" s="141"/>
    </row>
    <row r="108" spans="1:8" ht="59.25" customHeight="1" thickBot="1" x14ac:dyDescent="0.25">
      <c r="A108" s="162" t="s">
        <v>76</v>
      </c>
      <c r="B108" s="163"/>
      <c r="C108" s="169"/>
      <c r="D108" s="165">
        <v>6264</v>
      </c>
      <c r="E108" s="165"/>
      <c r="F108" s="165"/>
      <c r="G108" s="165"/>
      <c r="H108" s="166"/>
    </row>
    <row r="109" spans="1:8" ht="59.25" customHeight="1" thickBot="1" x14ac:dyDescent="0.25">
      <c r="A109" s="167" t="s">
        <v>67</v>
      </c>
      <c r="B109" s="168"/>
      <c r="C109" s="169"/>
      <c r="D109" s="170" t="s">
        <v>68</v>
      </c>
      <c r="E109" s="171"/>
      <c r="F109" s="171"/>
      <c r="G109" s="171"/>
      <c r="H109" s="172"/>
    </row>
    <row r="110" spans="1:8" ht="59.25" customHeight="1" x14ac:dyDescent="0.2">
      <c r="A110" s="173" t="s">
        <v>69</v>
      </c>
      <c r="B110" s="174"/>
      <c r="C110" s="169"/>
      <c r="D110" s="140">
        <v>1566</v>
      </c>
      <c r="E110" s="140"/>
      <c r="F110" s="140"/>
      <c r="G110" s="140"/>
      <c r="H110" s="141"/>
    </row>
    <row r="111" spans="1:8" ht="59.25" customHeight="1" x14ac:dyDescent="0.2">
      <c r="A111" s="173" t="s">
        <v>70</v>
      </c>
      <c r="B111" s="174"/>
      <c r="C111" s="169"/>
      <c r="D111" s="140">
        <v>1252.8</v>
      </c>
      <c r="E111" s="140"/>
      <c r="F111" s="140"/>
      <c r="G111" s="140"/>
      <c r="H111" s="141"/>
    </row>
    <row r="112" spans="1:8" ht="59.25" customHeight="1" x14ac:dyDescent="0.2">
      <c r="A112" s="173" t="s">
        <v>71</v>
      </c>
      <c r="B112" s="174"/>
      <c r="C112" s="169"/>
      <c r="D112" s="140">
        <v>1044</v>
      </c>
      <c r="E112" s="140"/>
      <c r="F112" s="140"/>
      <c r="G112" s="140"/>
      <c r="H112" s="141"/>
    </row>
    <row r="113" spans="1:8" ht="59.25" customHeight="1" x14ac:dyDescent="0.2">
      <c r="A113" s="173" t="s">
        <v>72</v>
      </c>
      <c r="B113" s="174"/>
      <c r="C113" s="169"/>
      <c r="D113" s="140">
        <v>894.85714285714278</v>
      </c>
      <c r="E113" s="140"/>
      <c r="F113" s="140"/>
      <c r="G113" s="140"/>
      <c r="H113" s="141"/>
    </row>
    <row r="114" spans="1:8" ht="59.25" customHeight="1" x14ac:dyDescent="0.2">
      <c r="A114" s="173" t="s">
        <v>73</v>
      </c>
      <c r="B114" s="174"/>
      <c r="C114" s="169"/>
      <c r="D114" s="140">
        <v>783</v>
      </c>
      <c r="E114" s="140"/>
      <c r="F114" s="140"/>
      <c r="G114" s="140"/>
      <c r="H114" s="141"/>
    </row>
    <row r="115" spans="1:8" ht="59.25" customHeight="1" x14ac:dyDescent="0.2">
      <c r="A115" s="173" t="s">
        <v>74</v>
      </c>
      <c r="B115" s="174"/>
      <c r="C115" s="169"/>
      <c r="D115" s="140">
        <v>696</v>
      </c>
      <c r="E115" s="140"/>
      <c r="F115" s="140"/>
      <c r="G115" s="140"/>
      <c r="H115" s="141"/>
    </row>
    <row r="116" spans="1:8" ht="59.25" customHeight="1" thickBot="1" x14ac:dyDescent="0.25">
      <c r="A116" s="173" t="s">
        <v>75</v>
      </c>
      <c r="B116" s="174"/>
      <c r="C116" s="177"/>
      <c r="D116" s="140">
        <v>626.4</v>
      </c>
      <c r="E116" s="140"/>
      <c r="F116" s="140"/>
      <c r="G116" s="140"/>
      <c r="H116" s="141"/>
    </row>
    <row r="117" spans="1:8" s="16" customFormat="1" ht="62.45" customHeight="1" thickBot="1" x14ac:dyDescent="0.25">
      <c r="A117" s="178" t="s">
        <v>77</v>
      </c>
      <c r="B117" s="179"/>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17" s="327">
        <v>10008</v>
      </c>
      <c r="E117" s="148"/>
      <c r="F117" s="148"/>
      <c r="G117" s="148"/>
      <c r="H117" s="149"/>
    </row>
    <row r="118" spans="1:8" ht="21.75" thickBot="1" x14ac:dyDescent="0.25">
      <c r="A118" s="301"/>
      <c r="B118" s="302"/>
      <c r="C118" s="182"/>
      <c r="D118" s="325"/>
      <c r="E118" s="325"/>
      <c r="F118" s="325"/>
      <c r="G118" s="325"/>
      <c r="H118" s="326"/>
    </row>
    <row r="119" spans="1:8" ht="50.1" customHeight="1" x14ac:dyDescent="0.2">
      <c r="A119" s="143" t="s">
        <v>78</v>
      </c>
      <c r="B119" s="144"/>
      <c r="C119" s="185" t="str">
        <f>"Интернет-площадка 2Fis.ru на основе Cправочника организаций "&amp;$C$2&amp;""</f>
        <v>Интернет-площадка 2Fis.ru на основе Cправочника организаций "2ГИС.АСТРАХАНЬ"</v>
      </c>
      <c r="D119" s="31">
        <v>4920</v>
      </c>
      <c r="E119" s="32"/>
      <c r="F119" s="32"/>
      <c r="G119" s="32"/>
      <c r="H119" s="33"/>
    </row>
    <row r="120" spans="1:8" ht="50.1" customHeight="1" x14ac:dyDescent="0.2">
      <c r="A120" s="143" t="s">
        <v>79</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0" s="187">
        <v>5460</v>
      </c>
      <c r="E120" s="188"/>
      <c r="F120" s="188"/>
      <c r="G120" s="188"/>
      <c r="H120" s="189"/>
    </row>
    <row r="121" spans="1:8" ht="50.1" customHeight="1" x14ac:dyDescent="0.2">
      <c r="A121" s="143" t="s">
        <v>80</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1" s="36">
        <v>9576</v>
      </c>
      <c r="E121" s="37"/>
      <c r="F121" s="37"/>
      <c r="G121" s="37"/>
      <c r="H121" s="38"/>
    </row>
    <row r="122" spans="1:8" ht="50.1" customHeight="1" x14ac:dyDescent="0.2">
      <c r="A122" s="143" t="s">
        <v>81</v>
      </c>
      <c r="B122" s="144"/>
      <c r="C122" s="186" t="str">
        <f>"Интернет-площадка 2Fis.ru на основе Cправочника организаций "&amp;$C$2&amp;""</f>
        <v>Интернет-площадка 2Fis.ru на основе Cправочника организаций "2ГИС.АСТРАХАНЬ"</v>
      </c>
      <c r="D122" s="36">
        <v>9960</v>
      </c>
      <c r="E122" s="37"/>
      <c r="F122" s="37"/>
      <c r="G122" s="37"/>
      <c r="H122" s="38"/>
    </row>
    <row r="123" spans="1:8" ht="50.1" customHeight="1" x14ac:dyDescent="0.2">
      <c r="A123" s="143" t="s">
        <v>82</v>
      </c>
      <c r="B123" s="144"/>
      <c r="C123" s="186" t="str">
        <f>"Интернет-площадка 2Fis.ru на основе Cправочника организаций "&amp;$C$2&amp;""</f>
        <v>Интернет-площадка 2Fis.ru на основе Cправочника организаций "2ГИС.АСТРАХАНЬ"</v>
      </c>
      <c r="D123" s="36">
        <v>11952</v>
      </c>
      <c r="E123" s="37"/>
      <c r="F123" s="37"/>
      <c r="G123" s="37"/>
      <c r="H123" s="38"/>
    </row>
    <row r="124" spans="1:8" ht="50.1" customHeight="1" x14ac:dyDescent="0.2">
      <c r="A124" s="143" t="s">
        <v>83</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4" s="36">
        <v>4788</v>
      </c>
      <c r="E124" s="37"/>
      <c r="F124" s="37"/>
      <c r="G124" s="37"/>
      <c r="H124" s="38"/>
    </row>
    <row r="125" spans="1:8" ht="50.1" customHeight="1" x14ac:dyDescent="0.2">
      <c r="A125" s="143" t="s">
        <v>84</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5" s="36">
        <v>5250</v>
      </c>
      <c r="E125" s="37"/>
      <c r="F125" s="37"/>
      <c r="G125" s="37"/>
      <c r="H125" s="38"/>
    </row>
    <row r="126" spans="1:8" ht="50.1" customHeight="1" x14ac:dyDescent="0.2">
      <c r="A126" s="143" t="s">
        <v>85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6" s="36">
        <v>10878</v>
      </c>
      <c r="E126" s="37"/>
      <c r="F126" s="37"/>
      <c r="G126" s="37"/>
      <c r="H126" s="38"/>
    </row>
    <row r="127" spans="1:8" ht="50.1" customHeight="1" x14ac:dyDescent="0.2">
      <c r="A127" s="143" t="s">
        <v>86</v>
      </c>
      <c r="B127" s="144"/>
      <c r="C12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27" s="36">
        <v>7002</v>
      </c>
      <c r="E127" s="37"/>
      <c r="F127" s="37"/>
      <c r="G127" s="37"/>
      <c r="H127" s="38"/>
    </row>
    <row r="128" spans="1:8" ht="50.1" customHeight="1" x14ac:dyDescent="0.2">
      <c r="A128" s="143" t="s">
        <v>87</v>
      </c>
      <c r="B128" s="144"/>
      <c r="C128" s="186" t="s">
        <v>206</v>
      </c>
      <c r="D128" s="36">
        <v>540</v>
      </c>
      <c r="E128" s="37"/>
      <c r="F128" s="37"/>
      <c r="G128" s="37"/>
      <c r="H128" s="38"/>
    </row>
    <row r="129" spans="1:8" ht="66" customHeight="1" x14ac:dyDescent="0.2">
      <c r="A129" s="143" t="s">
        <v>89</v>
      </c>
      <c r="B129" s="144"/>
      <c r="C129"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9" s="36">
        <v>5400</v>
      </c>
      <c r="E129" s="37"/>
      <c r="F129" s="37"/>
      <c r="G129" s="37"/>
      <c r="H129" s="38"/>
    </row>
    <row r="130" spans="1:8" ht="66" customHeight="1" x14ac:dyDescent="0.2">
      <c r="A130" s="143" t="s">
        <v>90</v>
      </c>
      <c r="B130" s="144"/>
      <c r="C130" s="186" t="str">
        <f t="shared" ref="C130:C132"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0" s="36">
        <v>4320</v>
      </c>
      <c r="E130" s="37"/>
      <c r="F130" s="37"/>
      <c r="G130" s="37"/>
      <c r="H130" s="38"/>
    </row>
    <row r="131" spans="1:8" ht="66" customHeight="1" x14ac:dyDescent="0.2">
      <c r="A131" s="143" t="s">
        <v>91</v>
      </c>
      <c r="B131" s="144"/>
      <c r="C131"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1" s="36">
        <v>4560</v>
      </c>
      <c r="E131" s="37"/>
      <c r="F131" s="37"/>
      <c r="G131" s="37"/>
      <c r="H131" s="38"/>
    </row>
    <row r="132" spans="1:8" ht="66" customHeight="1" x14ac:dyDescent="0.2">
      <c r="A132" s="143" t="s">
        <v>92</v>
      </c>
      <c r="B132" s="144"/>
      <c r="C132" s="186"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2" s="36">
        <v>2160</v>
      </c>
      <c r="E132" s="37"/>
      <c r="F132" s="37"/>
      <c r="G132" s="37"/>
      <c r="H132" s="38"/>
    </row>
    <row r="133" spans="1:8" ht="66" customHeight="1" x14ac:dyDescent="0.2">
      <c r="A133" s="143" t="s">
        <v>93</v>
      </c>
      <c r="B133" s="144" t="s">
        <v>93</v>
      </c>
      <c r="C133"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3" s="36">
        <v>15000</v>
      </c>
      <c r="E133" s="37"/>
      <c r="F133" s="37"/>
      <c r="G133" s="37"/>
      <c r="H133" s="38"/>
    </row>
    <row r="134" spans="1:8" ht="66" customHeight="1" x14ac:dyDescent="0.2">
      <c r="A134" s="143" t="s">
        <v>94</v>
      </c>
      <c r="B134" s="144" t="s">
        <v>94</v>
      </c>
      <c r="C134"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34" s="36">
        <v>4500</v>
      </c>
      <c r="E134" s="37"/>
      <c r="F134" s="37"/>
      <c r="G134" s="37"/>
      <c r="H134" s="38"/>
    </row>
    <row r="135" spans="1:8" ht="50.1" customHeight="1" x14ac:dyDescent="0.2">
      <c r="A135" s="143" t="s">
        <v>95</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5" s="36">
        <v>7320</v>
      </c>
      <c r="E135" s="37"/>
      <c r="F135" s="37"/>
      <c r="G135" s="37"/>
      <c r="H135" s="38"/>
    </row>
    <row r="136" spans="1:8" s="16" customFormat="1" ht="102" customHeight="1" x14ac:dyDescent="0.2">
      <c r="A136" s="143" t="s">
        <v>16</v>
      </c>
      <c r="B136" s="144"/>
      <c r="C136" s="186"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6" s="36">
        <v>840</v>
      </c>
      <c r="E136" s="37"/>
      <c r="F136" s="37"/>
      <c r="G136" s="37"/>
      <c r="H136" s="38"/>
    </row>
    <row r="137" spans="1:8" s="16" customFormat="1" ht="126" customHeight="1" x14ac:dyDescent="0.2">
      <c r="A137" s="143" t="s">
        <v>96</v>
      </c>
      <c r="B137" s="144"/>
      <c r="C137"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7" s="36">
        <v>10005</v>
      </c>
      <c r="E137" s="37"/>
      <c r="F137" s="37"/>
      <c r="G137" s="37"/>
      <c r="H137" s="38"/>
    </row>
    <row r="138" spans="1:8" s="16" customFormat="1" ht="126" customHeight="1" x14ac:dyDescent="0.2">
      <c r="A138" s="143" t="s">
        <v>97</v>
      </c>
      <c r="B138" s="144"/>
      <c r="C138"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38" s="36">
        <v>5505</v>
      </c>
      <c r="E138" s="37"/>
      <c r="F138" s="37"/>
      <c r="G138" s="37"/>
      <c r="H138" s="38"/>
    </row>
    <row r="139" spans="1:8" s="16" customFormat="1" ht="126" customHeight="1" x14ac:dyDescent="0.2">
      <c r="A139" s="137" t="s">
        <v>98</v>
      </c>
      <c r="B139" s="191"/>
      <c r="C13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39" s="36">
        <v>10002</v>
      </c>
      <c r="E139" s="37"/>
      <c r="F139" s="37"/>
      <c r="G139" s="37"/>
      <c r="H139" s="38"/>
    </row>
    <row r="140" spans="1:8" ht="50.1" customHeight="1" x14ac:dyDescent="0.2">
      <c r="A140" s="143" t="s">
        <v>99</v>
      </c>
      <c r="B140" s="144"/>
      <c r="C140" s="186" t="str">
        <f>"Интернет-площадка 2Fis.ru на основе Cправочника организаций "&amp;$C$2&amp;""</f>
        <v>Интернет-площадка 2Fis.ru на основе Cправочника организаций "2ГИС.АСТРАХАНЬ"</v>
      </c>
      <c r="D140" s="36">
        <v>8880</v>
      </c>
      <c r="E140" s="37"/>
      <c r="F140" s="37"/>
      <c r="G140" s="37"/>
      <c r="H140" s="38"/>
    </row>
    <row r="141" spans="1:8" ht="50.1" customHeight="1" x14ac:dyDescent="0.2">
      <c r="A141" s="143" t="s">
        <v>100</v>
      </c>
      <c r="B141" s="144"/>
      <c r="C141" s="186" t="str">
        <f t="shared" ref="C141:C150"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6">
        <v>9840</v>
      </c>
      <c r="E141" s="37"/>
      <c r="F141" s="37"/>
      <c r="G141" s="37"/>
      <c r="H141" s="38"/>
    </row>
    <row r="142" spans="1:8" ht="50.1" customHeight="1" x14ac:dyDescent="0.2">
      <c r="A142" s="143" t="s">
        <v>101</v>
      </c>
      <c r="B142" s="144"/>
      <c r="C142" s="186" t="str">
        <f t="shared" si="1"/>
        <v>Электронный справочник на основе Справочника организаций "2ГИС.АСТРАХАНЬ" (версия для ПК)</v>
      </c>
      <c r="D142" s="36">
        <v>17280</v>
      </c>
      <c r="E142" s="37"/>
      <c r="F142" s="37"/>
      <c r="G142" s="37"/>
      <c r="H142" s="38"/>
    </row>
    <row r="143" spans="1:8" ht="50.1" customHeight="1" x14ac:dyDescent="0.2">
      <c r="A143" s="143" t="s">
        <v>102</v>
      </c>
      <c r="B143" s="144"/>
      <c r="C143" s="186" t="str">
        <f>"Интернет-площадка 2Fis.ru на основе Cправочника организаций "&amp;$C$2&amp;""</f>
        <v>Интернет-площадка 2Fis.ru на основе Cправочника организаций "2ГИС.АСТРАХАНЬ"</v>
      </c>
      <c r="D143" s="36">
        <v>18000</v>
      </c>
      <c r="E143" s="37"/>
      <c r="F143" s="37"/>
      <c r="G143" s="37"/>
      <c r="H143" s="38"/>
    </row>
    <row r="144" spans="1:8" ht="50.1" customHeight="1" x14ac:dyDescent="0.2">
      <c r="A144" s="143" t="s">
        <v>103</v>
      </c>
      <c r="B144" s="144"/>
      <c r="C144" s="186" t="str">
        <f>"Интернет-площадка 2Fis.ru на основе Cправочника организаций "&amp;$C$2&amp;""</f>
        <v>Интернет-площадка 2Fis.ru на основе Cправочника организаций "2ГИС.АСТРАХАНЬ"</v>
      </c>
      <c r="D144" s="36">
        <v>21600</v>
      </c>
      <c r="E144" s="37"/>
      <c r="F144" s="37"/>
      <c r="G144" s="37"/>
      <c r="H144" s="38"/>
    </row>
    <row r="145" spans="1:8" ht="50.1" customHeight="1" x14ac:dyDescent="0.2">
      <c r="A145" s="143" t="s">
        <v>104</v>
      </c>
      <c r="B145" s="144"/>
      <c r="C145" s="186" t="str">
        <f t="shared" si="1"/>
        <v>Электронный справочник на основе Справочника организаций "2ГИС.АСТРАХАНЬ" (версия для ПК)</v>
      </c>
      <c r="D145" s="36">
        <v>8640</v>
      </c>
      <c r="E145" s="37"/>
      <c r="F145" s="37"/>
      <c r="G145" s="37"/>
      <c r="H145" s="38"/>
    </row>
    <row r="146" spans="1:8" ht="50.1" customHeight="1" x14ac:dyDescent="0.2">
      <c r="A146" s="143" t="s">
        <v>105</v>
      </c>
      <c r="B146" s="144"/>
      <c r="C146" s="186" t="str">
        <f t="shared" si="1"/>
        <v>Электронный справочник на основе Справочника организаций "2ГИС.АСТРАХАНЬ" (версия для ПК)</v>
      </c>
      <c r="D146" s="36">
        <v>9480</v>
      </c>
      <c r="E146" s="37"/>
      <c r="F146" s="37"/>
      <c r="G146" s="37"/>
      <c r="H146" s="38"/>
    </row>
    <row r="147" spans="1:8" ht="50.1" customHeight="1" x14ac:dyDescent="0.2">
      <c r="A147" s="143" t="s">
        <v>106</v>
      </c>
      <c r="B147" s="144"/>
      <c r="C147" s="186" t="str">
        <f t="shared" si="1"/>
        <v>Электронный справочник на основе Справочника организаций "2ГИС.АСТРАХАНЬ" (версия для ПК)</v>
      </c>
      <c r="D147" s="36">
        <v>19680</v>
      </c>
      <c r="E147" s="37"/>
      <c r="F147" s="37"/>
      <c r="G147" s="37"/>
      <c r="H147" s="38"/>
    </row>
    <row r="148" spans="1:8" ht="50.1" customHeight="1" x14ac:dyDescent="0.2">
      <c r="A148" s="143" t="s">
        <v>107</v>
      </c>
      <c r="B148" s="144"/>
      <c r="C148" s="186" t="s">
        <v>206</v>
      </c>
      <c r="D148" s="36">
        <v>1080</v>
      </c>
      <c r="E148" s="37"/>
      <c r="F148" s="37"/>
      <c r="G148" s="37"/>
      <c r="H148" s="38"/>
    </row>
    <row r="149" spans="1:8" ht="66" customHeight="1" x14ac:dyDescent="0.2">
      <c r="A149" s="143" t="s">
        <v>108</v>
      </c>
      <c r="B149" s="144"/>
      <c r="C149" s="186"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6">
        <v>27000</v>
      </c>
      <c r="E149" s="37"/>
      <c r="F149" s="37"/>
      <c r="G149" s="37"/>
      <c r="H149" s="38"/>
    </row>
    <row r="150" spans="1:8" ht="50.1" customHeight="1" thickBot="1" x14ac:dyDescent="0.25">
      <c r="A150" s="143" t="s">
        <v>109</v>
      </c>
      <c r="B150" s="144"/>
      <c r="C150" s="186" t="str">
        <f t="shared" si="1"/>
        <v>Электронный справочник на основе Справочника организаций "2ГИС.АСТРАХАНЬ" (версия для ПК)</v>
      </c>
      <c r="D150" s="44">
        <v>13200</v>
      </c>
      <c r="E150" s="45"/>
      <c r="F150" s="45"/>
      <c r="G150" s="45"/>
      <c r="H150" s="46"/>
    </row>
    <row r="151" spans="1:8" s="28" customFormat="1" ht="50.1" customHeight="1" thickBot="1" x14ac:dyDescent="0.25">
      <c r="A151" s="24" t="s">
        <v>110</v>
      </c>
      <c r="B151" s="25"/>
      <c r="C151" s="26"/>
      <c r="D151" s="156"/>
      <c r="E151" s="156"/>
      <c r="F151" s="156"/>
      <c r="G151" s="156"/>
      <c r="H151" s="157"/>
    </row>
    <row r="152" spans="1:8" s="16" customFormat="1" ht="50.1" customHeight="1" x14ac:dyDescent="0.2">
      <c r="A152" s="143" t="s">
        <v>111</v>
      </c>
      <c r="B152" s="144"/>
      <c r="C152" s="193"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52" s="36">
        <v>5004</v>
      </c>
      <c r="E152" s="37"/>
      <c r="F152" s="37"/>
      <c r="G152" s="37"/>
      <c r="H152" s="38"/>
    </row>
    <row r="153" spans="1:8" s="16" customFormat="1" ht="50.1" customHeight="1" x14ac:dyDescent="0.2">
      <c r="A153" s="143" t="s">
        <v>112</v>
      </c>
      <c r="B153" s="144"/>
      <c r="C153" s="196"/>
      <c r="D153" s="36">
        <v>5004</v>
      </c>
      <c r="E153" s="37"/>
      <c r="F153" s="37"/>
      <c r="G153" s="37"/>
      <c r="H153" s="38"/>
    </row>
    <row r="154" spans="1:8" s="16" customFormat="1" ht="50.1" customHeight="1" x14ac:dyDescent="0.2">
      <c r="A154" s="194" t="s">
        <v>113</v>
      </c>
      <c r="B154" s="195"/>
      <c r="C154" s="196"/>
      <c r="D154" s="329">
        <v>1500</v>
      </c>
      <c r="E154" s="140"/>
      <c r="F154" s="140"/>
      <c r="G154" s="140"/>
      <c r="H154" s="140"/>
    </row>
    <row r="155" spans="1:8" s="16" customFormat="1" ht="50.1" customHeight="1" x14ac:dyDescent="0.2">
      <c r="A155" s="194" t="s">
        <v>114</v>
      </c>
      <c r="B155" s="195"/>
      <c r="C155" s="196"/>
      <c r="D155" s="329">
        <v>150</v>
      </c>
      <c r="E155" s="140"/>
      <c r="F155" s="140"/>
      <c r="G155" s="140"/>
      <c r="H155" s="140"/>
    </row>
    <row r="156" spans="1:8" s="16" customFormat="1" ht="50.1" customHeight="1" thickBot="1" x14ac:dyDescent="0.25">
      <c r="A156" s="194" t="s">
        <v>115</v>
      </c>
      <c r="B156" s="195"/>
      <c r="C156" s="198"/>
      <c r="D156" s="78">
        <v>510</v>
      </c>
      <c r="E156" s="79"/>
      <c r="F156" s="79"/>
      <c r="G156" s="79"/>
      <c r="H156" s="79"/>
    </row>
    <row r="157" spans="1:8" s="16" customFormat="1" ht="50.1" customHeight="1" thickBot="1" x14ac:dyDescent="0.25">
      <c r="A157" s="24" t="s">
        <v>116</v>
      </c>
      <c r="B157" s="25"/>
      <c r="C157" s="26"/>
      <c r="D157" s="156"/>
      <c r="E157" s="156"/>
      <c r="F157" s="156"/>
      <c r="G157" s="156"/>
      <c r="H157" s="157"/>
    </row>
    <row r="158" spans="1:8" ht="55.5" customHeight="1" x14ac:dyDescent="0.2">
      <c r="A158" s="143" t="s">
        <v>117</v>
      </c>
      <c r="B158" s="144"/>
      <c r="C15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8" s="200">
        <f>F158*1.2</f>
        <v>2736</v>
      </c>
      <c r="E158" s="201">
        <f>F158*1.1</f>
        <v>2508</v>
      </c>
      <c r="F158" s="201">
        <v>2280</v>
      </c>
      <c r="G158" s="201">
        <f>F158*0.75</f>
        <v>1710</v>
      </c>
      <c r="H158" s="202">
        <f>F158*0.5</f>
        <v>1140</v>
      </c>
    </row>
    <row r="159" spans="1:8" ht="55.5" customHeight="1" x14ac:dyDescent="0.2">
      <c r="A159" s="143" t="s">
        <v>118</v>
      </c>
      <c r="B159" s="144"/>
      <c r="C159" s="186" t="str">
        <f>"Интернет-площадка 2Fis.ru на основе Cправочника организаций "&amp;$C$2&amp;""</f>
        <v>Интернет-площадка 2Fis.ru на основе Cправочника организаций "2ГИС.АСТРАХАНЬ"</v>
      </c>
      <c r="D159" s="36">
        <v>2280</v>
      </c>
      <c r="E159" s="37"/>
      <c r="F159" s="37"/>
      <c r="G159" s="37"/>
      <c r="H159" s="38"/>
    </row>
    <row r="160" spans="1:8" ht="50.1" customHeight="1" x14ac:dyDescent="0.2">
      <c r="A160" s="143" t="s">
        <v>119</v>
      </c>
      <c r="B160" s="144"/>
      <c r="C160"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0" s="36">
        <v>1980</v>
      </c>
      <c r="E160" s="37"/>
      <c r="F160" s="37"/>
      <c r="G160" s="37"/>
      <c r="H160" s="38"/>
    </row>
    <row r="161" spans="1:8" ht="50.1" customHeight="1" x14ac:dyDescent="0.2">
      <c r="A161" s="143" t="s">
        <v>120</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61" s="200">
        <f>F161*1.2</f>
        <v>5040</v>
      </c>
      <c r="E161" s="201">
        <f>F161*1.1</f>
        <v>4620</v>
      </c>
      <c r="F161" s="201">
        <v>4200</v>
      </c>
      <c r="G161" s="201">
        <f>F161*0.75</f>
        <v>3150</v>
      </c>
      <c r="H161" s="202">
        <f>F161*0.5</f>
        <v>2100</v>
      </c>
    </row>
    <row r="162" spans="1:8" ht="50.1" customHeight="1" x14ac:dyDescent="0.2">
      <c r="A162" s="143" t="s">
        <v>165</v>
      </c>
      <c r="B162" s="144"/>
      <c r="C162" s="186" t="str">
        <f>"Интернет-площадка 2Fis.ru на основе Cправочника организаций "&amp;$C$2&amp;""</f>
        <v>Интернет-площадка 2Fis.ru на основе Cправочника организаций "2ГИС.АСТРАХАНЬ"</v>
      </c>
      <c r="D162" s="36">
        <v>4200</v>
      </c>
      <c r="E162" s="37"/>
      <c r="F162" s="37"/>
      <c r="G162" s="37"/>
      <c r="H162" s="38"/>
    </row>
    <row r="163" spans="1:8" ht="50.1" customHeight="1" x14ac:dyDescent="0.2">
      <c r="A163" s="143" t="s">
        <v>122</v>
      </c>
      <c r="B163" s="144"/>
      <c r="C163" s="186"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63" s="36">
        <v>3600</v>
      </c>
      <c r="E163" s="37"/>
      <c r="F163" s="37"/>
      <c r="G163" s="37"/>
      <c r="H163" s="38"/>
    </row>
    <row r="164" spans="1:8" s="16" customFormat="1" ht="126" customHeight="1" x14ac:dyDescent="0.2">
      <c r="A164" s="143" t="s">
        <v>123</v>
      </c>
      <c r="B164" s="144"/>
      <c r="C164" s="300" t="str">
        <f>C159</f>
        <v>Интернет-площадка 2Fis.ru на основе Cправочника организаций "2ГИС.АСТРАХАНЬ"</v>
      </c>
      <c r="D164" s="36">
        <v>2280</v>
      </c>
      <c r="E164" s="37"/>
      <c r="F164" s="37"/>
      <c r="G164" s="37"/>
      <c r="H164" s="38"/>
    </row>
    <row r="165" spans="1:8" s="16" customFormat="1" ht="126" customHeight="1" thickBot="1" x14ac:dyDescent="0.25">
      <c r="A165" s="143" t="s">
        <v>124</v>
      </c>
      <c r="B165" s="144"/>
      <c r="C1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5" s="36">
        <v>3936</v>
      </c>
      <c r="E165" s="37"/>
      <c r="F165" s="37"/>
      <c r="G165" s="37"/>
      <c r="H165" s="38"/>
    </row>
    <row r="166" spans="1:8" ht="48" customHeight="1" thickBot="1" x14ac:dyDescent="0.25">
      <c r="A166" s="301"/>
      <c r="B166" s="302"/>
      <c r="C166" s="182"/>
      <c r="D166" s="325"/>
      <c r="E166" s="325"/>
      <c r="F166" s="325"/>
      <c r="G166" s="325"/>
      <c r="H166" s="326"/>
    </row>
    <row r="167" spans="1:8" s="23" customFormat="1" ht="26.25" x14ac:dyDescent="0.2">
      <c r="A167" s="204"/>
      <c r="B167" s="205"/>
      <c r="C167" s="206"/>
      <c r="D167" s="205"/>
      <c r="E167" s="205"/>
      <c r="F167" s="205"/>
      <c r="G167" s="205"/>
      <c r="H167" s="207"/>
    </row>
    <row r="168" spans="1:8" s="16" customFormat="1" ht="21" x14ac:dyDescent="0.2">
      <c r="A168" s="208"/>
      <c r="B168" s="209" t="s">
        <v>125</v>
      </c>
      <c r="C168" s="210" t="s">
        <v>207</v>
      </c>
      <c r="D168" s="210"/>
      <c r="E168" s="211"/>
      <c r="F168" s="211"/>
      <c r="G168" s="211"/>
      <c r="H168" s="211"/>
    </row>
    <row r="169" spans="1:8" s="16" customFormat="1" ht="21" x14ac:dyDescent="0.2">
      <c r="A169" s="208"/>
      <c r="B169" s="211"/>
      <c r="C169" s="212" t="s">
        <v>208</v>
      </c>
      <c r="D169" s="212"/>
      <c r="E169" s="211"/>
      <c r="F169" s="211"/>
      <c r="G169" s="211"/>
      <c r="H169" s="211"/>
    </row>
    <row r="170" spans="1:8" s="16" customFormat="1" ht="21" x14ac:dyDescent="0.2">
      <c r="A170" s="208"/>
      <c r="B170" s="211"/>
      <c r="C170" s="212" t="s">
        <v>209</v>
      </c>
      <c r="D170" s="212"/>
      <c r="E170" s="211"/>
      <c r="F170" s="211"/>
      <c r="G170" s="211"/>
      <c r="H170" s="211"/>
    </row>
    <row r="171" spans="1:8" s="16" customFormat="1" ht="21" x14ac:dyDescent="0.2">
      <c r="A171" s="204"/>
      <c r="B171" s="205"/>
      <c r="C171" s="212"/>
      <c r="D171" s="212"/>
      <c r="E171" s="211"/>
      <c r="F171" s="211"/>
      <c r="G171" s="211"/>
      <c r="H171" s="205"/>
    </row>
    <row r="172" spans="1:8" s="16" customFormat="1" ht="26.25" x14ac:dyDescent="0.2">
      <c r="A172" s="215" t="str">
        <f>Абакан_юр!A157</f>
        <v>По соглашению сторон в качестве валюты платежа могут выступать украинские гривны, в этом случае курс следующий: 1 руб. = 0,4294 гривен</v>
      </c>
      <c r="B172" s="215"/>
      <c r="C172" s="215"/>
      <c r="D172" s="216"/>
      <c r="E172" s="216"/>
      <c r="F172" s="217"/>
      <c r="G172" s="218"/>
      <c r="H172" s="218"/>
    </row>
    <row r="173" spans="1:8" ht="26.25" x14ac:dyDescent="0.2">
      <c r="A173" s="215" t="str">
        <f>Абакан_юр!A158</f>
        <v>По соглашению сторон в качестве валюты платежа могут выступать дирхамы ОАЭ, в этом случае курс следующий: 1 руб. = 0,0422 дирхам</v>
      </c>
      <c r="B173" s="215"/>
      <c r="C173" s="215"/>
      <c r="D173" s="216"/>
      <c r="E173" s="216"/>
      <c r="F173" s="217"/>
      <c r="G173" s="220"/>
      <c r="H173" s="220"/>
    </row>
    <row r="174" spans="1:8" ht="26.25" x14ac:dyDescent="0.2">
      <c r="A174" s="215" t="str">
        <f>Абакан_юр!A159</f>
        <v>По соглашению сторон в качестве валюты платежа могут выступать доллары США, в этом случае курс следующий: 1 руб. = 0,0115 доллара</v>
      </c>
      <c r="B174" s="215"/>
      <c r="C174" s="215"/>
      <c r="D174" s="216"/>
      <c r="E174" s="216"/>
      <c r="F174" s="217"/>
      <c r="G174" s="220"/>
      <c r="H174" s="220"/>
    </row>
    <row r="175" spans="1:8" ht="26.25" x14ac:dyDescent="0.2">
      <c r="A175" s="215" t="str">
        <f>Абакан_юр!A160</f>
        <v>По соглашению сторон в качестве валюты платежа могут выступать евро, в этом случае курс следующий: 1 руб. = 0,0106 евро</v>
      </c>
      <c r="B175" s="215"/>
      <c r="C175" s="215"/>
      <c r="D175" s="216"/>
      <c r="E175" s="217"/>
      <c r="F175" s="217"/>
      <c r="G175" s="220"/>
      <c r="H175" s="220"/>
    </row>
    <row r="176" spans="1:8" ht="26.25" x14ac:dyDescent="0.2">
      <c r="A176" s="215" t="str">
        <f>Абакан_юр!A161</f>
        <v>По соглашению сторон в качестве валюты платежа могут выступать чешские кроны, в этом случае курс следующий: 1 руб. = 0,2596 крона</v>
      </c>
      <c r="B176" s="215"/>
      <c r="C176" s="215"/>
      <c r="D176" s="216"/>
      <c r="E176" s="217"/>
      <c r="F176" s="217"/>
      <c r="G176" s="220"/>
      <c r="H176" s="220"/>
    </row>
    <row r="177" spans="1:8" ht="26.25" x14ac:dyDescent="0.2">
      <c r="A177" s="215" t="str">
        <f>Абакан_юр!A162</f>
        <v>По соглашению сторон в качестве валюты платежа могут выступать киргизские сомы, в этом случае курс следующий: 1 руб. = 1,0276 сом</v>
      </c>
      <c r="B177" s="215"/>
      <c r="C177" s="215"/>
      <c r="D177" s="216"/>
      <c r="E177" s="216"/>
      <c r="F177" s="217"/>
      <c r="G177" s="220"/>
      <c r="H177" s="220"/>
    </row>
    <row r="178" spans="1:8" ht="26.25" x14ac:dyDescent="0.2">
      <c r="A178"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8" s="215"/>
      <c r="C178" s="215"/>
      <c r="D178" s="216"/>
      <c r="E178" s="216"/>
      <c r="F178" s="217"/>
      <c r="G178" s="220"/>
      <c r="H178" s="220"/>
    </row>
    <row r="179" spans="1:8" ht="26.25" customHeight="1" x14ac:dyDescent="0.2">
      <c r="A179" s="221"/>
      <c r="B179" s="221"/>
      <c r="C179" s="222"/>
      <c r="D179" s="223"/>
      <c r="E179" s="223"/>
      <c r="F179" s="224"/>
      <c r="G179" s="225"/>
      <c r="H179" s="225"/>
    </row>
    <row r="180" spans="1:8" ht="26.25" customHeight="1" x14ac:dyDescent="0.2">
      <c r="A180" s="227" t="s">
        <v>210</v>
      </c>
      <c r="B180" s="227"/>
      <c r="C180" s="227"/>
      <c r="D180" s="227"/>
      <c r="E180" s="227"/>
      <c r="F180" s="227"/>
      <c r="G180" s="227"/>
      <c r="H180" s="227"/>
    </row>
    <row r="181" spans="1:8" ht="26.25" customHeight="1" x14ac:dyDescent="0.2">
      <c r="A181" s="227" t="s">
        <v>211</v>
      </c>
      <c r="B181" s="227"/>
      <c r="C181" s="227"/>
      <c r="D181" s="227"/>
      <c r="E181" s="227"/>
      <c r="F181" s="227"/>
      <c r="G181" s="227"/>
      <c r="H181" s="227"/>
    </row>
    <row r="182" spans="1:8" ht="26.25" customHeight="1" x14ac:dyDescent="0.2">
      <c r="A182" s="221"/>
      <c r="B182" s="221"/>
      <c r="C182" s="222"/>
      <c r="D182" s="223"/>
      <c r="E182" s="223"/>
      <c r="F182" s="224"/>
      <c r="G182" s="225"/>
      <c r="H182" s="225"/>
    </row>
    <row r="183" spans="1:8" ht="26.25" customHeight="1" thickBot="1" x14ac:dyDescent="0.25">
      <c r="A183" s="228" t="s">
        <v>138</v>
      </c>
      <c r="B183" s="228"/>
      <c r="C183" s="228"/>
      <c r="D183" s="228"/>
      <c r="E183" s="228"/>
      <c r="F183" s="229"/>
      <c r="G183" s="219"/>
      <c r="H183" s="230"/>
    </row>
    <row r="184" spans="1:8" ht="26.25" customHeight="1" thickBot="1" x14ac:dyDescent="0.25">
      <c r="A184" s="231" t="s">
        <v>139</v>
      </c>
      <c r="B184" s="232"/>
      <c r="C184" s="232"/>
      <c r="D184" s="232"/>
      <c r="E184" s="233"/>
      <c r="F184" s="234"/>
      <c r="H184" s="235"/>
    </row>
    <row r="185" spans="1:8" ht="26.25" customHeight="1" thickBot="1" x14ac:dyDescent="0.25">
      <c r="A185" s="236" t="s">
        <v>140</v>
      </c>
      <c r="B185" s="237"/>
      <c r="C185" s="238" t="s">
        <v>141</v>
      </c>
      <c r="D185" s="237" t="s">
        <v>142</v>
      </c>
      <c r="E185" s="239"/>
      <c r="F185" s="240"/>
      <c r="G185" s="240"/>
      <c r="H185" s="240"/>
    </row>
    <row r="186" spans="1:8" ht="84" x14ac:dyDescent="0.2">
      <c r="A186" s="241" t="s">
        <v>143</v>
      </c>
      <c r="B186" s="242"/>
      <c r="C186" s="243" t="s">
        <v>144</v>
      </c>
      <c r="D186" s="244" t="s">
        <v>145</v>
      </c>
      <c r="E186" s="245"/>
      <c r="F186" s="240"/>
      <c r="G186" s="240"/>
      <c r="H186" s="240"/>
    </row>
    <row r="187" spans="1:8" ht="21" x14ac:dyDescent="0.2">
      <c r="A187" s="246" t="s">
        <v>146</v>
      </c>
      <c r="B187" s="247"/>
      <c r="C187" s="248" t="s">
        <v>147</v>
      </c>
      <c r="D187" s="249" t="s">
        <v>148</v>
      </c>
      <c r="E187" s="250"/>
      <c r="F187" s="240"/>
      <c r="G187" s="240"/>
      <c r="H187" s="240"/>
    </row>
    <row r="188" spans="1:8" ht="63.75" thickBot="1" x14ac:dyDescent="0.25">
      <c r="A188" s="332" t="s">
        <v>149</v>
      </c>
      <c r="B188" s="333"/>
      <c r="C188" s="334" t="s">
        <v>150</v>
      </c>
      <c r="D188" s="335" t="s">
        <v>148</v>
      </c>
      <c r="E188" s="336"/>
      <c r="F188" s="240"/>
      <c r="G188" s="240"/>
      <c r="H188" s="240"/>
    </row>
    <row r="189" spans="1:8" ht="42" x14ac:dyDescent="0.2">
      <c r="A189" s="246" t="s">
        <v>152</v>
      </c>
      <c r="B189" s="247"/>
      <c r="C189" s="337" t="s">
        <v>153</v>
      </c>
      <c r="D189" s="247" t="s">
        <v>148</v>
      </c>
      <c r="E189" s="338"/>
      <c r="F189" s="234"/>
      <c r="G189" s="234"/>
      <c r="H189" s="234"/>
    </row>
    <row r="190" spans="1:8" ht="36.75" customHeight="1" x14ac:dyDescent="0.2">
      <c r="A190" s="246" t="s">
        <v>154</v>
      </c>
      <c r="B190" s="247"/>
      <c r="C190" s="248" t="s">
        <v>155</v>
      </c>
      <c r="D190" s="249" t="s">
        <v>148</v>
      </c>
      <c r="E190" s="250"/>
      <c r="F190" s="224"/>
      <c r="G190" s="225"/>
      <c r="H190" s="225"/>
    </row>
    <row r="191" spans="1:8" ht="50.1" customHeight="1" x14ac:dyDescent="0.2">
      <c r="A191" s="252" t="s">
        <v>212</v>
      </c>
      <c r="B191" s="252"/>
      <c r="C191" s="252"/>
      <c r="D191" s="252"/>
      <c r="E191" s="252"/>
      <c r="F191" s="252"/>
      <c r="G191" s="252"/>
      <c r="H191" s="252"/>
    </row>
    <row r="192" spans="1:8" ht="88.5" customHeight="1" x14ac:dyDescent="0.2">
      <c r="A192" s="252" t="s">
        <v>213</v>
      </c>
      <c r="B192" s="252"/>
      <c r="C192" s="252"/>
      <c r="D192" s="252"/>
      <c r="E192" s="252"/>
      <c r="F192" s="252"/>
      <c r="G192" s="252"/>
      <c r="H192" s="252"/>
    </row>
    <row r="193" spans="1:8" ht="177.75" customHeight="1" x14ac:dyDescent="0.2">
      <c r="A19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27"/>
      <c r="C193" s="227"/>
      <c r="D193" s="227"/>
      <c r="E193" s="227"/>
      <c r="F193" s="227"/>
      <c r="G193" s="227"/>
      <c r="H193" s="227"/>
    </row>
    <row r="194" spans="1:8" ht="78.75" customHeight="1" x14ac:dyDescent="0.2">
      <c r="A194" s="227" t="s">
        <v>159</v>
      </c>
      <c r="B194" s="227"/>
      <c r="C194" s="227"/>
      <c r="D194" s="227"/>
      <c r="E194" s="227"/>
      <c r="F194" s="227"/>
      <c r="G194" s="227"/>
      <c r="H194" s="227"/>
    </row>
    <row r="195" spans="1:8" ht="116.25" customHeight="1" x14ac:dyDescent="0.2">
      <c r="A195" s="252" t="s">
        <v>160</v>
      </c>
      <c r="B195" s="252"/>
      <c r="C195" s="252"/>
      <c r="D195" s="252"/>
      <c r="E195" s="252"/>
      <c r="F195" s="252"/>
      <c r="G195" s="252"/>
      <c r="H195" s="252"/>
    </row>
    <row r="196" spans="1:8" s="205" customFormat="1" ht="125.25" customHeight="1" x14ac:dyDescent="0.2">
      <c r="A196" s="204"/>
      <c r="C196" s="206"/>
      <c r="H196" s="207"/>
    </row>
    <row r="197" spans="1:8" s="226" customFormat="1" ht="222.75" customHeight="1" x14ac:dyDescent="0.2">
      <c r="A197" s="227" t="s">
        <v>161</v>
      </c>
      <c r="B197" s="227"/>
      <c r="C197" s="227"/>
      <c r="D197" s="227"/>
      <c r="E197" s="227"/>
      <c r="F197" s="227"/>
      <c r="G197" s="227"/>
      <c r="H197" s="227"/>
    </row>
    <row r="198" spans="1:8" ht="24.95" customHeight="1" x14ac:dyDescent="0.2"/>
    <row r="200" spans="1:8" ht="197.25" customHeight="1" x14ac:dyDescent="0.2"/>
    <row r="201" spans="1:8" ht="72.75" customHeight="1" x14ac:dyDescent="0.2"/>
    <row r="204" spans="1:8" s="254" customFormat="1" ht="114.75" customHeight="1" x14ac:dyDescent="0.2">
      <c r="A204" s="204"/>
      <c r="B204" s="205"/>
      <c r="C204" s="206"/>
      <c r="D204" s="205"/>
      <c r="E204" s="205"/>
      <c r="F204" s="205"/>
      <c r="G204" s="205"/>
      <c r="H204" s="207"/>
    </row>
  </sheetData>
  <sheetProtection selectLockedCells="1" selectUnlockedCells="1"/>
  <mergeCells count="324">
    <mergeCell ref="A193:H193"/>
    <mergeCell ref="A194:H194"/>
    <mergeCell ref="A195:H195"/>
    <mergeCell ref="A197:E197"/>
    <mergeCell ref="F197:H197"/>
    <mergeCell ref="A189:B189"/>
    <mergeCell ref="D189:E189"/>
    <mergeCell ref="A190:B190"/>
    <mergeCell ref="D190:E190"/>
    <mergeCell ref="A191:H191"/>
    <mergeCell ref="A192:H192"/>
    <mergeCell ref="A186:B186"/>
    <mergeCell ref="D186:E186"/>
    <mergeCell ref="A187:B187"/>
    <mergeCell ref="D187:E187"/>
    <mergeCell ref="A188:B188"/>
    <mergeCell ref="D188:E188"/>
    <mergeCell ref="A180:H180"/>
    <mergeCell ref="A181:H181"/>
    <mergeCell ref="A183:E183"/>
    <mergeCell ref="A184:E184"/>
    <mergeCell ref="A185:B185"/>
    <mergeCell ref="D185:E185"/>
    <mergeCell ref="A173:C173"/>
    <mergeCell ref="A174:C174"/>
    <mergeCell ref="A175:C175"/>
    <mergeCell ref="A176:C176"/>
    <mergeCell ref="A177:C177"/>
    <mergeCell ref="A178:C178"/>
    <mergeCell ref="C168:D168"/>
    <mergeCell ref="C169:D169"/>
    <mergeCell ref="C170:D170"/>
    <mergeCell ref="C171:D171"/>
    <mergeCell ref="A172:C172"/>
    <mergeCell ref="G172:H172"/>
    <mergeCell ref="A164:B164"/>
    <mergeCell ref="D164:H164"/>
    <mergeCell ref="A165:B165"/>
    <mergeCell ref="D165:H165"/>
    <mergeCell ref="A166:B166"/>
    <mergeCell ref="D166:H166"/>
    <mergeCell ref="A160:B160"/>
    <mergeCell ref="D160:H160"/>
    <mergeCell ref="A161:B161"/>
    <mergeCell ref="A162:B162"/>
    <mergeCell ref="D162:H162"/>
    <mergeCell ref="A163:B163"/>
    <mergeCell ref="D163:H163"/>
    <mergeCell ref="D156:H156"/>
    <mergeCell ref="A157:B157"/>
    <mergeCell ref="D157:H157"/>
    <mergeCell ref="A158:B158"/>
    <mergeCell ref="A159:B159"/>
    <mergeCell ref="D159:H159"/>
    <mergeCell ref="A152:B152"/>
    <mergeCell ref="C152:C156"/>
    <mergeCell ref="D152:H152"/>
    <mergeCell ref="A153:B153"/>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C99:C116"/>
    <mergeCell ref="D99:H99"/>
    <mergeCell ref="A100:B100"/>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7:H57"/>
    <mergeCell ref="A58:B58"/>
    <mergeCell ref="D58:H58"/>
    <mergeCell ref="A59:B59"/>
    <mergeCell ref="D59:H59"/>
    <mergeCell ref="A60:B60"/>
    <mergeCell ref="D60:H60"/>
    <mergeCell ref="D51:H51"/>
    <mergeCell ref="A52:A53"/>
    <mergeCell ref="D52:H53"/>
    <mergeCell ref="D54:H54"/>
    <mergeCell ref="A55:B55"/>
    <mergeCell ref="C55:C84"/>
    <mergeCell ref="D55:H55"/>
    <mergeCell ref="A56:B56"/>
    <mergeCell ref="D56:H56"/>
    <mergeCell ref="A57:B57"/>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9"/>
  <sheetViews>
    <sheetView view="pageBreakPreview" zoomScale="40" zoomScaleNormal="60" zoomScaleSheetLayoutView="40" workbookViewId="0">
      <pane ySplit="4" topLeftCell="A154"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17"/>
      <c r="C47" s="118"/>
      <c r="D47" s="325"/>
      <c r="E47" s="325"/>
      <c r="F47" s="325"/>
      <c r="G47" s="325"/>
      <c r="H47" s="326"/>
    </row>
    <row r="48" spans="1:8" ht="42"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361">
        <f>F48*1.2</f>
        <v>4608</v>
      </c>
      <c r="E48" s="361">
        <f>F48*1.1</f>
        <v>4224</v>
      </c>
      <c r="F48" s="361">
        <v>3840</v>
      </c>
      <c r="G48" s="361">
        <f>F48*0.75</f>
        <v>2880</v>
      </c>
      <c r="H48" s="361">
        <f>F48*0.5</f>
        <v>1920</v>
      </c>
    </row>
    <row r="49" spans="1:8" ht="84"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362"/>
      <c r="E49" s="362"/>
      <c r="F49" s="362"/>
      <c r="G49" s="362"/>
      <c r="H49" s="362"/>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402"/>
      <c r="E50" s="402"/>
      <c r="F50" s="402"/>
      <c r="G50" s="402"/>
      <c r="H50" s="402"/>
    </row>
    <row r="51" spans="1:8" ht="21.75" thickBot="1" x14ac:dyDescent="0.25">
      <c r="A51" s="81"/>
      <c r="B51" s="117"/>
      <c r="C51" s="118"/>
      <c r="D51" s="325"/>
      <c r="E51" s="325"/>
      <c r="F51" s="325"/>
      <c r="G51" s="325"/>
      <c r="H51" s="326"/>
    </row>
    <row r="52" spans="1:8" ht="42"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ht="21.75" thickBot="1" x14ac:dyDescent="0.25">
      <c r="A54" s="81"/>
      <c r="B54" s="117"/>
      <c r="C54" s="118"/>
      <c r="D54" s="325"/>
      <c r="E54" s="325"/>
      <c r="F54" s="325"/>
      <c r="G54" s="325"/>
      <c r="H54" s="326"/>
    </row>
    <row r="55" spans="1:8" ht="50.1" customHeight="1" thickBot="1" x14ac:dyDescent="0.25">
      <c r="A55" s="119" t="s">
        <v>31</v>
      </c>
      <c r="B55" s="120"/>
      <c r="C55" s="120"/>
      <c r="D55" s="529" t="str">
        <f>"от "&amp;MIN(D56:D75)&amp;" до "&amp;MAX(D56:D75)</f>
        <v>от 414 до 8280</v>
      </c>
      <c r="E55" s="529"/>
      <c r="F55" s="529"/>
      <c r="G55" s="529"/>
      <c r="H55" s="530"/>
    </row>
    <row r="56" spans="1:8" ht="37.5" customHeight="1" x14ac:dyDescent="0.2">
      <c r="A56" s="531" t="s">
        <v>32</v>
      </c>
      <c r="B56" s="600"/>
      <c r="C56" s="455"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56" s="509">
        <v>414</v>
      </c>
      <c r="E56" s="510"/>
      <c r="F56" s="510"/>
      <c r="G56" s="510"/>
      <c r="H56" s="416"/>
    </row>
    <row r="57" spans="1:8" ht="37.5" customHeight="1" x14ac:dyDescent="0.2">
      <c r="A57" s="500" t="s">
        <v>33</v>
      </c>
      <c r="B57" s="501"/>
      <c r="C57" s="456"/>
      <c r="D57" s="329">
        <v>828</v>
      </c>
      <c r="E57" s="140"/>
      <c r="F57" s="140"/>
      <c r="G57" s="140"/>
      <c r="H57" s="141"/>
    </row>
    <row r="58" spans="1:8" ht="37.5" customHeight="1" x14ac:dyDescent="0.2">
      <c r="A58" s="500" t="s">
        <v>34</v>
      </c>
      <c r="B58" s="501"/>
      <c r="C58" s="456"/>
      <c r="D58" s="329">
        <v>1242</v>
      </c>
      <c r="E58" s="140"/>
      <c r="F58" s="140"/>
      <c r="G58" s="140"/>
      <c r="H58" s="141"/>
    </row>
    <row r="59" spans="1:8" ht="37.5" customHeight="1" x14ac:dyDescent="0.2">
      <c r="A59" s="500" t="s">
        <v>35</v>
      </c>
      <c r="B59" s="501"/>
      <c r="C59" s="456"/>
      <c r="D59" s="329">
        <v>1656</v>
      </c>
      <c r="E59" s="140"/>
      <c r="F59" s="140"/>
      <c r="G59" s="140"/>
      <c r="H59" s="141"/>
    </row>
    <row r="60" spans="1:8" ht="37.5" customHeight="1" x14ac:dyDescent="0.2">
      <c r="A60" s="500" t="s">
        <v>36</v>
      </c>
      <c r="B60" s="501"/>
      <c r="C60" s="456"/>
      <c r="D60" s="329">
        <v>2070</v>
      </c>
      <c r="E60" s="140"/>
      <c r="F60" s="140"/>
      <c r="G60" s="140"/>
      <c r="H60" s="141"/>
    </row>
    <row r="61" spans="1:8" ht="37.5" customHeight="1" x14ac:dyDescent="0.2">
      <c r="A61" s="500" t="s">
        <v>37</v>
      </c>
      <c r="B61" s="501"/>
      <c r="C61" s="456"/>
      <c r="D61" s="329">
        <v>2484</v>
      </c>
      <c r="E61" s="140"/>
      <c r="F61" s="140"/>
      <c r="G61" s="140"/>
      <c r="H61" s="141"/>
    </row>
    <row r="62" spans="1:8" ht="37.5" customHeight="1" x14ac:dyDescent="0.2">
      <c r="A62" s="500" t="s">
        <v>38</v>
      </c>
      <c r="B62" s="501"/>
      <c r="C62" s="456"/>
      <c r="D62" s="329">
        <v>2898</v>
      </c>
      <c r="E62" s="140"/>
      <c r="F62" s="140"/>
      <c r="G62" s="140"/>
      <c r="H62" s="141"/>
    </row>
    <row r="63" spans="1:8" ht="37.5" customHeight="1" x14ac:dyDescent="0.2">
      <c r="A63" s="500" t="s">
        <v>39</v>
      </c>
      <c r="B63" s="501"/>
      <c r="C63" s="456"/>
      <c r="D63" s="329">
        <v>3312</v>
      </c>
      <c r="E63" s="140"/>
      <c r="F63" s="140"/>
      <c r="G63" s="140"/>
      <c r="H63" s="141"/>
    </row>
    <row r="64" spans="1:8" ht="37.5" customHeight="1" x14ac:dyDescent="0.2">
      <c r="A64" s="500" t="s">
        <v>40</v>
      </c>
      <c r="B64" s="501"/>
      <c r="C64" s="456"/>
      <c r="D64" s="329">
        <v>3726</v>
      </c>
      <c r="E64" s="140"/>
      <c r="F64" s="140"/>
      <c r="G64" s="140"/>
      <c r="H64" s="141"/>
    </row>
    <row r="65" spans="1:8" ht="37.5" customHeight="1" x14ac:dyDescent="0.2">
      <c r="A65" s="500" t="s">
        <v>41</v>
      </c>
      <c r="B65" s="501"/>
      <c r="C65" s="456"/>
      <c r="D65" s="329">
        <v>4140</v>
      </c>
      <c r="E65" s="140"/>
      <c r="F65" s="140"/>
      <c r="G65" s="140"/>
      <c r="H65" s="141"/>
    </row>
    <row r="66" spans="1:8" ht="37.5" customHeight="1" x14ac:dyDescent="0.2">
      <c r="A66" s="500" t="s">
        <v>42</v>
      </c>
      <c r="B66" s="501"/>
      <c r="C66" s="456"/>
      <c r="D66" s="329">
        <v>4554</v>
      </c>
      <c r="E66" s="140"/>
      <c r="F66" s="140"/>
      <c r="G66" s="140"/>
      <c r="H66" s="141"/>
    </row>
    <row r="67" spans="1:8" ht="37.5" customHeight="1" x14ac:dyDescent="0.2">
      <c r="A67" s="500" t="s">
        <v>43</v>
      </c>
      <c r="B67" s="501"/>
      <c r="C67" s="456"/>
      <c r="D67" s="329">
        <v>4968</v>
      </c>
      <c r="E67" s="140"/>
      <c r="F67" s="140"/>
      <c r="G67" s="140"/>
      <c r="H67" s="141"/>
    </row>
    <row r="68" spans="1:8" ht="37.5" customHeight="1" x14ac:dyDescent="0.2">
      <c r="A68" s="500" t="s">
        <v>44</v>
      </c>
      <c r="B68" s="501"/>
      <c r="C68" s="456"/>
      <c r="D68" s="329">
        <v>5382</v>
      </c>
      <c r="E68" s="140"/>
      <c r="F68" s="140"/>
      <c r="G68" s="140"/>
      <c r="H68" s="141"/>
    </row>
    <row r="69" spans="1:8" ht="37.5" customHeight="1" x14ac:dyDescent="0.2">
      <c r="A69" s="500" t="s">
        <v>45</v>
      </c>
      <c r="B69" s="501"/>
      <c r="C69" s="456"/>
      <c r="D69" s="329">
        <v>5796</v>
      </c>
      <c r="E69" s="140"/>
      <c r="F69" s="140"/>
      <c r="G69" s="140"/>
      <c r="H69" s="141"/>
    </row>
    <row r="70" spans="1:8" ht="37.5" customHeight="1" x14ac:dyDescent="0.2">
      <c r="A70" s="500" t="s">
        <v>46</v>
      </c>
      <c r="B70" s="501"/>
      <c r="C70" s="456"/>
      <c r="D70" s="329">
        <v>6210</v>
      </c>
      <c r="E70" s="140"/>
      <c r="F70" s="140"/>
      <c r="G70" s="140"/>
      <c r="H70" s="141"/>
    </row>
    <row r="71" spans="1:8" ht="37.5" customHeight="1" x14ac:dyDescent="0.2">
      <c r="A71" s="500" t="s">
        <v>47</v>
      </c>
      <c r="B71" s="501"/>
      <c r="C71" s="456"/>
      <c r="D71" s="329">
        <v>6624</v>
      </c>
      <c r="E71" s="140"/>
      <c r="F71" s="140"/>
      <c r="G71" s="140"/>
      <c r="H71" s="141"/>
    </row>
    <row r="72" spans="1:8" ht="37.5" customHeight="1" x14ac:dyDescent="0.2">
      <c r="A72" s="500" t="s">
        <v>48</v>
      </c>
      <c r="B72" s="501"/>
      <c r="C72" s="456"/>
      <c r="D72" s="329">
        <v>7038</v>
      </c>
      <c r="E72" s="140"/>
      <c r="F72" s="140"/>
      <c r="G72" s="140"/>
      <c r="H72" s="141"/>
    </row>
    <row r="73" spans="1:8" ht="37.5" customHeight="1" x14ac:dyDescent="0.2">
      <c r="A73" s="500" t="s">
        <v>49</v>
      </c>
      <c r="B73" s="501"/>
      <c r="C73" s="456"/>
      <c r="D73" s="329">
        <v>7452</v>
      </c>
      <c r="E73" s="140"/>
      <c r="F73" s="140"/>
      <c r="G73" s="140"/>
      <c r="H73" s="141"/>
    </row>
    <row r="74" spans="1:8" ht="37.5" customHeight="1" x14ac:dyDescent="0.2">
      <c r="A74" s="500" t="s">
        <v>50</v>
      </c>
      <c r="B74" s="501"/>
      <c r="C74" s="456"/>
      <c r="D74" s="329">
        <v>7866</v>
      </c>
      <c r="E74" s="140"/>
      <c r="F74" s="140"/>
      <c r="G74" s="140"/>
      <c r="H74" s="141"/>
    </row>
    <row r="75" spans="1:8" ht="37.5" customHeight="1" thickBot="1" x14ac:dyDescent="0.25">
      <c r="A75" s="500" t="s">
        <v>51</v>
      </c>
      <c r="B75" s="501"/>
      <c r="C75" s="456"/>
      <c r="D75" s="329">
        <v>8280</v>
      </c>
      <c r="E75" s="140"/>
      <c r="F75" s="140"/>
      <c r="G75" s="140"/>
      <c r="H75" s="141"/>
    </row>
    <row r="76" spans="1:8" ht="50.1" customHeight="1" thickBot="1" x14ac:dyDescent="0.25">
      <c r="A76" s="119" t="s">
        <v>52</v>
      </c>
      <c r="B76" s="601"/>
      <c r="C76" s="601"/>
      <c r="D76" s="529" t="str">
        <f>"от "&amp;MIN(D77:D86)&amp;" до "&amp;MAX(D77:D86)</f>
        <v>от 240 до 2478</v>
      </c>
      <c r="E76" s="529"/>
      <c r="F76" s="529"/>
      <c r="G76" s="529"/>
      <c r="H76" s="530"/>
    </row>
    <row r="77" spans="1:8" ht="151.5" x14ac:dyDescent="0.2">
      <c r="A77" s="132" t="s">
        <v>53</v>
      </c>
      <c r="B77" s="133" t="s">
        <v>13</v>
      </c>
      <c r="C77" s="321"/>
      <c r="D77" s="509">
        <v>561</v>
      </c>
      <c r="E77" s="510"/>
      <c r="F77" s="510"/>
      <c r="G77" s="510"/>
      <c r="H77" s="416"/>
    </row>
    <row r="78" spans="1:8" ht="37.5" customHeight="1" x14ac:dyDescent="0.2">
      <c r="A78" s="275" t="s">
        <v>54</v>
      </c>
      <c r="B78" s="276"/>
      <c r="C78" s="139"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8" s="329">
        <v>240</v>
      </c>
      <c r="E78" s="140"/>
      <c r="F78" s="140"/>
      <c r="G78" s="140"/>
      <c r="H78" s="141"/>
    </row>
    <row r="79" spans="1:8" ht="37.5" customHeight="1" x14ac:dyDescent="0.2">
      <c r="A79" s="137" t="s">
        <v>55</v>
      </c>
      <c r="B79" s="191"/>
      <c r="C79" s="142"/>
      <c r="D79" s="329">
        <v>2478</v>
      </c>
      <c r="E79" s="140"/>
      <c r="F79" s="140"/>
      <c r="G79" s="140"/>
      <c r="H79" s="141"/>
    </row>
    <row r="80" spans="1:8" ht="37.5" customHeight="1" x14ac:dyDescent="0.2">
      <c r="A80" s="137" t="s">
        <v>56</v>
      </c>
      <c r="B80" s="191"/>
      <c r="C80" s="142"/>
      <c r="D80" s="329">
        <v>474</v>
      </c>
      <c r="E80" s="140"/>
      <c r="F80" s="140"/>
      <c r="G80" s="140"/>
      <c r="H80" s="141"/>
    </row>
    <row r="81" spans="1:8" ht="37.5" customHeight="1" x14ac:dyDescent="0.2">
      <c r="A81" s="137" t="s">
        <v>57</v>
      </c>
      <c r="B81" s="191"/>
      <c r="C81" s="142"/>
      <c r="D81" s="329">
        <v>2010</v>
      </c>
      <c r="E81" s="140"/>
      <c r="F81" s="140"/>
      <c r="G81" s="140"/>
      <c r="H81" s="141"/>
    </row>
    <row r="82" spans="1:8" ht="37.5" customHeight="1" x14ac:dyDescent="0.2">
      <c r="A82" s="137" t="s">
        <v>58</v>
      </c>
      <c r="B82" s="191"/>
      <c r="C82" s="142"/>
      <c r="D82" s="329">
        <v>300</v>
      </c>
      <c r="E82" s="140"/>
      <c r="F82" s="140"/>
      <c r="G82" s="140"/>
      <c r="H82" s="141"/>
    </row>
    <row r="83" spans="1:8" ht="37.5" customHeight="1" x14ac:dyDescent="0.2">
      <c r="A83" s="137" t="s">
        <v>59</v>
      </c>
      <c r="B83" s="191"/>
      <c r="C83" s="142"/>
      <c r="D83" s="329">
        <v>300</v>
      </c>
      <c r="E83" s="140"/>
      <c r="F83" s="140"/>
      <c r="G83" s="140"/>
      <c r="H83" s="141"/>
    </row>
    <row r="84" spans="1:8" ht="37.5" customHeight="1" x14ac:dyDescent="0.2">
      <c r="A84" s="137" t="s">
        <v>60</v>
      </c>
      <c r="B84" s="191"/>
      <c r="C84" s="142"/>
      <c r="D84" s="329">
        <v>600</v>
      </c>
      <c r="E84" s="140"/>
      <c r="F84" s="140"/>
      <c r="G84" s="140"/>
      <c r="H84" s="141"/>
    </row>
    <row r="85" spans="1:8" ht="37.5" customHeight="1" x14ac:dyDescent="0.2">
      <c r="A85" s="137" t="s">
        <v>61</v>
      </c>
      <c r="B85" s="191"/>
      <c r="C85" s="142"/>
      <c r="D85" s="329">
        <v>900</v>
      </c>
      <c r="E85" s="140"/>
      <c r="F85" s="140"/>
      <c r="G85" s="140"/>
      <c r="H85" s="141"/>
    </row>
    <row r="86" spans="1:8" ht="37.5" customHeight="1" thickBot="1" x14ac:dyDescent="0.25">
      <c r="A86" s="145" t="s">
        <v>62</v>
      </c>
      <c r="B86" s="565"/>
      <c r="C86" s="147"/>
      <c r="D86" s="327">
        <v>2010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504 до 8400</v>
      </c>
      <c r="E88" s="156"/>
      <c r="F88" s="156"/>
      <c r="G88" s="156"/>
      <c r="H88" s="157"/>
    </row>
    <row r="89" spans="1:8" ht="21.75" thickBot="1" x14ac:dyDescent="0.25">
      <c r="A89" s="301"/>
      <c r="B89" s="302"/>
      <c r="C89" s="118"/>
      <c r="D89" s="325"/>
      <c r="E89" s="325"/>
      <c r="F89" s="325"/>
      <c r="G89" s="325"/>
      <c r="H89" s="326"/>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90" s="165">
        <v>3000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750</v>
      </c>
      <c r="E92" s="140"/>
      <c r="F92" s="140"/>
      <c r="G92" s="140"/>
      <c r="H92" s="141"/>
    </row>
    <row r="93" spans="1:8" ht="65.25" customHeight="1" x14ac:dyDescent="0.2">
      <c r="A93" s="173" t="s">
        <v>70</v>
      </c>
      <c r="B93" s="174"/>
      <c r="C93" s="169"/>
      <c r="D93" s="140">
        <f>D90/5</f>
        <v>600</v>
      </c>
      <c r="E93" s="140"/>
      <c r="F93" s="140"/>
      <c r="G93" s="140"/>
      <c r="H93" s="141"/>
    </row>
    <row r="94" spans="1:8" ht="65.25" customHeight="1" x14ac:dyDescent="0.2">
      <c r="A94" s="173" t="s">
        <v>71</v>
      </c>
      <c r="B94" s="174"/>
      <c r="C94" s="169"/>
      <c r="D94" s="140">
        <f>D90/6</f>
        <v>500</v>
      </c>
      <c r="E94" s="140"/>
      <c r="F94" s="140"/>
      <c r="G94" s="140"/>
      <c r="H94" s="141"/>
    </row>
    <row r="95" spans="1:8" ht="65.25" customHeight="1" x14ac:dyDescent="0.2">
      <c r="A95" s="173" t="s">
        <v>72</v>
      </c>
      <c r="B95" s="174"/>
      <c r="C95" s="169"/>
      <c r="D95" s="140">
        <f>D90/7</f>
        <v>428.57142857142856</v>
      </c>
      <c r="E95" s="140"/>
      <c r="F95" s="140"/>
      <c r="G95" s="140"/>
      <c r="H95" s="141"/>
    </row>
    <row r="96" spans="1:8" ht="65.25" customHeight="1" x14ac:dyDescent="0.2">
      <c r="A96" s="173" t="s">
        <v>73</v>
      </c>
      <c r="B96" s="174"/>
      <c r="C96" s="169"/>
      <c r="D96" s="140">
        <f>D90/8</f>
        <v>375</v>
      </c>
      <c r="E96" s="140"/>
      <c r="F96" s="140"/>
      <c r="G96" s="140"/>
      <c r="H96" s="141"/>
    </row>
    <row r="97" spans="1:8" ht="65.25" customHeight="1" x14ac:dyDescent="0.2">
      <c r="A97" s="173" t="s">
        <v>74</v>
      </c>
      <c r="B97" s="174"/>
      <c r="C97" s="169"/>
      <c r="D97" s="140">
        <f>D90/9</f>
        <v>333.33333333333331</v>
      </c>
      <c r="E97" s="140"/>
      <c r="F97" s="140"/>
      <c r="G97" s="140"/>
      <c r="H97" s="141"/>
    </row>
    <row r="98" spans="1:8" ht="65.25" customHeight="1" x14ac:dyDescent="0.2">
      <c r="A98" s="173" t="s">
        <v>75</v>
      </c>
      <c r="B98" s="174"/>
      <c r="C98" s="169"/>
      <c r="D98" s="140">
        <f>D90/10</f>
        <v>300</v>
      </c>
      <c r="E98" s="140"/>
      <c r="F98" s="140"/>
      <c r="G98" s="140"/>
      <c r="H98" s="141"/>
    </row>
    <row r="99" spans="1:8" ht="65.25" customHeight="1" thickBot="1" x14ac:dyDescent="0.25">
      <c r="A99" s="162" t="s">
        <v>76</v>
      </c>
      <c r="B99" s="163"/>
      <c r="C99" s="169"/>
      <c r="D99" s="165">
        <v>6000</v>
      </c>
      <c r="E99" s="165"/>
      <c r="F99" s="165"/>
      <c r="G99" s="165"/>
      <c r="H99" s="166"/>
    </row>
    <row r="100" spans="1:8" ht="65.25" customHeight="1" thickBot="1" x14ac:dyDescent="0.25">
      <c r="A100" s="167" t="s">
        <v>67</v>
      </c>
      <c r="B100" s="168"/>
      <c r="C100" s="169"/>
      <c r="D100" s="170" t="s">
        <v>68</v>
      </c>
      <c r="E100" s="171"/>
      <c r="F100" s="171"/>
      <c r="G100" s="171"/>
      <c r="H100" s="172"/>
    </row>
    <row r="101" spans="1:8" ht="65.25" customHeight="1" x14ac:dyDescent="0.2">
      <c r="A101" s="173" t="s">
        <v>69</v>
      </c>
      <c r="B101" s="174"/>
      <c r="C101" s="169"/>
      <c r="D101" s="140">
        <v>1500</v>
      </c>
      <c r="E101" s="140"/>
      <c r="F101" s="140"/>
      <c r="G101" s="140"/>
      <c r="H101" s="141"/>
    </row>
    <row r="102" spans="1:8" ht="65.25" customHeight="1" x14ac:dyDescent="0.2">
      <c r="A102" s="173" t="s">
        <v>70</v>
      </c>
      <c r="B102" s="174"/>
      <c r="C102" s="169"/>
      <c r="D102" s="140">
        <v>1200</v>
      </c>
      <c r="E102" s="140"/>
      <c r="F102" s="140"/>
      <c r="G102" s="140"/>
      <c r="H102" s="141"/>
    </row>
    <row r="103" spans="1:8" ht="65.25" customHeight="1" x14ac:dyDescent="0.2">
      <c r="A103" s="173" t="s">
        <v>71</v>
      </c>
      <c r="B103" s="174"/>
      <c r="C103" s="169"/>
      <c r="D103" s="140">
        <v>1000</v>
      </c>
      <c r="E103" s="140"/>
      <c r="F103" s="140"/>
      <c r="G103" s="140"/>
      <c r="H103" s="141"/>
    </row>
    <row r="104" spans="1:8" ht="65.25" customHeight="1" x14ac:dyDescent="0.2">
      <c r="A104" s="173" t="s">
        <v>72</v>
      </c>
      <c r="B104" s="174"/>
      <c r="C104" s="169"/>
      <c r="D104" s="140">
        <v>857.14285714285722</v>
      </c>
      <c r="E104" s="140"/>
      <c r="F104" s="140"/>
      <c r="G104" s="140"/>
      <c r="H104" s="141"/>
    </row>
    <row r="105" spans="1:8" ht="65.25" customHeight="1" x14ac:dyDescent="0.2">
      <c r="A105" s="173" t="s">
        <v>73</v>
      </c>
      <c r="B105" s="174"/>
      <c r="C105" s="169"/>
      <c r="D105" s="140">
        <v>750</v>
      </c>
      <c r="E105" s="140"/>
      <c r="F105" s="140"/>
      <c r="G105" s="140"/>
      <c r="H105" s="141"/>
    </row>
    <row r="106" spans="1:8" ht="65.25" customHeight="1" x14ac:dyDescent="0.2">
      <c r="A106" s="173" t="s">
        <v>74</v>
      </c>
      <c r="B106" s="174"/>
      <c r="C106" s="169"/>
      <c r="D106" s="140">
        <v>666.66666666666663</v>
      </c>
      <c r="E106" s="140"/>
      <c r="F106" s="140"/>
      <c r="G106" s="140"/>
      <c r="H106" s="141"/>
    </row>
    <row r="107" spans="1:8" ht="65.25" customHeight="1" thickBot="1" x14ac:dyDescent="0.25">
      <c r="A107" s="173" t="s">
        <v>75</v>
      </c>
      <c r="B107" s="174"/>
      <c r="C107" s="177"/>
      <c r="D107" s="140">
        <v>600</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8" s="327">
        <v>10008</v>
      </c>
      <c r="E108" s="148"/>
      <c r="F108" s="148"/>
      <c r="G108" s="148"/>
      <c r="H108" s="149"/>
    </row>
    <row r="109" spans="1:8" ht="21.75" thickBot="1" x14ac:dyDescent="0.25">
      <c r="A109" s="301"/>
      <c r="B109" s="302"/>
      <c r="C109" s="182"/>
      <c r="D109" s="325"/>
      <c r="E109" s="325"/>
      <c r="F109" s="325"/>
      <c r="G109" s="325"/>
      <c r="H109" s="326"/>
    </row>
    <row r="110" spans="1:8" ht="50.1" customHeight="1" x14ac:dyDescent="0.2">
      <c r="A110" s="507" t="s">
        <v>78</v>
      </c>
      <c r="B110" s="508"/>
      <c r="C110" s="294" t="str">
        <f>"Интернет-площадка 2gis.ru на основе Cправочника организаций "&amp;$C$2&amp;""</f>
        <v>Интернет-площадка 2gis.ru на основе Cправочника организаций "2ГИС.НИЖНИЙ ТАГИЛ"</v>
      </c>
      <c r="D110" s="509">
        <v>3462</v>
      </c>
      <c r="E110" s="510"/>
      <c r="F110" s="510"/>
      <c r="G110" s="510"/>
      <c r="H110" s="416"/>
    </row>
    <row r="111" spans="1:8" ht="50.1" customHeight="1" x14ac:dyDescent="0.2">
      <c r="A111" s="137" t="s">
        <v>79</v>
      </c>
      <c r="B111" s="191"/>
      <c r="C11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1" s="329">
        <v>6492</v>
      </c>
      <c r="E111" s="140"/>
      <c r="F111" s="140"/>
      <c r="G111" s="140"/>
      <c r="H111" s="141"/>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2" s="329">
        <v>7020</v>
      </c>
      <c r="E112" s="140"/>
      <c r="F112" s="140"/>
      <c r="G112" s="140"/>
      <c r="H112" s="141"/>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"2ГИС.НИЖНИЙ ТАГИЛ"</v>
      </c>
      <c r="D113" s="329">
        <v>5160</v>
      </c>
      <c r="E113" s="140"/>
      <c r="F113" s="140"/>
      <c r="G113" s="140"/>
      <c r="H113" s="141"/>
    </row>
    <row r="114" spans="1:8" ht="50.1" customHeight="1" x14ac:dyDescent="0.2">
      <c r="A114" s="137" t="s">
        <v>82</v>
      </c>
      <c r="B114" s="191"/>
      <c r="C114" s="190" t="str">
        <f>"Интернет-площадка 2gis.ru на основе Cправочника организаций "&amp;$C$2&amp;""</f>
        <v>Интернет-площадка 2gis.ru на основе Cправочника организаций "2ГИС.НИЖНИЙ ТАГИЛ"</v>
      </c>
      <c r="D114" s="329">
        <v>6192</v>
      </c>
      <c r="E114" s="140"/>
      <c r="F114" s="140"/>
      <c r="G114" s="140"/>
      <c r="H114" s="141"/>
    </row>
    <row r="115" spans="1:8" ht="50.1" customHeight="1" x14ac:dyDescent="0.2">
      <c r="A115" s="137" t="s">
        <v>83</v>
      </c>
      <c r="B115" s="191"/>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5" s="329">
        <v>4020</v>
      </c>
      <c r="E115" s="140"/>
      <c r="F115" s="140"/>
      <c r="G115" s="140"/>
      <c r="H115" s="141"/>
    </row>
    <row r="116" spans="1:8" ht="50.1" customHeight="1" x14ac:dyDescent="0.2">
      <c r="A116" s="137" t="s">
        <v>84</v>
      </c>
      <c r="B116" s="191"/>
      <c r="C11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6" s="329">
        <v>5250</v>
      </c>
      <c r="E116" s="140"/>
      <c r="F116" s="140"/>
      <c r="G116" s="140"/>
      <c r="H116" s="141"/>
    </row>
    <row r="117" spans="1:8" ht="50.1" customHeight="1" x14ac:dyDescent="0.2">
      <c r="A117" s="137" t="s">
        <v>85</v>
      </c>
      <c r="B117" s="191"/>
      <c r="C11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7" s="329">
        <v>8028</v>
      </c>
      <c r="E117" s="140"/>
      <c r="F117" s="140"/>
      <c r="G117" s="140"/>
      <c r="H117" s="141"/>
    </row>
    <row r="118" spans="1:8" ht="50.1" customHeight="1" x14ac:dyDescent="0.2">
      <c r="A118" s="143" t="s">
        <v>86</v>
      </c>
      <c r="B118" s="144"/>
      <c r="C118" s="190" t="str">
        <f>C149</f>
        <v>электронный справочник на основе Справочника организаций "2ГИС.НИЖНИЙ ТАГИЛ" (мобильная версия 2ГИС 4.0 и выше)</v>
      </c>
      <c r="D118" s="329">
        <v>8010</v>
      </c>
      <c r="E118" s="140"/>
      <c r="F118" s="140"/>
      <c r="G118" s="140"/>
      <c r="H118" s="141"/>
    </row>
    <row r="119" spans="1:8" ht="50.1" customHeight="1" x14ac:dyDescent="0.2">
      <c r="A119" s="137" t="s">
        <v>87</v>
      </c>
      <c r="B119" s="191"/>
      <c r="C119" s="190" t="s">
        <v>88</v>
      </c>
      <c r="D119" s="329">
        <v>504</v>
      </c>
      <c r="E119" s="140"/>
      <c r="F119" s="140"/>
      <c r="G119" s="140"/>
      <c r="H119" s="141"/>
    </row>
    <row r="120" spans="1:8" ht="50.1"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0" s="329">
        <v>1770</v>
      </c>
      <c r="E120" s="140"/>
      <c r="F120" s="140"/>
      <c r="G120" s="140"/>
      <c r="H120" s="141"/>
    </row>
    <row r="121" spans="1:8" ht="50.1"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1" s="329">
        <v>1416</v>
      </c>
      <c r="E121" s="140"/>
      <c r="F121" s="140"/>
      <c r="G121" s="140"/>
      <c r="H121" s="141"/>
    </row>
    <row r="122" spans="1:8" ht="50.1" customHeight="1" x14ac:dyDescent="0.2">
      <c r="A122" s="143" t="s">
        <v>91</v>
      </c>
      <c r="B122" s="144"/>
      <c r="C122"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2" s="329">
        <v>1416</v>
      </c>
      <c r="E122" s="140"/>
      <c r="F122" s="140"/>
      <c r="G122" s="140"/>
      <c r="H122" s="141"/>
    </row>
    <row r="123" spans="1:8" ht="50.1" customHeight="1" x14ac:dyDescent="0.2">
      <c r="A123" s="143" t="s">
        <v>92</v>
      </c>
      <c r="B123" s="144"/>
      <c r="C123" s="190"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3" s="329">
        <v>708</v>
      </c>
      <c r="E123" s="140"/>
      <c r="F123" s="140"/>
      <c r="G123" s="140"/>
      <c r="H123" s="141"/>
    </row>
    <row r="124" spans="1:8" ht="50.1"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4" s="329">
        <v>8400</v>
      </c>
      <c r="E124" s="140"/>
      <c r="F124" s="140"/>
      <c r="G124" s="140"/>
      <c r="H124" s="141"/>
    </row>
    <row r="125" spans="1:8" ht="50.1"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25" s="329">
        <v>5004</v>
      </c>
      <c r="E125" s="140"/>
      <c r="F125" s="140"/>
      <c r="G125" s="140"/>
      <c r="H125" s="141"/>
    </row>
    <row r="126" spans="1:8" ht="50.1" customHeight="1" thickBot="1" x14ac:dyDescent="0.25">
      <c r="A126" s="137" t="s">
        <v>95</v>
      </c>
      <c r="B126" s="191"/>
      <c r="C12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6" s="329">
        <v>6726</v>
      </c>
      <c r="E126" s="140"/>
      <c r="F126" s="140"/>
      <c r="G126" s="140"/>
      <c r="H126" s="141"/>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7" s="329">
        <v>1059</v>
      </c>
      <c r="E127" s="140"/>
      <c r="F127" s="140"/>
      <c r="G127" s="140"/>
      <c r="H127" s="141"/>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8" s="329">
        <v>7005</v>
      </c>
      <c r="E128" s="140"/>
      <c r="F128" s="140"/>
      <c r="G128" s="140"/>
      <c r="H128" s="141"/>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9" s="329">
        <v>5010</v>
      </c>
      <c r="E129" s="140"/>
      <c r="F129" s="140"/>
      <c r="G129" s="140"/>
      <c r="H129" s="141"/>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30" s="329">
        <v>4200</v>
      </c>
      <c r="E130" s="140"/>
      <c r="F130" s="140"/>
      <c r="G130" s="140"/>
      <c r="H130" s="141"/>
    </row>
    <row r="131" spans="1:8" ht="50.1" customHeight="1" x14ac:dyDescent="0.2">
      <c r="A131" s="137" t="s">
        <v>99</v>
      </c>
      <c r="B131" s="191"/>
      <c r="C131" s="190" t="str">
        <f>"Интернет-площадка 2gis.ru на основе Cправочника организаций "&amp;$C$2&amp;""</f>
        <v>Интернет-площадка 2gis.ru на основе Cправочника организаций "2ГИС.НИЖНИЙ ТАГИЛ"</v>
      </c>
      <c r="D131" s="329">
        <v>4920</v>
      </c>
      <c r="E131" s="140"/>
      <c r="F131" s="140"/>
      <c r="G131" s="140"/>
      <c r="H131" s="141"/>
    </row>
    <row r="132" spans="1:8" ht="50.1" customHeight="1" x14ac:dyDescent="0.2">
      <c r="A132" s="137" t="s">
        <v>100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329">
        <v>9120</v>
      </c>
      <c r="E132" s="140"/>
      <c r="F132" s="140"/>
      <c r="G132" s="140"/>
      <c r="H132" s="141"/>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329">
        <v>9840</v>
      </c>
      <c r="E133" s="140"/>
      <c r="F133" s="140"/>
      <c r="G133" s="140"/>
      <c r="H133" s="141"/>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"2ГИС.НИЖНИЙ ТАГИЛ"</v>
      </c>
      <c r="D134" s="329">
        <v>7320</v>
      </c>
      <c r="E134" s="140"/>
      <c r="F134" s="140"/>
      <c r="G134" s="140"/>
      <c r="H134" s="141"/>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"2ГИС.НИЖНИЙ ТАГИЛ"</v>
      </c>
      <c r="D135" s="329">
        <v>8784</v>
      </c>
      <c r="E135" s="140"/>
      <c r="F135" s="140"/>
      <c r="G135" s="140"/>
      <c r="H135" s="141"/>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6" s="329">
        <v>5640</v>
      </c>
      <c r="E136" s="140"/>
      <c r="F136" s="140"/>
      <c r="G136" s="140"/>
      <c r="H136" s="141"/>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7" s="329">
        <v>7440</v>
      </c>
      <c r="E137" s="140"/>
      <c r="F137" s="140"/>
      <c r="G137" s="140"/>
      <c r="H137" s="141"/>
    </row>
    <row r="138" spans="1:8" ht="50.1" customHeight="1" x14ac:dyDescent="0.2">
      <c r="A138" s="137" t="s">
        <v>106</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8" s="329">
        <v>11280</v>
      </c>
      <c r="E138" s="140"/>
      <c r="F138" s="140"/>
      <c r="G138" s="140"/>
      <c r="H138" s="141"/>
    </row>
    <row r="139" spans="1:8" ht="50.1" customHeight="1" x14ac:dyDescent="0.2">
      <c r="A139" s="137" t="s">
        <v>107</v>
      </c>
      <c r="B139" s="191"/>
      <c r="C139" s="190" t="s">
        <v>88</v>
      </c>
      <c r="D139" s="329">
        <v>720</v>
      </c>
      <c r="E139" s="140"/>
      <c r="F139" s="140"/>
      <c r="G139" s="140"/>
      <c r="H139" s="141"/>
    </row>
    <row r="140" spans="1:8" ht="50.1" customHeight="1" x14ac:dyDescent="0.2">
      <c r="A140" s="137" t="s">
        <v>108</v>
      </c>
      <c r="B140" s="191"/>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329">
        <v>11760</v>
      </c>
      <c r="E140" s="140"/>
      <c r="F140" s="140"/>
      <c r="G140" s="140"/>
      <c r="H140" s="141"/>
    </row>
    <row r="141" spans="1:8" ht="50.1" customHeight="1" thickBot="1" x14ac:dyDescent="0.25">
      <c r="A141" s="145" t="s">
        <v>109</v>
      </c>
      <c r="B141" s="565"/>
      <c r="C14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1" s="327">
        <v>9480</v>
      </c>
      <c r="E141" s="148"/>
      <c r="F141" s="148"/>
      <c r="G141" s="148"/>
      <c r="H141" s="149"/>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43" s="329">
        <v>4200</v>
      </c>
      <c r="E143" s="140"/>
      <c r="F143" s="140"/>
      <c r="G143" s="140"/>
      <c r="H143" s="141"/>
    </row>
    <row r="144" spans="1:8" s="16" customFormat="1" ht="50.1" customHeight="1" x14ac:dyDescent="0.2">
      <c r="A144" s="143" t="s">
        <v>112</v>
      </c>
      <c r="B144" s="144"/>
      <c r="C144" s="196"/>
      <c r="D144" s="329">
        <v>4200</v>
      </c>
      <c r="E144" s="140"/>
      <c r="F144" s="140"/>
      <c r="G144" s="140"/>
      <c r="H144" s="141"/>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600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37" t="s">
        <v>117</v>
      </c>
      <c r="B149" s="191"/>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9" s="200">
        <f>F149*1.2</f>
        <v>2340</v>
      </c>
      <c r="E149" s="201">
        <f>F149*1.1</f>
        <v>2145</v>
      </c>
      <c r="F149" s="201">
        <v>1950</v>
      </c>
      <c r="G149" s="201">
        <f>F149*0.75</f>
        <v>1462.5</v>
      </c>
      <c r="H149" s="202">
        <f>F149*0.5</f>
        <v>975</v>
      </c>
    </row>
    <row r="150" spans="1:8" ht="50.1" customHeight="1" x14ac:dyDescent="0.2">
      <c r="A150" s="137" t="s">
        <v>118</v>
      </c>
      <c r="B150" s="191"/>
      <c r="C150" s="190" t="str">
        <f>"Интернет-площадка 2gis.ru на основе Cправочника организаций "&amp;$C$2&amp;""</f>
        <v>Интернет-площадка 2gis.ru на основе Cправочника организаций "2ГИС.НИЖНИЙ ТАГИЛ"</v>
      </c>
      <c r="D150" s="329">
        <v>1536</v>
      </c>
      <c r="E150" s="140"/>
      <c r="F150" s="140"/>
      <c r="G150" s="140"/>
      <c r="H150" s="141"/>
    </row>
    <row r="151" spans="1:8" ht="50.1" customHeight="1" x14ac:dyDescent="0.2">
      <c r="A151" s="137" t="s">
        <v>119</v>
      </c>
      <c r="B151" s="191"/>
      <c r="C151"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1" s="329">
        <v>534</v>
      </c>
      <c r="E151" s="140"/>
      <c r="F151" s="140"/>
      <c r="G151" s="140"/>
      <c r="H151" s="141"/>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52" s="200">
        <f>F152*1.2</f>
        <v>3312</v>
      </c>
      <c r="E152" s="201">
        <f>F152*1.1</f>
        <v>3036.0000000000005</v>
      </c>
      <c r="F152" s="201">
        <v>2760</v>
      </c>
      <c r="G152" s="201">
        <f>F152*0.75</f>
        <v>2070</v>
      </c>
      <c r="H152" s="202">
        <f>F152*0.5</f>
        <v>1380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"2ГИС.НИЖНИЙ ТАГИЛ"</v>
      </c>
      <c r="D153" s="329">
        <v>2160</v>
      </c>
      <c r="E153" s="140"/>
      <c r="F153" s="140"/>
      <c r="G153" s="140"/>
      <c r="H153" s="141"/>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329">
        <v>840</v>
      </c>
      <c r="E154" s="140"/>
      <c r="F154" s="140"/>
      <c r="G154" s="140"/>
      <c r="H154" s="141"/>
    </row>
    <row r="155" spans="1:8" s="16" customFormat="1" ht="126" customHeight="1" thickBot="1" x14ac:dyDescent="0.25">
      <c r="A155" s="143" t="s">
        <v>123</v>
      </c>
      <c r="B155" s="144"/>
      <c r="C155" s="300" t="str">
        <f>C150</f>
        <v>Интернет-площадка 2gis.ru на основе Cправочника организаций "2ГИС.НИЖНИЙ ТАГИЛ"</v>
      </c>
      <c r="D155" s="329">
        <v>5010</v>
      </c>
      <c r="E155" s="140"/>
      <c r="F155" s="140"/>
      <c r="G155" s="140"/>
      <c r="H155" s="141"/>
    </row>
    <row r="156" spans="1:8" ht="50.1" customHeight="1" thickBot="1" x14ac:dyDescent="0.25">
      <c r="A156" s="24" t="s">
        <v>184</v>
      </c>
      <c r="B156" s="25"/>
      <c r="C156" s="26"/>
      <c r="D156" s="156"/>
      <c r="E156" s="156"/>
      <c r="F156" s="156"/>
      <c r="G156" s="156"/>
      <c r="H156" s="157"/>
    </row>
    <row r="157" spans="1:8" s="23" customFormat="1" ht="30" customHeight="1" thickBot="1" x14ac:dyDescent="0.25">
      <c r="A157" s="535"/>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8" s="31">
        <v>9210</v>
      </c>
      <c r="E158" s="32"/>
      <c r="F158" s="32"/>
      <c r="G158" s="32"/>
      <c r="H158" s="33"/>
    </row>
    <row r="159" spans="1:8" s="16" customFormat="1" ht="83.25" customHeight="1" thickBot="1" x14ac:dyDescent="0.25">
      <c r="A159" s="143" t="s">
        <v>186</v>
      </c>
      <c r="B159" s="144"/>
      <c r="C159" s="196"/>
      <c r="D159" s="36">
        <v>9210</v>
      </c>
      <c r="E159" s="37"/>
      <c r="F159" s="37"/>
      <c r="G159" s="37"/>
      <c r="H159" s="38"/>
    </row>
    <row r="160" spans="1:8" ht="21.75" thickBot="1" x14ac:dyDescent="0.25">
      <c r="A160" s="301"/>
      <c r="B160" s="302"/>
      <c r="C160" s="182"/>
      <c r="D160" s="325"/>
      <c r="E160" s="325"/>
      <c r="F160" s="325"/>
      <c r="G160" s="325"/>
      <c r="H160" s="326"/>
    </row>
    <row r="162" spans="1:8" ht="21" x14ac:dyDescent="0.2">
      <c r="A162" s="208"/>
      <c r="B162" s="209" t="s">
        <v>125</v>
      </c>
      <c r="C162" s="210" t="s">
        <v>563</v>
      </c>
      <c r="D162" s="210"/>
      <c r="E162" s="211"/>
      <c r="F162" s="211"/>
      <c r="G162" s="211"/>
      <c r="H162" s="211"/>
    </row>
    <row r="163" spans="1:8" ht="21" x14ac:dyDescent="0.2">
      <c r="A163" s="208"/>
      <c r="B163" s="211"/>
      <c r="C163" s="304" t="s">
        <v>564</v>
      </c>
      <c r="D163" s="304"/>
      <c r="E163" s="211"/>
      <c r="F163" s="211"/>
      <c r="G163" s="211"/>
      <c r="H163" s="211"/>
    </row>
    <row r="164" spans="1:8" ht="21" x14ac:dyDescent="0.2">
      <c r="A164" s="208"/>
      <c r="B164" s="211"/>
      <c r="C164" s="304" t="s">
        <v>565</v>
      </c>
      <c r="D164" s="304"/>
      <c r="E164" s="211"/>
      <c r="F164" s="211"/>
      <c r="G164" s="211"/>
      <c r="H164" s="211"/>
    </row>
    <row r="165" spans="1:8" ht="21" x14ac:dyDescent="0.2">
      <c r="A165" s="208"/>
      <c r="B165" s="211"/>
      <c r="C165" s="585"/>
      <c r="D165" s="585"/>
      <c r="E165" s="211"/>
      <c r="F165" s="211"/>
      <c r="G165" s="211"/>
      <c r="H165" s="211"/>
    </row>
    <row r="166" spans="1:8" s="214" customFormat="1" ht="90.75" customHeight="1" x14ac:dyDescent="0.2">
      <c r="A166" s="213" t="s">
        <v>566</v>
      </c>
      <c r="B166" s="213"/>
      <c r="C166" s="213"/>
      <c r="D166" s="213"/>
      <c r="E166" s="213"/>
      <c r="F166" s="213"/>
      <c r="G166" s="213"/>
      <c r="H166" s="213"/>
    </row>
    <row r="167" spans="1:8" ht="26.25" customHeight="1"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customHeight="1"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customHeight="1"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customHeight="1"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customHeight="1"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customHeight="1"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customHeight="1"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customHeight="1" x14ac:dyDescent="0.2">
      <c r="A175" s="227" t="s">
        <v>136</v>
      </c>
      <c r="B175" s="227"/>
      <c r="C175" s="227"/>
      <c r="D175" s="227"/>
      <c r="E175" s="227"/>
      <c r="F175" s="227"/>
      <c r="G175" s="227"/>
      <c r="H175" s="227"/>
    </row>
    <row r="176" spans="1:8" ht="21" customHeight="1" x14ac:dyDescent="0.2">
      <c r="A176" s="227" t="s">
        <v>137</v>
      </c>
      <c r="B176" s="227"/>
      <c r="C176" s="227"/>
      <c r="D176" s="227"/>
      <c r="E176" s="227"/>
      <c r="F176" s="227"/>
      <c r="G176" s="227"/>
      <c r="H176" s="227"/>
    </row>
    <row r="177" spans="1:8" ht="27" thickBot="1" x14ac:dyDescent="0.25">
      <c r="A177" s="221"/>
      <c r="B177" s="221"/>
      <c r="C177" s="222"/>
      <c r="D177" s="223"/>
      <c r="E177" s="223"/>
      <c r="F177" s="224"/>
      <c r="G177" s="225"/>
      <c r="H177" s="225"/>
    </row>
    <row r="178" spans="1:8" ht="94.5" customHeight="1" thickBot="1" x14ac:dyDescent="0.25">
      <c r="A178" s="579" t="s">
        <v>140</v>
      </c>
      <c r="B178" s="580"/>
      <c r="C178" s="581" t="s">
        <v>141</v>
      </c>
      <c r="D178" s="602" t="s">
        <v>142</v>
      </c>
      <c r="E178" s="603"/>
      <c r="F178" s="240"/>
      <c r="G178" s="240"/>
      <c r="H178" s="240"/>
    </row>
    <row r="179" spans="1:8" ht="108.75" customHeight="1" x14ac:dyDescent="0.2">
      <c r="A179" s="241" t="s">
        <v>143</v>
      </c>
      <c r="B179" s="242"/>
      <c r="C179" s="243" t="s">
        <v>144</v>
      </c>
      <c r="D179" s="244" t="s">
        <v>145</v>
      </c>
      <c r="E179" s="245"/>
      <c r="F179" s="240"/>
      <c r="G179" s="240"/>
      <c r="H179" s="240"/>
    </row>
    <row r="180" spans="1:8" ht="68.25" customHeight="1" x14ac:dyDescent="0.2">
      <c r="A180" s="246" t="s">
        <v>146</v>
      </c>
      <c r="B180" s="247"/>
      <c r="C180" s="248" t="s">
        <v>147</v>
      </c>
      <c r="D180" s="249" t="s">
        <v>148</v>
      </c>
      <c r="E180" s="250"/>
      <c r="F180" s="240"/>
      <c r="G180" s="240"/>
      <c r="H180" s="240"/>
    </row>
    <row r="181" spans="1:8" ht="135.75" customHeight="1" x14ac:dyDescent="0.2">
      <c r="A181" s="246" t="s">
        <v>149</v>
      </c>
      <c r="B181" s="247"/>
      <c r="C181" s="248" t="s">
        <v>150</v>
      </c>
      <c r="D181" s="249" t="s">
        <v>148</v>
      </c>
      <c r="E181" s="250"/>
      <c r="F181" s="240"/>
      <c r="G181" s="240"/>
      <c r="H181" s="240"/>
    </row>
    <row r="182" spans="1:8" s="205" customFormat="1" ht="102.75" customHeight="1" x14ac:dyDescent="0.2">
      <c r="A182" s="246" t="s">
        <v>152</v>
      </c>
      <c r="B182" s="247"/>
      <c r="C182" s="337" t="s">
        <v>153</v>
      </c>
      <c r="D182" s="247" t="s">
        <v>148</v>
      </c>
      <c r="E182" s="338"/>
      <c r="F182" s="234"/>
      <c r="G182" s="234"/>
      <c r="H182" s="234"/>
    </row>
    <row r="183" spans="1:8" s="226" customFormat="1" ht="222.75" customHeight="1" thickBot="1" x14ac:dyDescent="0.25">
      <c r="A183" s="332" t="s">
        <v>154</v>
      </c>
      <c r="B183" s="333"/>
      <c r="C183" s="334" t="s">
        <v>155</v>
      </c>
      <c r="D183" s="335" t="s">
        <v>148</v>
      </c>
      <c r="E183" s="336"/>
      <c r="F183" s="224"/>
      <c r="G183" s="225"/>
      <c r="H183" s="225"/>
    </row>
    <row r="184" spans="1:8" ht="33" customHeight="1" x14ac:dyDescent="0.2">
      <c r="A184" s="252" t="s">
        <v>156</v>
      </c>
      <c r="B184" s="252"/>
      <c r="C184" s="252"/>
      <c r="D184" s="252"/>
      <c r="E184" s="252"/>
      <c r="F184" s="252"/>
      <c r="G184" s="252"/>
      <c r="H184" s="252"/>
    </row>
    <row r="185" spans="1:8" ht="30.75" customHeight="1" x14ac:dyDescent="0.2">
      <c r="A185" s="252" t="s">
        <v>157</v>
      </c>
      <c r="B185" s="252"/>
      <c r="C185" s="252"/>
      <c r="D185" s="252"/>
      <c r="E185" s="252"/>
      <c r="F185" s="252"/>
      <c r="G185" s="252"/>
      <c r="H185" s="252"/>
    </row>
    <row r="186" spans="1:8" ht="183" customHeight="1" x14ac:dyDescent="0.2">
      <c r="A186"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6" s="311"/>
      <c r="C186" s="311"/>
      <c r="D186" s="311"/>
      <c r="E186" s="311"/>
      <c r="F186" s="311"/>
      <c r="G186" s="311"/>
      <c r="H186" s="311"/>
    </row>
    <row r="187" spans="1:8" ht="85.5" customHeight="1" x14ac:dyDescent="0.2">
      <c r="A187" s="227" t="s">
        <v>159</v>
      </c>
      <c r="B187" s="227"/>
      <c r="C187" s="227"/>
      <c r="D187" s="227"/>
      <c r="E187" s="227"/>
      <c r="F187" s="227"/>
      <c r="G187" s="227"/>
      <c r="H187" s="227"/>
    </row>
    <row r="188" spans="1:8" ht="31.5" customHeight="1" x14ac:dyDescent="0.2">
      <c r="A188" s="252" t="s">
        <v>160</v>
      </c>
      <c r="B188" s="252"/>
      <c r="C188" s="252"/>
      <c r="D188" s="252"/>
      <c r="E188" s="252"/>
      <c r="F188" s="252"/>
      <c r="G188" s="252"/>
      <c r="H188" s="252"/>
    </row>
    <row r="189" spans="1:8" s="254" customFormat="1" ht="114.75" customHeight="1" x14ac:dyDescent="0.2">
      <c r="A189" s="227" t="s">
        <v>161</v>
      </c>
      <c r="B189" s="227"/>
      <c r="C189" s="227"/>
      <c r="D189" s="227"/>
      <c r="E189" s="227"/>
      <c r="F189" s="227"/>
      <c r="G189" s="227"/>
      <c r="H189" s="227"/>
    </row>
  </sheetData>
  <sheetProtection selectLockedCells="1" selectUnlockedCells="1"/>
  <mergeCells count="311">
    <mergeCell ref="A188:H188"/>
    <mergeCell ref="A189:E189"/>
    <mergeCell ref="F189:H189"/>
    <mergeCell ref="A183:B183"/>
    <mergeCell ref="D183:E183"/>
    <mergeCell ref="A184:H184"/>
    <mergeCell ref="A185:H185"/>
    <mergeCell ref="A186:H186"/>
    <mergeCell ref="A187:H187"/>
    <mergeCell ref="A180:B180"/>
    <mergeCell ref="D180:E180"/>
    <mergeCell ref="A181:B181"/>
    <mergeCell ref="D181:E181"/>
    <mergeCell ref="A182:B182"/>
    <mergeCell ref="D182:E182"/>
    <mergeCell ref="A175:H175"/>
    <mergeCell ref="A176:H176"/>
    <mergeCell ref="A178:B178"/>
    <mergeCell ref="D178:E178"/>
    <mergeCell ref="A179:B179"/>
    <mergeCell ref="D179:E179"/>
    <mergeCell ref="A168:C168"/>
    <mergeCell ref="A169:C169"/>
    <mergeCell ref="A170:C170"/>
    <mergeCell ref="A171:C171"/>
    <mergeCell ref="A172:C172"/>
    <mergeCell ref="A173:C173"/>
    <mergeCell ref="C162:D162"/>
    <mergeCell ref="C163:D163"/>
    <mergeCell ref="C164:D164"/>
    <mergeCell ref="A166:H166"/>
    <mergeCell ref="A167:C167"/>
    <mergeCell ref="G167:H167"/>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3"/>
  <sheetViews>
    <sheetView view="pageBreakPreview" zoomScale="40" zoomScaleNormal="60" zoomScaleSheetLayoutView="40" workbookViewId="0">
      <pane ySplit="4" topLeftCell="A149"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7" s="31">
        <f>F7*1.2</f>
        <v>9468</v>
      </c>
      <c r="E7" s="32">
        <f>F7*1.1</f>
        <v>8679</v>
      </c>
      <c r="F7" s="32">
        <v>7890</v>
      </c>
      <c r="G7" s="32">
        <f>F7*0.75</f>
        <v>5917.5</v>
      </c>
      <c r="H7" s="33">
        <f>F7*0.5</f>
        <v>3945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"2ГИС.НОВОКУЗНЕЦК"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7" s="31">
        <f>F27*1.2</f>
        <v>13262.4</v>
      </c>
      <c r="E27" s="32">
        <f>F27*1.1</f>
        <v>12157.2</v>
      </c>
      <c r="F27" s="32">
        <v>11052</v>
      </c>
      <c r="G27" s="32">
        <f>F27*0.75</f>
        <v>8289</v>
      </c>
      <c r="H27" s="33">
        <f>F27*0.5</f>
        <v>5526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"2ГИС.НОВОКУЗНЕЦК"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3" s="89">
        <v>240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1830 до 36600</v>
      </c>
      <c r="E48" s="122"/>
      <c r="F48" s="122"/>
      <c r="G48" s="122"/>
      <c r="H48" s="123"/>
    </row>
    <row r="49" spans="1:8" ht="37.5" customHeight="1" x14ac:dyDescent="0.2">
      <c r="A49" s="124" t="s">
        <v>32</v>
      </c>
      <c r="B49" s="125"/>
      <c r="C49" s="372"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49" s="127">
        <v>1830</v>
      </c>
      <c r="E49" s="128"/>
      <c r="F49" s="128"/>
      <c r="G49" s="128"/>
      <c r="H49" s="129"/>
    </row>
    <row r="50" spans="1:8" ht="37.5" customHeight="1" x14ac:dyDescent="0.2">
      <c r="A50" s="130" t="s">
        <v>33</v>
      </c>
      <c r="B50" s="131"/>
      <c r="C50" s="126"/>
      <c r="D50" s="36">
        <v>3660</v>
      </c>
      <c r="E50" s="37"/>
      <c r="F50" s="37"/>
      <c r="G50" s="37"/>
      <c r="H50" s="38"/>
    </row>
    <row r="51" spans="1:8" ht="37.5" customHeight="1" x14ac:dyDescent="0.2">
      <c r="A51" s="130" t="s">
        <v>34</v>
      </c>
      <c r="B51" s="131"/>
      <c r="C51" s="126"/>
      <c r="D51" s="36">
        <v>5490</v>
      </c>
      <c r="E51" s="37"/>
      <c r="F51" s="37"/>
      <c r="G51" s="37"/>
      <c r="H51" s="38"/>
    </row>
    <row r="52" spans="1:8" ht="37.5" customHeight="1" x14ac:dyDescent="0.2">
      <c r="A52" s="130" t="s">
        <v>35</v>
      </c>
      <c r="B52" s="131"/>
      <c r="C52" s="126"/>
      <c r="D52" s="36">
        <v>7320</v>
      </c>
      <c r="E52" s="37"/>
      <c r="F52" s="37"/>
      <c r="G52" s="37"/>
      <c r="H52" s="38"/>
    </row>
    <row r="53" spans="1:8" ht="37.5" customHeight="1" x14ac:dyDescent="0.2">
      <c r="A53" s="130" t="s">
        <v>36</v>
      </c>
      <c r="B53" s="131"/>
      <c r="C53" s="126"/>
      <c r="D53" s="36">
        <v>9150</v>
      </c>
      <c r="E53" s="37"/>
      <c r="F53" s="37"/>
      <c r="G53" s="37"/>
      <c r="H53" s="38"/>
    </row>
    <row r="54" spans="1:8" ht="37.5" customHeight="1" x14ac:dyDescent="0.2">
      <c r="A54" s="130" t="s">
        <v>37</v>
      </c>
      <c r="B54" s="131"/>
      <c r="C54" s="126"/>
      <c r="D54" s="36">
        <v>10980</v>
      </c>
      <c r="E54" s="37"/>
      <c r="F54" s="37"/>
      <c r="G54" s="37"/>
      <c r="H54" s="38"/>
    </row>
    <row r="55" spans="1:8" ht="37.5" customHeight="1" x14ac:dyDescent="0.2">
      <c r="A55" s="130" t="s">
        <v>38</v>
      </c>
      <c r="B55" s="131"/>
      <c r="C55" s="126"/>
      <c r="D55" s="36">
        <v>12810</v>
      </c>
      <c r="E55" s="37"/>
      <c r="F55" s="37"/>
      <c r="G55" s="37"/>
      <c r="H55" s="38"/>
    </row>
    <row r="56" spans="1:8" ht="37.5" customHeight="1" x14ac:dyDescent="0.2">
      <c r="A56" s="130" t="s">
        <v>39</v>
      </c>
      <c r="B56" s="131"/>
      <c r="C56" s="126"/>
      <c r="D56" s="36">
        <v>14640</v>
      </c>
      <c r="E56" s="37"/>
      <c r="F56" s="37"/>
      <c r="G56" s="37"/>
      <c r="H56" s="38"/>
    </row>
    <row r="57" spans="1:8" ht="37.5" customHeight="1" x14ac:dyDescent="0.2">
      <c r="A57" s="130" t="s">
        <v>40</v>
      </c>
      <c r="B57" s="131"/>
      <c r="C57" s="126"/>
      <c r="D57" s="36">
        <v>16470</v>
      </c>
      <c r="E57" s="37"/>
      <c r="F57" s="37"/>
      <c r="G57" s="37"/>
      <c r="H57" s="38"/>
    </row>
    <row r="58" spans="1:8" ht="37.5" customHeight="1" x14ac:dyDescent="0.2">
      <c r="A58" s="130" t="s">
        <v>41</v>
      </c>
      <c r="B58" s="131"/>
      <c r="C58" s="126"/>
      <c r="D58" s="36">
        <v>18300</v>
      </c>
      <c r="E58" s="37"/>
      <c r="F58" s="37"/>
      <c r="G58" s="37"/>
      <c r="H58" s="38"/>
    </row>
    <row r="59" spans="1:8" ht="37.5" customHeight="1" x14ac:dyDescent="0.2">
      <c r="A59" s="130" t="s">
        <v>42</v>
      </c>
      <c r="B59" s="131"/>
      <c r="C59" s="126"/>
      <c r="D59" s="36">
        <v>20130</v>
      </c>
      <c r="E59" s="37"/>
      <c r="F59" s="37"/>
      <c r="G59" s="37"/>
      <c r="H59" s="38"/>
    </row>
    <row r="60" spans="1:8" ht="37.5" customHeight="1" x14ac:dyDescent="0.2">
      <c r="A60" s="130" t="s">
        <v>43</v>
      </c>
      <c r="B60" s="131"/>
      <c r="C60" s="126"/>
      <c r="D60" s="36">
        <v>21960</v>
      </c>
      <c r="E60" s="37"/>
      <c r="F60" s="37"/>
      <c r="G60" s="37"/>
      <c r="H60" s="38"/>
    </row>
    <row r="61" spans="1:8" ht="37.5" customHeight="1" x14ac:dyDescent="0.2">
      <c r="A61" s="130" t="s">
        <v>44</v>
      </c>
      <c r="B61" s="131"/>
      <c r="C61" s="126"/>
      <c r="D61" s="36">
        <v>23790</v>
      </c>
      <c r="E61" s="37"/>
      <c r="F61" s="37"/>
      <c r="G61" s="37"/>
      <c r="H61" s="38"/>
    </row>
    <row r="62" spans="1:8" ht="37.5" customHeight="1" x14ac:dyDescent="0.2">
      <c r="A62" s="130" t="s">
        <v>45</v>
      </c>
      <c r="B62" s="131"/>
      <c r="C62" s="126"/>
      <c r="D62" s="36">
        <v>25620</v>
      </c>
      <c r="E62" s="37"/>
      <c r="F62" s="37"/>
      <c r="G62" s="37"/>
      <c r="H62" s="38"/>
    </row>
    <row r="63" spans="1:8" ht="37.5" customHeight="1" x14ac:dyDescent="0.2">
      <c r="A63" s="130" t="s">
        <v>46</v>
      </c>
      <c r="B63" s="131"/>
      <c r="C63" s="126"/>
      <c r="D63" s="36">
        <v>27450</v>
      </c>
      <c r="E63" s="37"/>
      <c r="F63" s="37"/>
      <c r="G63" s="37"/>
      <c r="H63" s="38"/>
    </row>
    <row r="64" spans="1:8" ht="37.5" customHeight="1" x14ac:dyDescent="0.2">
      <c r="A64" s="130" t="s">
        <v>47</v>
      </c>
      <c r="B64" s="131"/>
      <c r="C64" s="126"/>
      <c r="D64" s="36">
        <v>29280</v>
      </c>
      <c r="E64" s="37"/>
      <c r="F64" s="37"/>
      <c r="G64" s="37"/>
      <c r="H64" s="38"/>
    </row>
    <row r="65" spans="1:8" ht="37.5" customHeight="1" x14ac:dyDescent="0.2">
      <c r="A65" s="130" t="s">
        <v>48</v>
      </c>
      <c r="B65" s="131"/>
      <c r="C65" s="126"/>
      <c r="D65" s="36">
        <v>31110</v>
      </c>
      <c r="E65" s="37"/>
      <c r="F65" s="37"/>
      <c r="G65" s="37"/>
      <c r="H65" s="38"/>
    </row>
    <row r="66" spans="1:8" ht="37.5" customHeight="1" x14ac:dyDescent="0.2">
      <c r="A66" s="130" t="s">
        <v>49</v>
      </c>
      <c r="B66" s="131"/>
      <c r="C66" s="126"/>
      <c r="D66" s="36">
        <v>32940</v>
      </c>
      <c r="E66" s="37"/>
      <c r="F66" s="37"/>
      <c r="G66" s="37"/>
      <c r="H66" s="38"/>
    </row>
    <row r="67" spans="1:8" ht="37.5" customHeight="1" x14ac:dyDescent="0.2">
      <c r="A67" s="130" t="s">
        <v>50</v>
      </c>
      <c r="B67" s="131"/>
      <c r="C67" s="126"/>
      <c r="D67" s="36">
        <v>34770</v>
      </c>
      <c r="E67" s="37"/>
      <c r="F67" s="37"/>
      <c r="G67" s="37"/>
      <c r="H67" s="38"/>
    </row>
    <row r="68" spans="1:8" ht="37.5" customHeight="1" x14ac:dyDescent="0.2">
      <c r="A68" s="130" t="s">
        <v>51</v>
      </c>
      <c r="B68" s="131"/>
      <c r="C68" s="126"/>
      <c r="D68" s="36">
        <v>36600</v>
      </c>
      <c r="E68" s="37"/>
      <c r="F68" s="37"/>
      <c r="G68" s="37"/>
      <c r="H68" s="38"/>
    </row>
    <row r="69" spans="1:8" ht="37.5" customHeight="1" x14ac:dyDescent="0.2">
      <c r="A69" s="130" t="s">
        <v>196</v>
      </c>
      <c r="B69" s="131"/>
      <c r="C69" s="126"/>
      <c r="D69" s="36">
        <v>38430</v>
      </c>
      <c r="E69" s="37"/>
      <c r="F69" s="37"/>
      <c r="G69" s="37"/>
      <c r="H69" s="38"/>
    </row>
    <row r="70" spans="1:8" ht="37.5" customHeight="1" x14ac:dyDescent="0.2">
      <c r="A70" s="130" t="s">
        <v>197</v>
      </c>
      <c r="B70" s="131"/>
      <c r="C70" s="126"/>
      <c r="D70" s="36">
        <v>40260</v>
      </c>
      <c r="E70" s="37"/>
      <c r="F70" s="37"/>
      <c r="G70" s="37"/>
      <c r="H70" s="38"/>
    </row>
    <row r="71" spans="1:8" ht="37.5" customHeight="1" x14ac:dyDescent="0.2">
      <c r="A71" s="130" t="s">
        <v>198</v>
      </c>
      <c r="B71" s="131"/>
      <c r="C71" s="126"/>
      <c r="D71" s="36">
        <v>42090</v>
      </c>
      <c r="E71" s="37"/>
      <c r="F71" s="37"/>
      <c r="G71" s="37"/>
      <c r="H71" s="38"/>
    </row>
    <row r="72" spans="1:8" ht="37.5" customHeight="1" x14ac:dyDescent="0.2">
      <c r="A72" s="130" t="s">
        <v>199</v>
      </c>
      <c r="B72" s="131"/>
      <c r="C72" s="126"/>
      <c r="D72" s="36">
        <v>43920</v>
      </c>
      <c r="E72" s="37"/>
      <c r="F72" s="37"/>
      <c r="G72" s="37"/>
      <c r="H72" s="38"/>
    </row>
    <row r="73" spans="1:8" ht="37.5" customHeight="1" x14ac:dyDescent="0.2">
      <c r="A73" s="130" t="s">
        <v>200</v>
      </c>
      <c r="B73" s="131"/>
      <c r="C73" s="126"/>
      <c r="D73" s="36">
        <v>45750</v>
      </c>
      <c r="E73" s="37"/>
      <c r="F73" s="37"/>
      <c r="G73" s="37"/>
      <c r="H73" s="38"/>
    </row>
    <row r="74" spans="1:8" ht="37.5" customHeight="1" x14ac:dyDescent="0.2">
      <c r="A74" s="130" t="s">
        <v>201</v>
      </c>
      <c r="B74" s="131"/>
      <c r="C74" s="126"/>
      <c r="D74" s="36">
        <v>47580</v>
      </c>
      <c r="E74" s="37"/>
      <c r="F74" s="37"/>
      <c r="G74" s="37"/>
      <c r="H74" s="38"/>
    </row>
    <row r="75" spans="1:8" ht="37.5" customHeight="1" x14ac:dyDescent="0.2">
      <c r="A75" s="130" t="s">
        <v>202</v>
      </c>
      <c r="B75" s="131"/>
      <c r="C75" s="126"/>
      <c r="D75" s="36">
        <v>49410</v>
      </c>
      <c r="E75" s="37"/>
      <c r="F75" s="37"/>
      <c r="G75" s="37"/>
      <c r="H75" s="38"/>
    </row>
    <row r="76" spans="1:8" ht="37.5" customHeight="1" x14ac:dyDescent="0.2">
      <c r="A76" s="130" t="s">
        <v>203</v>
      </c>
      <c r="B76" s="131"/>
      <c r="C76" s="126"/>
      <c r="D76" s="36">
        <v>51240</v>
      </c>
      <c r="E76" s="37"/>
      <c r="F76" s="37"/>
      <c r="G76" s="37"/>
      <c r="H76" s="38"/>
    </row>
    <row r="77" spans="1:8" ht="37.5" customHeight="1" x14ac:dyDescent="0.2">
      <c r="A77" s="130" t="s">
        <v>204</v>
      </c>
      <c r="B77" s="131"/>
      <c r="C77" s="126"/>
      <c r="D77" s="36">
        <v>53070</v>
      </c>
      <c r="E77" s="37"/>
      <c r="F77" s="37"/>
      <c r="G77" s="37"/>
      <c r="H77" s="38"/>
    </row>
    <row r="78" spans="1:8" ht="37.5" customHeight="1" thickBot="1" x14ac:dyDescent="0.25">
      <c r="A78" s="130" t="s">
        <v>205</v>
      </c>
      <c r="B78" s="131"/>
      <c r="C78" s="573"/>
      <c r="D78" s="36">
        <v>54900</v>
      </c>
      <c r="E78" s="37"/>
      <c r="F78" s="37"/>
      <c r="G78" s="37"/>
      <c r="H78" s="38"/>
    </row>
    <row r="79" spans="1:8" ht="50.1" customHeight="1" thickBot="1" x14ac:dyDescent="0.25">
      <c r="A79" s="119" t="s">
        <v>52</v>
      </c>
      <c r="B79" s="120"/>
      <c r="C79" s="120"/>
      <c r="D79" s="121" t="str">
        <f>"от "&amp;MIN(D80:D89)&amp;" до "&amp;MAX(D80:D89)</f>
        <v>от 240 до 7494</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80" s="127">
        <v>1110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81" s="36">
        <v>300</v>
      </c>
      <c r="E81" s="37"/>
      <c r="F81" s="37"/>
      <c r="G81" s="37"/>
      <c r="H81" s="38"/>
    </row>
    <row r="82" spans="1:8" ht="37.5" customHeight="1" x14ac:dyDescent="0.2">
      <c r="A82" s="143" t="s">
        <v>55</v>
      </c>
      <c r="B82" s="458"/>
      <c r="C82" s="142"/>
      <c r="D82" s="36">
        <v>7494</v>
      </c>
      <c r="E82" s="37"/>
      <c r="F82" s="37"/>
      <c r="G82" s="37"/>
      <c r="H82" s="38"/>
    </row>
    <row r="83" spans="1:8" ht="37.5" customHeight="1" x14ac:dyDescent="0.2">
      <c r="A83" s="143" t="s">
        <v>56</v>
      </c>
      <c r="B83" s="458"/>
      <c r="C83" s="142"/>
      <c r="D83" s="36">
        <v>1656</v>
      </c>
      <c r="E83" s="37"/>
      <c r="F83" s="37"/>
      <c r="G83" s="37"/>
      <c r="H83" s="38"/>
    </row>
    <row r="84" spans="1:8" ht="37.5" customHeight="1" x14ac:dyDescent="0.2">
      <c r="A84" s="143" t="s">
        <v>57</v>
      </c>
      <c r="B84" s="144"/>
      <c r="C84" s="142"/>
      <c r="D84" s="36">
        <v>4488</v>
      </c>
      <c r="E84" s="37"/>
      <c r="F84" s="37"/>
      <c r="G84" s="37"/>
      <c r="H84" s="38"/>
    </row>
    <row r="85" spans="1:8" ht="37.5" customHeight="1" x14ac:dyDescent="0.2">
      <c r="A85" s="143" t="s">
        <v>58</v>
      </c>
      <c r="B85" s="458"/>
      <c r="C85" s="142"/>
      <c r="D85" s="36">
        <v>240</v>
      </c>
      <c r="E85" s="37"/>
      <c r="F85" s="37"/>
      <c r="G85" s="37"/>
      <c r="H85" s="38"/>
    </row>
    <row r="86" spans="1:8" ht="37.5" customHeight="1" x14ac:dyDescent="0.2">
      <c r="A86" s="143" t="s">
        <v>59</v>
      </c>
      <c r="B86" s="458"/>
      <c r="C86" s="142"/>
      <c r="D86" s="36">
        <v>240</v>
      </c>
      <c r="E86" s="37"/>
      <c r="F86" s="37"/>
      <c r="G86" s="37"/>
      <c r="H86" s="38"/>
    </row>
    <row r="87" spans="1:8" ht="37.5" customHeight="1" x14ac:dyDescent="0.2">
      <c r="A87" s="143" t="s">
        <v>60</v>
      </c>
      <c r="B87" s="458"/>
      <c r="C87" s="142"/>
      <c r="D87" s="36">
        <v>480</v>
      </c>
      <c r="E87" s="37"/>
      <c r="F87" s="37"/>
      <c r="G87" s="37"/>
      <c r="H87" s="38"/>
    </row>
    <row r="88" spans="1:8" ht="37.5" customHeight="1" x14ac:dyDescent="0.2">
      <c r="A88" s="143" t="s">
        <v>61</v>
      </c>
      <c r="B88" s="458"/>
      <c r="C88" s="142"/>
      <c r="D88" s="36">
        <v>720</v>
      </c>
      <c r="E88" s="37"/>
      <c r="F88" s="37"/>
      <c r="G88" s="37"/>
      <c r="H88" s="38"/>
    </row>
    <row r="89" spans="1:8" ht="37.5" customHeight="1" thickBot="1" x14ac:dyDescent="0.25">
      <c r="A89" s="194" t="s">
        <v>62</v>
      </c>
      <c r="B89" s="459"/>
      <c r="C89" s="147"/>
      <c r="D89" s="187">
        <v>4896</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663 до 25200</v>
      </c>
      <c r="E91" s="156"/>
      <c r="F91" s="156"/>
      <c r="G91" s="156"/>
      <c r="H91" s="157"/>
    </row>
    <row r="92" spans="1:8" ht="21.75" thickBot="1" x14ac:dyDescent="0.25">
      <c r="A92" s="301"/>
      <c r="B92" s="302"/>
      <c r="C92" s="118"/>
      <c r="D92" s="325"/>
      <c r="E92" s="325"/>
      <c r="F92" s="325"/>
      <c r="G92" s="325"/>
      <c r="H92" s="326"/>
    </row>
    <row r="93" spans="1:8" ht="54.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93" s="165">
        <v>8160</v>
      </c>
      <c r="E93" s="165"/>
      <c r="F93" s="165"/>
      <c r="G93" s="165"/>
      <c r="H93" s="166"/>
    </row>
    <row r="94" spans="1:8" ht="54.75" customHeight="1" thickBot="1" x14ac:dyDescent="0.25">
      <c r="A94" s="167" t="s">
        <v>67</v>
      </c>
      <c r="B94" s="168"/>
      <c r="C94" s="169"/>
      <c r="D94" s="170" t="s">
        <v>68</v>
      </c>
      <c r="E94" s="171"/>
      <c r="F94" s="171"/>
      <c r="G94" s="171"/>
      <c r="H94" s="172"/>
    </row>
    <row r="95" spans="1:8" ht="54.75" customHeight="1" x14ac:dyDescent="0.2">
      <c r="A95" s="173" t="s">
        <v>69</v>
      </c>
      <c r="B95" s="174"/>
      <c r="C95" s="169"/>
      <c r="D95" s="140">
        <f>D93/4</f>
        <v>2040</v>
      </c>
      <c r="E95" s="140"/>
      <c r="F95" s="140"/>
      <c r="G95" s="140"/>
      <c r="H95" s="141"/>
    </row>
    <row r="96" spans="1:8" ht="54.75" customHeight="1" x14ac:dyDescent="0.2">
      <c r="A96" s="173" t="s">
        <v>70</v>
      </c>
      <c r="B96" s="174"/>
      <c r="C96" s="169"/>
      <c r="D96" s="140">
        <f>D93/5</f>
        <v>1632</v>
      </c>
      <c r="E96" s="140"/>
      <c r="F96" s="140"/>
      <c r="G96" s="140"/>
      <c r="H96" s="141"/>
    </row>
    <row r="97" spans="1:8" ht="54.75" customHeight="1" x14ac:dyDescent="0.2">
      <c r="A97" s="173" t="s">
        <v>71</v>
      </c>
      <c r="B97" s="174"/>
      <c r="C97" s="169"/>
      <c r="D97" s="140">
        <f>D93/6</f>
        <v>1360</v>
      </c>
      <c r="E97" s="140"/>
      <c r="F97" s="140"/>
      <c r="G97" s="140"/>
      <c r="H97" s="141"/>
    </row>
    <row r="98" spans="1:8" ht="54.75" customHeight="1" x14ac:dyDescent="0.2">
      <c r="A98" s="173" t="s">
        <v>72</v>
      </c>
      <c r="B98" s="174"/>
      <c r="C98" s="169"/>
      <c r="D98" s="140">
        <f>D93/7</f>
        <v>1165.7142857142858</v>
      </c>
      <c r="E98" s="140"/>
      <c r="F98" s="140"/>
      <c r="G98" s="140"/>
      <c r="H98" s="141"/>
    </row>
    <row r="99" spans="1:8" ht="54.75" customHeight="1" x14ac:dyDescent="0.2">
      <c r="A99" s="173" t="s">
        <v>73</v>
      </c>
      <c r="B99" s="174"/>
      <c r="C99" s="169"/>
      <c r="D99" s="140">
        <f>D93/8</f>
        <v>1020</v>
      </c>
      <c r="E99" s="140"/>
      <c r="F99" s="140"/>
      <c r="G99" s="140"/>
      <c r="H99" s="141"/>
    </row>
    <row r="100" spans="1:8" ht="54.75" customHeight="1" x14ac:dyDescent="0.2">
      <c r="A100" s="173" t="s">
        <v>74</v>
      </c>
      <c r="B100" s="174"/>
      <c r="C100" s="169"/>
      <c r="D100" s="140">
        <f>D93/9</f>
        <v>906.66666666666663</v>
      </c>
      <c r="E100" s="140"/>
      <c r="F100" s="140"/>
      <c r="G100" s="140"/>
      <c r="H100" s="141"/>
    </row>
    <row r="101" spans="1:8" ht="54.75" customHeight="1" x14ac:dyDescent="0.2">
      <c r="A101" s="173" t="s">
        <v>75</v>
      </c>
      <c r="B101" s="174"/>
      <c r="C101" s="169"/>
      <c r="D101" s="140">
        <f>D93/10</f>
        <v>816</v>
      </c>
      <c r="E101" s="140"/>
      <c r="F101" s="140"/>
      <c r="G101" s="140"/>
      <c r="H101" s="141"/>
    </row>
    <row r="102" spans="1:8" ht="54.75" customHeight="1" thickBot="1" x14ac:dyDescent="0.25">
      <c r="A102" s="162" t="s">
        <v>76</v>
      </c>
      <c r="B102" s="163"/>
      <c r="C102" s="169"/>
      <c r="D102" s="165">
        <v>12240</v>
      </c>
      <c r="E102" s="165"/>
      <c r="F102" s="165"/>
      <c r="G102" s="165"/>
      <c r="H102" s="166"/>
    </row>
    <row r="103" spans="1:8" ht="54.75" customHeight="1" thickBot="1" x14ac:dyDescent="0.25">
      <c r="A103" s="167" t="s">
        <v>67</v>
      </c>
      <c r="B103" s="168"/>
      <c r="C103" s="169"/>
      <c r="D103" s="170" t="s">
        <v>68</v>
      </c>
      <c r="E103" s="171"/>
      <c r="F103" s="171"/>
      <c r="G103" s="171"/>
      <c r="H103" s="172"/>
    </row>
    <row r="104" spans="1:8" ht="54.75" customHeight="1" x14ac:dyDescent="0.2">
      <c r="A104" s="173" t="s">
        <v>69</v>
      </c>
      <c r="B104" s="174"/>
      <c r="C104" s="169"/>
      <c r="D104" s="140">
        <v>3060</v>
      </c>
      <c r="E104" s="140"/>
      <c r="F104" s="140"/>
      <c r="G104" s="140"/>
      <c r="H104" s="141"/>
    </row>
    <row r="105" spans="1:8" ht="54.75" customHeight="1" x14ac:dyDescent="0.2">
      <c r="A105" s="173" t="s">
        <v>70</v>
      </c>
      <c r="B105" s="174"/>
      <c r="C105" s="169"/>
      <c r="D105" s="140">
        <v>2448</v>
      </c>
      <c r="E105" s="140"/>
      <c r="F105" s="140"/>
      <c r="G105" s="140"/>
      <c r="H105" s="141"/>
    </row>
    <row r="106" spans="1:8" ht="54.75" customHeight="1" x14ac:dyDescent="0.2">
      <c r="A106" s="173" t="s">
        <v>71</v>
      </c>
      <c r="B106" s="174"/>
      <c r="C106" s="169"/>
      <c r="D106" s="140">
        <v>2040</v>
      </c>
      <c r="E106" s="140"/>
      <c r="F106" s="140"/>
      <c r="G106" s="140"/>
      <c r="H106" s="141"/>
    </row>
    <row r="107" spans="1:8" ht="54.75" customHeight="1" x14ac:dyDescent="0.2">
      <c r="A107" s="173" t="s">
        <v>72</v>
      </c>
      <c r="B107" s="174"/>
      <c r="C107" s="169"/>
      <c r="D107" s="140">
        <v>1748.5714285714284</v>
      </c>
      <c r="E107" s="140"/>
      <c r="F107" s="140"/>
      <c r="G107" s="140"/>
      <c r="H107" s="141"/>
    </row>
    <row r="108" spans="1:8" ht="54.75" customHeight="1" x14ac:dyDescent="0.2">
      <c r="A108" s="173" t="s">
        <v>73</v>
      </c>
      <c r="B108" s="174"/>
      <c r="C108" s="169"/>
      <c r="D108" s="140">
        <v>1530</v>
      </c>
      <c r="E108" s="140"/>
      <c r="F108" s="140"/>
      <c r="G108" s="140"/>
      <c r="H108" s="141"/>
    </row>
    <row r="109" spans="1:8" ht="54.75" customHeight="1" x14ac:dyDescent="0.2">
      <c r="A109" s="173" t="s">
        <v>74</v>
      </c>
      <c r="B109" s="174"/>
      <c r="C109" s="169"/>
      <c r="D109" s="140">
        <v>1359.9999999999998</v>
      </c>
      <c r="E109" s="140"/>
      <c r="F109" s="140"/>
      <c r="G109" s="140"/>
      <c r="H109" s="141"/>
    </row>
    <row r="110" spans="1:8" ht="54.75" customHeight="1" thickBot="1" x14ac:dyDescent="0.25">
      <c r="A110" s="173" t="s">
        <v>75</v>
      </c>
      <c r="B110" s="174"/>
      <c r="C110" s="177"/>
      <c r="D110" s="140">
        <v>1224</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44">
        <v>15012</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"2ГИС.НОВОКУЗНЕЦК"</v>
      </c>
      <c r="D113" s="56">
        <v>3840</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56">
        <v>5544</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5" s="56">
        <v>10974</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"2ГИС.НОВОКУЗНЕЦК"</v>
      </c>
      <c r="D116" s="56">
        <v>10974</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"2ГИС.НОВОКУЗНЕЦК"</v>
      </c>
      <c r="D117" s="56">
        <v>13168.8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8" s="56">
        <v>5544</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9" s="56">
        <v>6252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0" s="56">
        <v>10974</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21" s="56">
        <v>15000</v>
      </c>
      <c r="E121" s="37"/>
      <c r="F121" s="37"/>
      <c r="G121" s="37"/>
      <c r="H121" s="38"/>
    </row>
    <row r="122" spans="1:8" ht="50.1" customHeight="1" x14ac:dyDescent="0.2">
      <c r="A122" s="143" t="s">
        <v>87</v>
      </c>
      <c r="B122" s="144"/>
      <c r="C122" s="190" t="s">
        <v>88</v>
      </c>
      <c r="D122" s="56">
        <v>2010</v>
      </c>
      <c r="E122" s="37"/>
      <c r="F122" s="37"/>
      <c r="G122" s="37"/>
      <c r="H122" s="38"/>
    </row>
    <row r="123" spans="1:8" ht="69.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3" s="56">
        <v>1656</v>
      </c>
      <c r="E123" s="37"/>
      <c r="F123" s="37"/>
      <c r="G123" s="37"/>
      <c r="H123" s="38"/>
    </row>
    <row r="124" spans="1:8" ht="69.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4" s="56">
        <v>1320</v>
      </c>
      <c r="E124" s="37"/>
      <c r="F124" s="37"/>
      <c r="G124" s="37"/>
      <c r="H124" s="38"/>
    </row>
    <row r="125" spans="1:8" ht="69.75" customHeight="1" x14ac:dyDescent="0.2">
      <c r="A125" s="143" t="s">
        <v>91</v>
      </c>
      <c r="B125" s="144"/>
      <c r="C125"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5" s="56">
        <v>1656</v>
      </c>
      <c r="E125" s="37"/>
      <c r="F125" s="37"/>
      <c r="G125" s="37"/>
      <c r="H125" s="38"/>
    </row>
    <row r="126" spans="1:8" ht="69.75" customHeight="1" x14ac:dyDescent="0.2">
      <c r="A126" s="143" t="s">
        <v>92</v>
      </c>
      <c r="B126" s="144"/>
      <c r="C126" s="190"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6" s="56">
        <v>663</v>
      </c>
      <c r="E126" s="37"/>
      <c r="F126" s="37"/>
      <c r="G126" s="37"/>
      <c r="H126" s="38"/>
    </row>
    <row r="127" spans="1:8" ht="69.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7" s="56">
        <v>25200</v>
      </c>
      <c r="E127" s="37"/>
      <c r="F127" s="37"/>
      <c r="G127" s="37"/>
      <c r="H127" s="38"/>
    </row>
    <row r="128" spans="1:8" ht="69.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28" s="56">
        <v>10008</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9" s="56">
        <v>14988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30" s="56">
        <v>1110</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1" s="56">
        <v>20100</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2" s="56">
        <v>4500</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3" s="56" t="e">
        <v>#VALUE!</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"2ГИС.НОВОКУЗНЕЦК"</v>
      </c>
      <c r="D134" s="56">
        <v>5400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56">
        <v>7800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56">
        <v>15480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"2ГИС.НОВОКУЗНЕЦК"</v>
      </c>
      <c r="D137" s="56">
        <v>15480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"2ГИС.НОВОКУЗНЕЦК"</v>
      </c>
      <c r="D138" s="56">
        <v>18576</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9" s="56">
        <v>7800</v>
      </c>
      <c r="E139" s="37"/>
      <c r="F139" s="37"/>
      <c r="G139" s="37"/>
      <c r="H139" s="38"/>
    </row>
    <row r="140" spans="1:8" ht="50.1" customHeight="1" x14ac:dyDescent="0.2">
      <c r="A140" s="143" t="s">
        <v>105</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0" s="56">
        <v>8760</v>
      </c>
      <c r="E140" s="37"/>
      <c r="F140" s="37"/>
      <c r="G140" s="37"/>
      <c r="H140" s="38"/>
    </row>
    <row r="141" spans="1:8" ht="50.1" customHeight="1" x14ac:dyDescent="0.2">
      <c r="A141" s="143" t="s">
        <v>106</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1" s="56">
        <v>15480</v>
      </c>
      <c r="E141" s="37"/>
      <c r="F141" s="37"/>
      <c r="G141" s="37"/>
      <c r="H141" s="38"/>
    </row>
    <row r="142" spans="1:8" ht="50.1" customHeight="1" x14ac:dyDescent="0.2">
      <c r="A142" s="143" t="s">
        <v>107</v>
      </c>
      <c r="B142" s="144"/>
      <c r="C142" s="190" t="s">
        <v>88</v>
      </c>
      <c r="D142" s="56">
        <v>2880</v>
      </c>
      <c r="E142" s="37"/>
      <c r="F142" s="37"/>
      <c r="G142" s="37"/>
      <c r="H142" s="38"/>
    </row>
    <row r="143" spans="1:8" ht="73.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56">
        <v>35280</v>
      </c>
      <c r="E143" s="37"/>
      <c r="F143" s="37"/>
      <c r="G143" s="37"/>
      <c r="H143" s="38"/>
    </row>
    <row r="144" spans="1:8" ht="50.1" customHeight="1" thickBot="1" x14ac:dyDescent="0.25">
      <c r="A144" s="143" t="s">
        <v>109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4" s="56">
        <v>21000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46" s="36">
        <v>10008</v>
      </c>
      <c r="E146" s="37"/>
      <c r="F146" s="37"/>
      <c r="G146" s="37"/>
      <c r="H146" s="38"/>
    </row>
    <row r="147" spans="1:8" s="16" customFormat="1" ht="50.1" customHeight="1" x14ac:dyDescent="0.2">
      <c r="A147" s="143" t="s">
        <v>112</v>
      </c>
      <c r="B147" s="144"/>
      <c r="C147" s="196"/>
      <c r="D147" s="36">
        <v>10008</v>
      </c>
      <c r="E147" s="37"/>
      <c r="F147" s="37"/>
      <c r="G147" s="37"/>
      <c r="H147" s="38"/>
    </row>
    <row r="148" spans="1:8" s="16" customFormat="1" ht="50.1" customHeight="1" x14ac:dyDescent="0.2">
      <c r="A148" s="194" t="s">
        <v>113</v>
      </c>
      <c r="B148" s="195"/>
      <c r="C148" s="196"/>
      <c r="D148" s="329">
        <v>3000</v>
      </c>
      <c r="E148" s="140"/>
      <c r="F148" s="140"/>
      <c r="G148" s="140"/>
      <c r="H148" s="140"/>
    </row>
    <row r="149" spans="1:8" s="16" customFormat="1" ht="50.1" customHeight="1" x14ac:dyDescent="0.2">
      <c r="A149" s="194" t="s">
        <v>114</v>
      </c>
      <c r="B149" s="195"/>
      <c r="C149" s="196"/>
      <c r="D149" s="329">
        <v>300</v>
      </c>
      <c r="E149" s="140"/>
      <c r="F149" s="140"/>
      <c r="G149" s="140"/>
      <c r="H149" s="140"/>
    </row>
    <row r="150" spans="1:8" s="16" customFormat="1" ht="50.1" customHeight="1" thickBot="1" x14ac:dyDescent="0.25">
      <c r="A150" s="194" t="s">
        <v>115</v>
      </c>
      <c r="B150" s="195"/>
      <c r="C150" s="198"/>
      <c r="D150" s="78">
        <v>1050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2" s="200">
        <f>F152*1.2</f>
        <v>4824</v>
      </c>
      <c r="E152" s="201">
        <f>F152*1.1</f>
        <v>4422</v>
      </c>
      <c r="F152" s="201">
        <v>4020</v>
      </c>
      <c r="G152" s="201">
        <f>F152*0.75</f>
        <v>3015</v>
      </c>
      <c r="H152" s="202">
        <f>F152*0.5</f>
        <v>2010</v>
      </c>
    </row>
    <row r="153" spans="1:8"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"2ГИС.НОВОКУЗНЕЦК"</v>
      </c>
      <c r="D153" s="36">
        <v>3012</v>
      </c>
      <c r="E153" s="37"/>
      <c r="F153" s="37"/>
      <c r="G153" s="37"/>
      <c r="H153" s="38"/>
    </row>
    <row r="154" spans="1:8" ht="50.1" customHeight="1" x14ac:dyDescent="0.2">
      <c r="A154" s="143" t="s">
        <v>119</v>
      </c>
      <c r="B154" s="144"/>
      <c r="C154"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4" s="56">
        <v>2772</v>
      </c>
      <c r="E154" s="37"/>
      <c r="F154" s="37"/>
      <c r="G154" s="37"/>
      <c r="H154" s="38"/>
    </row>
    <row r="155" spans="1:8" ht="50.1" customHeight="1" x14ac:dyDescent="0.2">
      <c r="A155" s="143" t="s">
        <v>286</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5" s="200">
        <f>F155*1.2</f>
        <v>6768</v>
      </c>
      <c r="E155" s="201">
        <f>F155*1.1</f>
        <v>6204.0000000000009</v>
      </c>
      <c r="F155" s="201">
        <v>5640</v>
      </c>
      <c r="G155" s="201">
        <f>F155*0.75</f>
        <v>4230</v>
      </c>
      <c r="H155" s="202">
        <f>F155*0.5</f>
        <v>2820</v>
      </c>
    </row>
    <row r="156" spans="1:8"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"2ГИС.НОВОКУЗНЕЦК"</v>
      </c>
      <c r="D156" s="36">
        <v>4320</v>
      </c>
      <c r="E156" s="37"/>
      <c r="F156" s="37"/>
      <c r="G156" s="37"/>
      <c r="H156" s="38"/>
    </row>
    <row r="157" spans="1:8" ht="50.1" customHeight="1" x14ac:dyDescent="0.2">
      <c r="A157" s="143" t="s">
        <v>122</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36">
        <v>3960</v>
      </c>
      <c r="E157" s="37"/>
      <c r="F157" s="37"/>
      <c r="G157" s="37"/>
      <c r="H157" s="38"/>
    </row>
    <row r="158" spans="1:8" s="16" customFormat="1" ht="126" customHeight="1" x14ac:dyDescent="0.2">
      <c r="A158" s="143" t="s">
        <v>123</v>
      </c>
      <c r="B158" s="144"/>
      <c r="C158" s="203" t="str">
        <f>C153</f>
        <v>Интернет-площадка 2gis.ru на основе Cправочника организаций "2ГИС.НОВОКУЗНЕЦК"</v>
      </c>
      <c r="D158" s="200">
        <f>F158*1.2</f>
        <v>5760</v>
      </c>
      <c r="E158" s="201">
        <f>F158*1.1</f>
        <v>5280</v>
      </c>
      <c r="F158" s="201">
        <v>4800</v>
      </c>
      <c r="G158" s="201">
        <f>F158*0.75</f>
        <v>3600</v>
      </c>
      <c r="H158" s="202">
        <f>F158*0.5</f>
        <v>2400</v>
      </c>
    </row>
    <row r="159" spans="1:8" s="16" customFormat="1" ht="126" customHeight="1" thickBot="1" x14ac:dyDescent="0.25">
      <c r="A159" s="143" t="s">
        <v>124</v>
      </c>
      <c r="B159" s="144"/>
      <c r="C1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9" s="56">
        <v>5214</v>
      </c>
      <c r="E159" s="37"/>
      <c r="F159" s="37"/>
      <c r="G159" s="37"/>
      <c r="H159" s="38"/>
    </row>
    <row r="160" spans="1:8" ht="50.1" customHeight="1" thickBot="1" x14ac:dyDescent="0.25">
      <c r="A160" s="24" t="s">
        <v>184</v>
      </c>
      <c r="B160" s="25"/>
      <c r="C160" s="26"/>
      <c r="D160" s="156"/>
      <c r="E160" s="156"/>
      <c r="F160" s="156"/>
      <c r="G160" s="156"/>
      <c r="H160" s="157"/>
    </row>
    <row r="161" spans="1:8" s="23" customFormat="1" ht="30" customHeight="1" thickBot="1" x14ac:dyDescent="0.25">
      <c r="A161" s="357"/>
      <c r="B161" s="357"/>
      <c r="C161" s="357"/>
      <c r="D161" s="357"/>
      <c r="E161" s="357"/>
      <c r="F161" s="357"/>
      <c r="G161" s="357"/>
      <c r="H161" s="359"/>
    </row>
    <row r="162" spans="1:8" s="16" customFormat="1" ht="83.25" customHeight="1" x14ac:dyDescent="0.2">
      <c r="A162" s="494" t="s">
        <v>185</v>
      </c>
      <c r="B162" s="495"/>
      <c r="C16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2" s="509">
        <v>14070</v>
      </c>
      <c r="E162" s="510"/>
      <c r="F162" s="510"/>
      <c r="G162" s="510"/>
      <c r="H162" s="416"/>
    </row>
    <row r="163" spans="1:8" s="16" customFormat="1" ht="83.25" customHeight="1" thickBot="1" x14ac:dyDescent="0.25">
      <c r="A163" s="496" t="s">
        <v>186</v>
      </c>
      <c r="B163" s="497"/>
      <c r="C163" s="198"/>
      <c r="D163" s="327">
        <v>14070</v>
      </c>
      <c r="E163" s="148"/>
      <c r="F163" s="148"/>
      <c r="G163" s="148"/>
      <c r="H163" s="149"/>
    </row>
    <row r="164" spans="1:8" ht="50.1" customHeight="1" thickBot="1" x14ac:dyDescent="0.25">
      <c r="A164" s="180"/>
      <c r="B164" s="181"/>
      <c r="C164" s="182"/>
      <c r="D164" s="183"/>
      <c r="E164" s="183"/>
      <c r="F164" s="183"/>
      <c r="G164" s="183"/>
      <c r="H164" s="184"/>
    </row>
    <row r="165" spans="1:8" s="23" customFormat="1" ht="26.25" x14ac:dyDescent="0.2">
      <c r="A165" s="204"/>
      <c r="B165" s="205"/>
      <c r="C165" s="206"/>
      <c r="D165" s="205"/>
      <c r="E165" s="205"/>
      <c r="F165" s="205"/>
      <c r="G165" s="205"/>
      <c r="H165" s="207"/>
    </row>
    <row r="166" spans="1:8" s="16" customFormat="1" ht="21" x14ac:dyDescent="0.2">
      <c r="A166" s="208"/>
      <c r="B166" s="209" t="s">
        <v>125</v>
      </c>
      <c r="C166" s="210" t="s">
        <v>568</v>
      </c>
      <c r="D166" s="210"/>
      <c r="E166" s="211"/>
      <c r="F166" s="211"/>
      <c r="G166" s="211"/>
      <c r="H166" s="211"/>
    </row>
    <row r="167" spans="1:8" s="16" customFormat="1" ht="21" x14ac:dyDescent="0.2">
      <c r="A167" s="208"/>
      <c r="B167" s="211"/>
      <c r="C167" s="212" t="s">
        <v>569</v>
      </c>
      <c r="D167" s="212"/>
      <c r="E167" s="211"/>
      <c r="F167" s="211"/>
      <c r="G167" s="211"/>
      <c r="H167" s="211"/>
    </row>
    <row r="168" spans="1:8" s="16" customFormat="1" ht="21" x14ac:dyDescent="0.2">
      <c r="A168" s="208"/>
      <c r="B168" s="211"/>
      <c r="C168" s="212" t="s">
        <v>570</v>
      </c>
      <c r="D168" s="212"/>
      <c r="E168" s="211"/>
      <c r="F168" s="211"/>
      <c r="G168" s="211"/>
      <c r="H168" s="211"/>
    </row>
    <row r="169" spans="1:8" s="16" customFormat="1" ht="21" x14ac:dyDescent="0.2">
      <c r="A169" s="204"/>
      <c r="B169" s="205"/>
      <c r="C169" s="212"/>
      <c r="D169" s="212"/>
      <c r="E169" s="211"/>
      <c r="F169" s="211"/>
      <c r="G169" s="211"/>
      <c r="H169" s="205"/>
    </row>
    <row r="170" spans="1:8" s="16" customFormat="1" ht="26.25" x14ac:dyDescent="0.2">
      <c r="A170" s="215" t="str">
        <f>Абакан_юр!A157</f>
        <v>По соглашению сторон в качестве валюты платежа могут выступать украинские гривны, в этом случае курс следующий: 1 руб. = 0,4294 гривен</v>
      </c>
      <c r="B170" s="215"/>
      <c r="C170" s="215"/>
      <c r="D170" s="216"/>
      <c r="E170" s="216"/>
      <c r="F170" s="217"/>
      <c r="G170" s="218"/>
      <c r="H170" s="218"/>
    </row>
    <row r="171" spans="1:8" ht="26.25" x14ac:dyDescent="0.2">
      <c r="A171" s="215" t="str">
        <f>Абакан_юр!A158</f>
        <v>По соглашению сторон в качестве валюты платежа могут выступать дирхамы ОАЭ, в этом случае курс следующий: 1 руб. = 0,0422 дирхам</v>
      </c>
      <c r="B171" s="215"/>
      <c r="C171" s="215"/>
      <c r="D171" s="216"/>
      <c r="E171" s="216"/>
      <c r="F171" s="217"/>
      <c r="G171" s="220"/>
      <c r="H171" s="220"/>
    </row>
    <row r="172" spans="1:8" ht="26.25" x14ac:dyDescent="0.2">
      <c r="A172" s="215" t="str">
        <f>Абакан_юр!A159</f>
        <v>По соглашению сторон в качестве валюты платежа могут выступать доллары США, в этом случае курс следующий: 1 руб. = 0,0115 доллара</v>
      </c>
      <c r="B172" s="215"/>
      <c r="C172" s="215"/>
      <c r="D172" s="216"/>
      <c r="E172" s="216"/>
      <c r="F172" s="217"/>
      <c r="G172" s="220"/>
      <c r="H172" s="220"/>
    </row>
    <row r="173" spans="1:8" ht="26.25" x14ac:dyDescent="0.2">
      <c r="A173" s="215" t="str">
        <f>Абакан_юр!A160</f>
        <v>По соглашению сторон в качестве валюты платежа могут выступать евро, в этом случае курс следующий: 1 руб. = 0,0106 евро</v>
      </c>
      <c r="B173" s="215"/>
      <c r="C173" s="215"/>
      <c r="D173" s="216"/>
      <c r="E173" s="217"/>
      <c r="F173" s="217"/>
      <c r="G173" s="220"/>
      <c r="H173" s="220"/>
    </row>
    <row r="174" spans="1:8" ht="26.25" x14ac:dyDescent="0.2">
      <c r="A174" s="215" t="str">
        <f>Абакан_юр!A161</f>
        <v>По соглашению сторон в качестве валюты платежа могут выступать чешские кроны, в этом случае курс следующий: 1 руб. = 0,2596 крона</v>
      </c>
      <c r="B174" s="215"/>
      <c r="C174" s="215"/>
      <c r="D174" s="216"/>
      <c r="E174" s="217"/>
      <c r="F174" s="217"/>
      <c r="G174" s="220"/>
      <c r="H174" s="220"/>
    </row>
    <row r="175" spans="1:8" ht="26.25" x14ac:dyDescent="0.2">
      <c r="A175" s="215" t="str">
        <f>Абакан_юр!A162</f>
        <v>По соглашению сторон в качестве валюты платежа могут выступать киргизские сомы, в этом случае курс следующий: 1 руб. = 1,0276 сом</v>
      </c>
      <c r="B175" s="215"/>
      <c r="C175" s="215"/>
      <c r="D175" s="216"/>
      <c r="E175" s="216"/>
      <c r="F175" s="217"/>
      <c r="G175" s="220"/>
      <c r="H175" s="220"/>
    </row>
    <row r="176" spans="1:8" ht="26.25" x14ac:dyDescent="0.2">
      <c r="A176"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6" s="215"/>
      <c r="C176" s="215"/>
      <c r="D176" s="216"/>
      <c r="E176" s="216"/>
      <c r="F176" s="217"/>
      <c r="G176" s="220"/>
      <c r="H176" s="220"/>
    </row>
    <row r="177" spans="1:8" ht="26.25" x14ac:dyDescent="0.2">
      <c r="A177" s="221"/>
      <c r="B177" s="221"/>
      <c r="C177" s="222"/>
      <c r="D177" s="223"/>
      <c r="E177" s="223"/>
      <c r="F177" s="224"/>
      <c r="G177" s="225"/>
      <c r="H177" s="225"/>
    </row>
    <row r="178" spans="1:8" ht="21" x14ac:dyDescent="0.2">
      <c r="A178" s="227" t="s">
        <v>136</v>
      </c>
      <c r="B178" s="227"/>
      <c r="C178" s="227"/>
      <c r="D178" s="227"/>
      <c r="E178" s="227"/>
      <c r="F178" s="227"/>
      <c r="G178" s="227"/>
      <c r="H178" s="227"/>
    </row>
    <row r="179" spans="1:8" ht="21" x14ac:dyDescent="0.2">
      <c r="A179" s="227" t="s">
        <v>137</v>
      </c>
      <c r="B179" s="227"/>
      <c r="C179" s="227"/>
      <c r="D179" s="227"/>
      <c r="E179" s="227"/>
      <c r="F179" s="227"/>
      <c r="G179" s="227"/>
      <c r="H179" s="227"/>
    </row>
    <row r="180" spans="1:8" ht="27" thickBot="1" x14ac:dyDescent="0.25">
      <c r="A180" s="221"/>
      <c r="B180" s="221"/>
      <c r="C180" s="222"/>
      <c r="D180" s="223"/>
      <c r="E180" s="223"/>
      <c r="F180" s="224"/>
      <c r="G180" s="225"/>
      <c r="H180" s="225"/>
    </row>
    <row r="181" spans="1:8" ht="21.75" thickBot="1" x14ac:dyDescent="0.25">
      <c r="A181" s="305" t="s">
        <v>140</v>
      </c>
      <c r="B181" s="306"/>
      <c r="C181" s="238" t="s">
        <v>141</v>
      </c>
      <c r="D181" s="330" t="s">
        <v>142</v>
      </c>
      <c r="E181" s="331"/>
      <c r="F181" s="240"/>
      <c r="G181" s="240"/>
      <c r="H181" s="240"/>
    </row>
    <row r="182" spans="1:8" ht="21" x14ac:dyDescent="0.2">
      <c r="A182" s="241" t="s">
        <v>169</v>
      </c>
      <c r="B182" s="242"/>
      <c r="C182" s="244" t="s">
        <v>170</v>
      </c>
      <c r="D182" s="370">
        <v>2190</v>
      </c>
      <c r="E182" s="245"/>
      <c r="F182" s="240"/>
      <c r="G182" s="240"/>
      <c r="H182" s="240"/>
    </row>
    <row r="183" spans="1:8" ht="21" x14ac:dyDescent="0.2">
      <c r="A183" s="246" t="s">
        <v>171</v>
      </c>
      <c r="B183" s="247"/>
      <c r="C183" s="249"/>
      <c r="D183" s="371">
        <v>1590</v>
      </c>
      <c r="E183" s="250"/>
      <c r="F183" s="240"/>
      <c r="G183" s="240"/>
      <c r="H183" s="240"/>
    </row>
    <row r="184" spans="1:8" ht="21" x14ac:dyDescent="0.2">
      <c r="A184" s="246" t="s">
        <v>172</v>
      </c>
      <c r="B184" s="247"/>
      <c r="C184" s="249"/>
      <c r="D184" s="371">
        <v>1440</v>
      </c>
      <c r="E184" s="250"/>
      <c r="F184" s="240"/>
      <c r="G184" s="240"/>
      <c r="H184" s="240"/>
    </row>
    <row r="185" spans="1:8" ht="21.75" thickBot="1" x14ac:dyDescent="0.25">
      <c r="A185" s="246" t="s">
        <v>173</v>
      </c>
      <c r="B185" s="247"/>
      <c r="C185" s="249"/>
      <c r="D185" s="371">
        <v>1290</v>
      </c>
      <c r="E185" s="250"/>
      <c r="F185" s="240"/>
      <c r="G185" s="240"/>
      <c r="H185" s="240"/>
    </row>
    <row r="186" spans="1:8" ht="84" x14ac:dyDescent="0.2">
      <c r="A186" s="241" t="s">
        <v>143</v>
      </c>
      <c r="B186" s="242"/>
      <c r="C186" s="243" t="s">
        <v>144</v>
      </c>
      <c r="D186" s="244" t="s">
        <v>145</v>
      </c>
      <c r="E186" s="245"/>
      <c r="F186" s="240"/>
      <c r="G186" s="240"/>
      <c r="H186" s="240"/>
    </row>
    <row r="187" spans="1:8" ht="21" x14ac:dyDescent="0.2">
      <c r="A187" s="246" t="s">
        <v>146</v>
      </c>
      <c r="B187" s="247"/>
      <c r="C187" s="248" t="s">
        <v>147</v>
      </c>
      <c r="D187" s="249" t="s">
        <v>148</v>
      </c>
      <c r="E187" s="250"/>
      <c r="F187" s="240"/>
      <c r="G187" s="240"/>
      <c r="H187" s="240"/>
    </row>
    <row r="188" spans="1:8" ht="96" customHeight="1" x14ac:dyDescent="0.2">
      <c r="A188" s="246" t="s">
        <v>149</v>
      </c>
      <c r="B188" s="247"/>
      <c r="C188" s="248" t="s">
        <v>150</v>
      </c>
      <c r="D188" s="249" t="s">
        <v>148</v>
      </c>
      <c r="E188" s="250"/>
      <c r="F188" s="240"/>
      <c r="G188" s="240"/>
      <c r="H188" s="240"/>
    </row>
    <row r="189" spans="1:8" ht="50.1" customHeight="1" thickBot="1" x14ac:dyDescent="0.25">
      <c r="A189" s="332" t="s">
        <v>152</v>
      </c>
      <c r="B189" s="333"/>
      <c r="C189" s="547" t="s">
        <v>153</v>
      </c>
      <c r="D189" s="333" t="s">
        <v>148</v>
      </c>
      <c r="E189" s="548"/>
      <c r="F189" s="234"/>
      <c r="G189" s="234"/>
      <c r="H189" s="234"/>
    </row>
    <row r="190" spans="1:8" ht="50.1" customHeight="1" thickBot="1" x14ac:dyDescent="0.25">
      <c r="A190" s="332" t="s">
        <v>154</v>
      </c>
      <c r="B190" s="333"/>
      <c r="C190" s="334" t="s">
        <v>155</v>
      </c>
      <c r="D190" s="335" t="s">
        <v>148</v>
      </c>
      <c r="E190" s="336"/>
      <c r="F190" s="224"/>
      <c r="G190" s="225"/>
      <c r="H190" s="225"/>
    </row>
    <row r="191" spans="1:8" ht="50.1" customHeight="1" x14ac:dyDescent="0.2">
      <c r="A191" s="252" t="s">
        <v>156</v>
      </c>
      <c r="B191" s="252"/>
      <c r="C191" s="252"/>
      <c r="D191" s="252"/>
      <c r="E191" s="252"/>
      <c r="F191" s="252"/>
      <c r="G191" s="252"/>
      <c r="H191" s="252"/>
    </row>
    <row r="192" spans="1:8" ht="50.1" customHeight="1" x14ac:dyDescent="0.2">
      <c r="A192" s="252" t="s">
        <v>157</v>
      </c>
      <c r="B192" s="252"/>
      <c r="C192" s="252"/>
      <c r="D192" s="252"/>
      <c r="E192" s="252"/>
      <c r="F192" s="252"/>
      <c r="G192" s="252"/>
      <c r="H192" s="252"/>
    </row>
    <row r="193" spans="1:8" ht="192.75" customHeight="1" x14ac:dyDescent="0.2">
      <c r="A19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11"/>
      <c r="C193" s="311"/>
      <c r="D193" s="311"/>
      <c r="E193" s="311"/>
      <c r="F193" s="311"/>
      <c r="G193" s="311"/>
      <c r="H193" s="311"/>
    </row>
    <row r="194" spans="1:8" ht="97.5" customHeight="1" x14ac:dyDescent="0.2">
      <c r="A194" s="227" t="s">
        <v>159</v>
      </c>
      <c r="B194" s="227"/>
      <c r="C194" s="227"/>
      <c r="D194" s="227"/>
      <c r="E194" s="227"/>
      <c r="F194" s="227"/>
      <c r="G194" s="227"/>
      <c r="H194" s="227"/>
    </row>
    <row r="195" spans="1:8" ht="113.25" customHeight="1" x14ac:dyDescent="0.2">
      <c r="A195" s="252" t="s">
        <v>160</v>
      </c>
      <c r="B195" s="252"/>
      <c r="C195" s="252"/>
      <c r="D195" s="252"/>
      <c r="E195" s="252"/>
      <c r="F195" s="252"/>
      <c r="G195" s="252"/>
      <c r="H195" s="252"/>
    </row>
    <row r="196" spans="1:8" s="205" customFormat="1" ht="102.75" customHeight="1" x14ac:dyDescent="0.2">
      <c r="A196" s="227" t="s">
        <v>161</v>
      </c>
      <c r="B196" s="227"/>
      <c r="C196" s="227"/>
      <c r="D196" s="227"/>
      <c r="E196" s="227"/>
      <c r="F196" s="227"/>
      <c r="G196" s="227"/>
      <c r="H196" s="227"/>
    </row>
    <row r="197" spans="1:8" s="226" customFormat="1" ht="222.75" customHeight="1" x14ac:dyDescent="0.2">
      <c r="A197" s="204"/>
      <c r="B197" s="205"/>
      <c r="C197" s="206"/>
      <c r="D197" s="205"/>
      <c r="E197" s="205"/>
      <c r="F197" s="205"/>
      <c r="G197" s="205"/>
      <c r="H197" s="207"/>
    </row>
    <row r="198" spans="1:8" ht="38.25" customHeight="1" x14ac:dyDescent="0.2"/>
    <row r="199" spans="1:8" ht="34.5" customHeight="1" x14ac:dyDescent="0.2"/>
    <row r="200" spans="1:8" ht="188.25" customHeight="1" x14ac:dyDescent="0.2"/>
    <row r="201" spans="1:8" ht="91.5" customHeight="1" x14ac:dyDescent="0.2"/>
    <row r="203" spans="1:8" s="254" customFormat="1" ht="114.75" customHeight="1" x14ac:dyDescent="0.2">
      <c r="A203" s="204"/>
      <c r="B203" s="205"/>
      <c r="C203" s="206"/>
      <c r="D203" s="205"/>
      <c r="E203" s="205"/>
      <c r="F203" s="205"/>
      <c r="G203" s="205"/>
      <c r="H203" s="207"/>
    </row>
  </sheetData>
  <sheetProtection selectLockedCells="1" selectUnlockedCells="1"/>
  <mergeCells count="331">
    <mergeCell ref="A191:H191"/>
    <mergeCell ref="A192:H192"/>
    <mergeCell ref="A193:H193"/>
    <mergeCell ref="A194:H194"/>
    <mergeCell ref="A195:H195"/>
    <mergeCell ref="A196:E196"/>
    <mergeCell ref="F196:H196"/>
    <mergeCell ref="A188:B188"/>
    <mergeCell ref="D188:E188"/>
    <mergeCell ref="A189:B189"/>
    <mergeCell ref="D189:E189"/>
    <mergeCell ref="A190:B190"/>
    <mergeCell ref="D190:E190"/>
    <mergeCell ref="D184:E184"/>
    <mergeCell ref="A185:B185"/>
    <mergeCell ref="D185:E185"/>
    <mergeCell ref="A186:B186"/>
    <mergeCell ref="D186:E186"/>
    <mergeCell ref="A187:B187"/>
    <mergeCell ref="D187:E187"/>
    <mergeCell ref="A178:H178"/>
    <mergeCell ref="A179:H179"/>
    <mergeCell ref="A181:B181"/>
    <mergeCell ref="D181:E181"/>
    <mergeCell ref="A182:B182"/>
    <mergeCell ref="C182:C185"/>
    <mergeCell ref="D182:E182"/>
    <mergeCell ref="A183:B183"/>
    <mergeCell ref="D183:E183"/>
    <mergeCell ref="A184:B184"/>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C162:C163"/>
    <mergeCell ref="D162:H162"/>
    <mergeCell ref="A163:B163"/>
    <mergeCell ref="D163:H163"/>
    <mergeCell ref="A164:B164"/>
    <mergeCell ref="D164:H164"/>
    <mergeCell ref="A158:B158"/>
    <mergeCell ref="A159:B159"/>
    <mergeCell ref="D159:H159"/>
    <mergeCell ref="A160:B160"/>
    <mergeCell ref="D160:H160"/>
    <mergeCell ref="A161:C161"/>
    <mergeCell ref="D161:H161"/>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2"/>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2010 до 60300</v>
      </c>
      <c r="E48" s="122"/>
      <c r="F48" s="122"/>
      <c r="G48" s="122"/>
      <c r="H48" s="123"/>
    </row>
    <row r="49" spans="1:8" ht="37.5" customHeight="1" x14ac:dyDescent="0.2">
      <c r="A49" s="124" t="s">
        <v>32</v>
      </c>
      <c r="B49" s="125"/>
      <c r="C49" s="455"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49" s="127">
        <v>2010</v>
      </c>
      <c r="E49" s="128"/>
      <c r="F49" s="128"/>
      <c r="G49" s="128"/>
      <c r="H49" s="129"/>
    </row>
    <row r="50" spans="1:8" ht="37.5" customHeight="1" x14ac:dyDescent="0.2">
      <c r="A50" s="130" t="s">
        <v>33</v>
      </c>
      <c r="B50" s="131"/>
      <c r="C50" s="456"/>
      <c r="D50" s="36">
        <v>4020</v>
      </c>
      <c r="E50" s="37"/>
      <c r="F50" s="37"/>
      <c r="G50" s="37"/>
      <c r="H50" s="38"/>
    </row>
    <row r="51" spans="1:8" ht="37.5" customHeight="1" x14ac:dyDescent="0.2">
      <c r="A51" s="130" t="s">
        <v>34</v>
      </c>
      <c r="B51" s="131"/>
      <c r="C51" s="456"/>
      <c r="D51" s="36">
        <v>6030</v>
      </c>
      <c r="E51" s="37"/>
      <c r="F51" s="37"/>
      <c r="G51" s="37"/>
      <c r="H51" s="38"/>
    </row>
    <row r="52" spans="1:8" ht="37.5" customHeight="1" x14ac:dyDescent="0.2">
      <c r="A52" s="130" t="s">
        <v>35</v>
      </c>
      <c r="B52" s="131"/>
      <c r="C52" s="456"/>
      <c r="D52" s="36">
        <v>8040</v>
      </c>
      <c r="E52" s="37"/>
      <c r="F52" s="37"/>
      <c r="G52" s="37"/>
      <c r="H52" s="38"/>
    </row>
    <row r="53" spans="1:8" ht="37.5" customHeight="1" x14ac:dyDescent="0.2">
      <c r="A53" s="130" t="s">
        <v>36</v>
      </c>
      <c r="B53" s="131"/>
      <c r="C53" s="456"/>
      <c r="D53" s="36">
        <v>10050</v>
      </c>
      <c r="E53" s="37"/>
      <c r="F53" s="37"/>
      <c r="G53" s="37"/>
      <c r="H53" s="38"/>
    </row>
    <row r="54" spans="1:8" ht="37.5" customHeight="1" x14ac:dyDescent="0.2">
      <c r="A54" s="130" t="s">
        <v>37</v>
      </c>
      <c r="B54" s="131"/>
      <c r="C54" s="456"/>
      <c r="D54" s="36">
        <v>12060</v>
      </c>
      <c r="E54" s="37"/>
      <c r="F54" s="37"/>
      <c r="G54" s="37"/>
      <c r="H54" s="38"/>
    </row>
    <row r="55" spans="1:8" ht="37.5" customHeight="1" x14ac:dyDescent="0.2">
      <c r="A55" s="130" t="s">
        <v>38</v>
      </c>
      <c r="B55" s="131"/>
      <c r="C55" s="456"/>
      <c r="D55" s="36">
        <v>14070</v>
      </c>
      <c r="E55" s="37"/>
      <c r="F55" s="37"/>
      <c r="G55" s="37"/>
      <c r="H55" s="38"/>
    </row>
    <row r="56" spans="1:8" ht="37.5" customHeight="1" x14ac:dyDescent="0.2">
      <c r="A56" s="130" t="s">
        <v>39</v>
      </c>
      <c r="B56" s="131"/>
      <c r="C56" s="456"/>
      <c r="D56" s="36">
        <v>16080</v>
      </c>
      <c r="E56" s="37"/>
      <c r="F56" s="37"/>
      <c r="G56" s="37"/>
      <c r="H56" s="38"/>
    </row>
    <row r="57" spans="1:8" ht="37.5" customHeight="1" x14ac:dyDescent="0.2">
      <c r="A57" s="130" t="s">
        <v>40</v>
      </c>
      <c r="B57" s="131"/>
      <c r="C57" s="456"/>
      <c r="D57" s="36">
        <v>18090</v>
      </c>
      <c r="E57" s="37"/>
      <c r="F57" s="37"/>
      <c r="G57" s="37"/>
      <c r="H57" s="38"/>
    </row>
    <row r="58" spans="1:8" ht="37.5" customHeight="1" x14ac:dyDescent="0.2">
      <c r="A58" s="130" t="s">
        <v>41</v>
      </c>
      <c r="B58" s="131"/>
      <c r="C58" s="456"/>
      <c r="D58" s="36">
        <v>20100</v>
      </c>
      <c r="E58" s="37"/>
      <c r="F58" s="37"/>
      <c r="G58" s="37"/>
      <c r="H58" s="38"/>
    </row>
    <row r="59" spans="1:8" ht="37.5" customHeight="1" x14ac:dyDescent="0.2">
      <c r="A59" s="130" t="s">
        <v>42</v>
      </c>
      <c r="B59" s="131"/>
      <c r="C59" s="456"/>
      <c r="D59" s="36">
        <v>22110</v>
      </c>
      <c r="E59" s="37"/>
      <c r="F59" s="37"/>
      <c r="G59" s="37"/>
      <c r="H59" s="38"/>
    </row>
    <row r="60" spans="1:8" ht="37.5" customHeight="1" x14ac:dyDescent="0.2">
      <c r="A60" s="130" t="s">
        <v>43</v>
      </c>
      <c r="B60" s="131"/>
      <c r="C60" s="456"/>
      <c r="D60" s="36">
        <v>24120</v>
      </c>
      <c r="E60" s="37"/>
      <c r="F60" s="37"/>
      <c r="G60" s="37"/>
      <c r="H60" s="38"/>
    </row>
    <row r="61" spans="1:8" ht="37.5" customHeight="1" x14ac:dyDescent="0.2">
      <c r="A61" s="130" t="s">
        <v>44</v>
      </c>
      <c r="B61" s="131"/>
      <c r="C61" s="456"/>
      <c r="D61" s="36">
        <v>26130</v>
      </c>
      <c r="E61" s="37"/>
      <c r="F61" s="37"/>
      <c r="G61" s="37"/>
      <c r="H61" s="38"/>
    </row>
    <row r="62" spans="1:8" ht="37.5" customHeight="1" x14ac:dyDescent="0.2">
      <c r="A62" s="130" t="s">
        <v>45</v>
      </c>
      <c r="B62" s="131"/>
      <c r="C62" s="456"/>
      <c r="D62" s="36">
        <v>28140</v>
      </c>
      <c r="E62" s="37"/>
      <c r="F62" s="37"/>
      <c r="G62" s="37"/>
      <c r="H62" s="38"/>
    </row>
    <row r="63" spans="1:8" ht="37.5" customHeight="1" x14ac:dyDescent="0.2">
      <c r="A63" s="130" t="s">
        <v>46</v>
      </c>
      <c r="B63" s="131"/>
      <c r="C63" s="456"/>
      <c r="D63" s="36">
        <v>30150</v>
      </c>
      <c r="E63" s="37"/>
      <c r="F63" s="37"/>
      <c r="G63" s="37"/>
      <c r="H63" s="38"/>
    </row>
    <row r="64" spans="1:8" ht="37.5" customHeight="1" x14ac:dyDescent="0.2">
      <c r="A64" s="130" t="s">
        <v>47</v>
      </c>
      <c r="B64" s="131"/>
      <c r="C64" s="456"/>
      <c r="D64" s="36">
        <v>32160</v>
      </c>
      <c r="E64" s="37"/>
      <c r="F64" s="37"/>
      <c r="G64" s="37"/>
      <c r="H64" s="38"/>
    </row>
    <row r="65" spans="1:8" ht="37.5" customHeight="1" x14ac:dyDescent="0.2">
      <c r="A65" s="130" t="s">
        <v>48</v>
      </c>
      <c r="B65" s="131"/>
      <c r="C65" s="456"/>
      <c r="D65" s="36">
        <v>34170</v>
      </c>
      <c r="E65" s="37"/>
      <c r="F65" s="37"/>
      <c r="G65" s="37"/>
      <c r="H65" s="38"/>
    </row>
    <row r="66" spans="1:8" ht="37.5" customHeight="1" x14ac:dyDescent="0.2">
      <c r="A66" s="130" t="s">
        <v>49</v>
      </c>
      <c r="B66" s="131"/>
      <c r="C66" s="456"/>
      <c r="D66" s="36">
        <v>36180</v>
      </c>
      <c r="E66" s="37"/>
      <c r="F66" s="37"/>
      <c r="G66" s="37"/>
      <c r="H66" s="38"/>
    </row>
    <row r="67" spans="1:8" ht="37.5" customHeight="1" x14ac:dyDescent="0.2">
      <c r="A67" s="130" t="s">
        <v>50</v>
      </c>
      <c r="B67" s="131"/>
      <c r="C67" s="456"/>
      <c r="D67" s="36">
        <v>38190</v>
      </c>
      <c r="E67" s="37"/>
      <c r="F67" s="37"/>
      <c r="G67" s="37"/>
      <c r="H67" s="38"/>
    </row>
    <row r="68" spans="1:8" ht="37.5" customHeight="1" x14ac:dyDescent="0.2">
      <c r="A68" s="130" t="s">
        <v>51</v>
      </c>
      <c r="B68" s="131"/>
      <c r="C68" s="456"/>
      <c r="D68" s="36">
        <v>40200</v>
      </c>
      <c r="E68" s="37"/>
      <c r="F68" s="37"/>
      <c r="G68" s="37"/>
      <c r="H68" s="38"/>
    </row>
    <row r="69" spans="1:8" ht="37.5" customHeight="1" x14ac:dyDescent="0.2">
      <c r="A69" s="130" t="s">
        <v>196</v>
      </c>
      <c r="B69" s="131"/>
      <c r="C69" s="456"/>
      <c r="D69" s="36">
        <v>42210</v>
      </c>
      <c r="E69" s="37"/>
      <c r="F69" s="37"/>
      <c r="G69" s="37"/>
      <c r="H69" s="38"/>
    </row>
    <row r="70" spans="1:8" ht="37.5" customHeight="1" x14ac:dyDescent="0.2">
      <c r="A70" s="130" t="s">
        <v>197</v>
      </c>
      <c r="B70" s="131"/>
      <c r="C70" s="456"/>
      <c r="D70" s="36">
        <v>44220</v>
      </c>
      <c r="E70" s="37"/>
      <c r="F70" s="37"/>
      <c r="G70" s="37"/>
      <c r="H70" s="38"/>
    </row>
    <row r="71" spans="1:8" ht="37.5" customHeight="1" x14ac:dyDescent="0.2">
      <c r="A71" s="130" t="s">
        <v>198</v>
      </c>
      <c r="B71" s="131"/>
      <c r="C71" s="456"/>
      <c r="D71" s="36">
        <v>46230</v>
      </c>
      <c r="E71" s="37"/>
      <c r="F71" s="37"/>
      <c r="G71" s="37"/>
      <c r="H71" s="38"/>
    </row>
    <row r="72" spans="1:8" ht="37.5" customHeight="1" x14ac:dyDescent="0.2">
      <c r="A72" s="130" t="s">
        <v>199</v>
      </c>
      <c r="B72" s="131"/>
      <c r="C72" s="456"/>
      <c r="D72" s="36">
        <v>48240</v>
      </c>
      <c r="E72" s="37"/>
      <c r="F72" s="37"/>
      <c r="G72" s="37"/>
      <c r="H72" s="38"/>
    </row>
    <row r="73" spans="1:8" ht="37.5" customHeight="1" x14ac:dyDescent="0.2">
      <c r="A73" s="130" t="s">
        <v>200</v>
      </c>
      <c r="B73" s="131"/>
      <c r="C73" s="456"/>
      <c r="D73" s="36">
        <v>50250</v>
      </c>
      <c r="E73" s="37"/>
      <c r="F73" s="37"/>
      <c r="G73" s="37"/>
      <c r="H73" s="38"/>
    </row>
    <row r="74" spans="1:8" ht="37.5" customHeight="1" x14ac:dyDescent="0.2">
      <c r="A74" s="130" t="s">
        <v>201</v>
      </c>
      <c r="B74" s="131"/>
      <c r="C74" s="456"/>
      <c r="D74" s="36">
        <v>52260</v>
      </c>
      <c r="E74" s="37"/>
      <c r="F74" s="37"/>
      <c r="G74" s="37"/>
      <c r="H74" s="38"/>
    </row>
    <row r="75" spans="1:8" ht="37.5" customHeight="1" x14ac:dyDescent="0.2">
      <c r="A75" s="130" t="s">
        <v>202</v>
      </c>
      <c r="B75" s="131"/>
      <c r="C75" s="456"/>
      <c r="D75" s="36">
        <v>54270</v>
      </c>
      <c r="E75" s="37"/>
      <c r="F75" s="37"/>
      <c r="G75" s="37"/>
      <c r="H75" s="38"/>
    </row>
    <row r="76" spans="1:8" ht="37.5" customHeight="1" x14ac:dyDescent="0.2">
      <c r="A76" s="130" t="s">
        <v>203</v>
      </c>
      <c r="B76" s="131"/>
      <c r="C76" s="456"/>
      <c r="D76" s="36">
        <v>56280</v>
      </c>
      <c r="E76" s="37"/>
      <c r="F76" s="37"/>
      <c r="G76" s="37"/>
      <c r="H76" s="38"/>
    </row>
    <row r="77" spans="1:8" ht="37.5" customHeight="1" x14ac:dyDescent="0.2">
      <c r="A77" s="130" t="s">
        <v>204</v>
      </c>
      <c r="B77" s="131"/>
      <c r="C77" s="456"/>
      <c r="D77" s="36">
        <v>58290</v>
      </c>
      <c r="E77" s="37"/>
      <c r="F77" s="37"/>
      <c r="G77" s="37"/>
      <c r="H77" s="38"/>
    </row>
    <row r="78" spans="1:8" ht="37.5" customHeight="1" thickBot="1" x14ac:dyDescent="0.25">
      <c r="A78" s="130" t="s">
        <v>205</v>
      </c>
      <c r="B78" s="131"/>
      <c r="C78" s="456"/>
      <c r="D78" s="36">
        <v>60300</v>
      </c>
      <c r="E78" s="37"/>
      <c r="F78" s="37"/>
      <c r="G78" s="37"/>
      <c r="H78" s="38"/>
    </row>
    <row r="79" spans="1:8" ht="50.1" customHeight="1" thickBot="1" x14ac:dyDescent="0.25">
      <c r="A79" s="119" t="s">
        <v>52</v>
      </c>
      <c r="B79" s="120"/>
      <c r="C79" s="120"/>
      <c r="D79" s="121" t="str">
        <f>"от "&amp;MIN(D80:D89)&amp;" до "&amp;MAX(D80:D89)</f>
        <v>от 270 до 1662</v>
      </c>
      <c r="E79" s="122"/>
      <c r="F79" s="122"/>
      <c r="G79" s="122"/>
      <c r="H79" s="123"/>
    </row>
    <row r="80" spans="1:8" ht="151.5" x14ac:dyDescent="0.2">
      <c r="A80" s="132" t="s">
        <v>53</v>
      </c>
      <c r="B80" s="133" t="s">
        <v>13</v>
      </c>
      <c r="C80" s="321"/>
      <c r="D80" s="127">
        <v>1500</v>
      </c>
      <c r="E80" s="128"/>
      <c r="F80" s="128"/>
      <c r="G80" s="128"/>
      <c r="H80" s="129"/>
    </row>
    <row r="81" spans="1:8" ht="37.5" customHeight="1" x14ac:dyDescent="0.2">
      <c r="A81" s="143" t="s">
        <v>54</v>
      </c>
      <c r="B81" s="458"/>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81" s="36">
        <v>576</v>
      </c>
      <c r="E81" s="37"/>
      <c r="F81" s="37"/>
      <c r="G81" s="37"/>
      <c r="H81" s="38"/>
    </row>
    <row r="82" spans="1:8" ht="37.5" customHeight="1" x14ac:dyDescent="0.2">
      <c r="A82" s="143" t="s">
        <v>55</v>
      </c>
      <c r="B82" s="458"/>
      <c r="C82" s="142"/>
      <c r="D82" s="36">
        <v>702</v>
      </c>
      <c r="E82" s="37"/>
      <c r="F82" s="37"/>
      <c r="G82" s="37"/>
      <c r="H82" s="38"/>
    </row>
    <row r="83" spans="1:8" ht="37.5" customHeight="1" x14ac:dyDescent="0.2">
      <c r="A83" s="143" t="s">
        <v>56</v>
      </c>
      <c r="B83" s="458"/>
      <c r="C83" s="142"/>
      <c r="D83" s="36">
        <v>330</v>
      </c>
      <c r="E83" s="37"/>
      <c r="F83" s="37"/>
      <c r="G83" s="37"/>
      <c r="H83" s="38"/>
    </row>
    <row r="84" spans="1:8" ht="37.5" customHeight="1" x14ac:dyDescent="0.2">
      <c r="A84" s="143" t="s">
        <v>57</v>
      </c>
      <c r="B84" s="144"/>
      <c r="C84" s="142"/>
      <c r="D84" s="36">
        <v>600</v>
      </c>
      <c r="E84" s="37"/>
      <c r="F84" s="37"/>
      <c r="G84" s="37"/>
      <c r="H84" s="38"/>
    </row>
    <row r="85" spans="1:8" ht="37.5" customHeight="1" x14ac:dyDescent="0.2">
      <c r="A85" s="143" t="s">
        <v>58</v>
      </c>
      <c r="B85" s="458"/>
      <c r="C85" s="142"/>
      <c r="D85" s="36">
        <v>270</v>
      </c>
      <c r="E85" s="37"/>
      <c r="F85" s="37"/>
      <c r="G85" s="37"/>
      <c r="H85" s="38"/>
    </row>
    <row r="86" spans="1:8" ht="37.5" customHeight="1" x14ac:dyDescent="0.2">
      <c r="A86" s="143" t="s">
        <v>59</v>
      </c>
      <c r="B86" s="458"/>
      <c r="C86" s="142"/>
      <c r="D86" s="36">
        <v>270</v>
      </c>
      <c r="E86" s="37"/>
      <c r="F86" s="37"/>
      <c r="G86" s="37"/>
      <c r="H86" s="38"/>
    </row>
    <row r="87" spans="1:8" ht="37.5" customHeight="1" x14ac:dyDescent="0.2">
      <c r="A87" s="143" t="s">
        <v>60</v>
      </c>
      <c r="B87" s="458"/>
      <c r="C87" s="142"/>
      <c r="D87" s="36">
        <v>540</v>
      </c>
      <c r="E87" s="37"/>
      <c r="F87" s="37"/>
      <c r="G87" s="37"/>
      <c r="H87" s="38"/>
    </row>
    <row r="88" spans="1:8" ht="37.5" customHeight="1" x14ac:dyDescent="0.2">
      <c r="A88" s="143" t="s">
        <v>61</v>
      </c>
      <c r="B88" s="458"/>
      <c r="C88" s="142"/>
      <c r="D88" s="36">
        <v>810</v>
      </c>
      <c r="E88" s="37"/>
      <c r="F88" s="37"/>
      <c r="G88" s="37"/>
      <c r="H88" s="38"/>
    </row>
    <row r="89" spans="1:8" ht="37.5" customHeight="1" thickBot="1" x14ac:dyDescent="0.25">
      <c r="A89" s="194" t="s">
        <v>62</v>
      </c>
      <c r="B89" s="459"/>
      <c r="C89" s="147"/>
      <c r="D89" s="187">
        <v>1662</v>
      </c>
      <c r="E89" s="188"/>
      <c r="F89" s="188"/>
      <c r="G89" s="188"/>
      <c r="H89" s="18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0" s="45">
        <v>30</v>
      </c>
      <c r="E90" s="45"/>
      <c r="F90" s="45"/>
      <c r="G90" s="45"/>
      <c r="H90" s="46"/>
    </row>
    <row r="91" spans="1:8" ht="50.1" customHeight="1" thickBot="1" x14ac:dyDescent="0.25">
      <c r="A91" s="24" t="s">
        <v>65</v>
      </c>
      <c r="B91" s="25"/>
      <c r="C91" s="26"/>
      <c r="D91" s="156" t="str">
        <f>"от "&amp;MIN(D93,D113:H114,F150,D115:H129)&amp;" до "&amp;MAX(D93,D113:H114,F150,D115:H129)</f>
        <v>от 612 до 10266</v>
      </c>
      <c r="E91" s="156"/>
      <c r="F91" s="156"/>
      <c r="G91" s="156"/>
      <c r="H91" s="157"/>
    </row>
    <row r="92" spans="1:8" ht="21.75" thickBot="1" x14ac:dyDescent="0.25">
      <c r="A92" s="301"/>
      <c r="B92" s="302"/>
      <c r="C92" s="118"/>
      <c r="D92" s="160"/>
      <c r="E92" s="160"/>
      <c r="F92" s="160"/>
      <c r="G92" s="160"/>
      <c r="H92" s="161"/>
    </row>
    <row r="93" spans="1:8" ht="74.2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93" s="165">
        <v>2670</v>
      </c>
      <c r="E93" s="165"/>
      <c r="F93" s="165"/>
      <c r="G93" s="165"/>
      <c r="H93" s="166"/>
    </row>
    <row r="94" spans="1:8" ht="74.25" customHeight="1" thickBot="1" x14ac:dyDescent="0.25">
      <c r="A94" s="167" t="s">
        <v>67</v>
      </c>
      <c r="B94" s="168"/>
      <c r="C94" s="169"/>
      <c r="D94" s="170" t="s">
        <v>68</v>
      </c>
      <c r="E94" s="171"/>
      <c r="F94" s="171"/>
      <c r="G94" s="171"/>
      <c r="H94" s="172"/>
    </row>
    <row r="95" spans="1:8" ht="74.25" customHeight="1" x14ac:dyDescent="0.2">
      <c r="A95" s="173" t="s">
        <v>69</v>
      </c>
      <c r="B95" s="174"/>
      <c r="C95" s="169"/>
      <c r="D95" s="140">
        <f>D93/4</f>
        <v>667.5</v>
      </c>
      <c r="E95" s="140"/>
      <c r="F95" s="140"/>
      <c r="G95" s="140"/>
      <c r="H95" s="141"/>
    </row>
    <row r="96" spans="1:8" ht="74.25" customHeight="1" x14ac:dyDescent="0.2">
      <c r="A96" s="173" t="s">
        <v>70</v>
      </c>
      <c r="B96" s="174"/>
      <c r="C96" s="169"/>
      <c r="D96" s="140">
        <f>D93/5</f>
        <v>534</v>
      </c>
      <c r="E96" s="140"/>
      <c r="F96" s="140"/>
      <c r="G96" s="140"/>
      <c r="H96" s="141"/>
    </row>
    <row r="97" spans="1:8" ht="74.25" customHeight="1" x14ac:dyDescent="0.2">
      <c r="A97" s="173" t="s">
        <v>71</v>
      </c>
      <c r="B97" s="174"/>
      <c r="C97" s="169"/>
      <c r="D97" s="140">
        <f>D93/6</f>
        <v>445</v>
      </c>
      <c r="E97" s="140"/>
      <c r="F97" s="140"/>
      <c r="G97" s="140"/>
      <c r="H97" s="141"/>
    </row>
    <row r="98" spans="1:8" ht="74.25" customHeight="1" x14ac:dyDescent="0.2">
      <c r="A98" s="173" t="s">
        <v>72</v>
      </c>
      <c r="B98" s="174"/>
      <c r="C98" s="169"/>
      <c r="D98" s="140">
        <f>D93/7</f>
        <v>381.42857142857144</v>
      </c>
      <c r="E98" s="140"/>
      <c r="F98" s="140"/>
      <c r="G98" s="140"/>
      <c r="H98" s="141"/>
    </row>
    <row r="99" spans="1:8" ht="74.25" customHeight="1" x14ac:dyDescent="0.2">
      <c r="A99" s="173" t="s">
        <v>73</v>
      </c>
      <c r="B99" s="174"/>
      <c r="C99" s="169"/>
      <c r="D99" s="140">
        <f>D93/8</f>
        <v>333.75</v>
      </c>
      <c r="E99" s="140"/>
      <c r="F99" s="140"/>
      <c r="G99" s="140"/>
      <c r="H99" s="141"/>
    </row>
    <row r="100" spans="1:8" ht="74.25" customHeight="1" x14ac:dyDescent="0.2">
      <c r="A100" s="173" t="s">
        <v>74</v>
      </c>
      <c r="B100" s="174"/>
      <c r="C100" s="169"/>
      <c r="D100" s="140">
        <f>D93/9</f>
        <v>296.66666666666669</v>
      </c>
      <c r="E100" s="140"/>
      <c r="F100" s="140"/>
      <c r="G100" s="140"/>
      <c r="H100" s="141"/>
    </row>
    <row r="101" spans="1:8" ht="74.25" customHeight="1" x14ac:dyDescent="0.2">
      <c r="A101" s="173" t="s">
        <v>75</v>
      </c>
      <c r="B101" s="174"/>
      <c r="C101" s="169"/>
      <c r="D101" s="140">
        <f>D93/10</f>
        <v>267</v>
      </c>
      <c r="E101" s="140"/>
      <c r="F101" s="140"/>
      <c r="G101" s="140"/>
      <c r="H101" s="141"/>
    </row>
    <row r="102" spans="1:8" ht="74.25" customHeight="1" thickBot="1" x14ac:dyDescent="0.25">
      <c r="A102" s="162" t="s">
        <v>76</v>
      </c>
      <c r="B102" s="163"/>
      <c r="C102" s="169"/>
      <c r="D102" s="165">
        <v>4008</v>
      </c>
      <c r="E102" s="165"/>
      <c r="F102" s="165"/>
      <c r="G102" s="165"/>
      <c r="H102" s="166"/>
    </row>
    <row r="103" spans="1:8" ht="74.25" customHeight="1" thickBot="1" x14ac:dyDescent="0.25">
      <c r="A103" s="167" t="s">
        <v>67</v>
      </c>
      <c r="B103" s="168"/>
      <c r="C103" s="169"/>
      <c r="D103" s="170" t="s">
        <v>68</v>
      </c>
      <c r="E103" s="171"/>
      <c r="F103" s="171"/>
      <c r="G103" s="171"/>
      <c r="H103" s="172"/>
    </row>
    <row r="104" spans="1:8" ht="74.25" customHeight="1" x14ac:dyDescent="0.2">
      <c r="A104" s="173" t="s">
        <v>69</v>
      </c>
      <c r="B104" s="174"/>
      <c r="C104" s="169"/>
      <c r="D104" s="140">
        <v>1002</v>
      </c>
      <c r="E104" s="140"/>
      <c r="F104" s="140"/>
      <c r="G104" s="140"/>
      <c r="H104" s="141"/>
    </row>
    <row r="105" spans="1:8" ht="74.25" customHeight="1" x14ac:dyDescent="0.2">
      <c r="A105" s="173" t="s">
        <v>70</v>
      </c>
      <c r="B105" s="174"/>
      <c r="C105" s="169"/>
      <c r="D105" s="140">
        <v>801.6</v>
      </c>
      <c r="E105" s="140"/>
      <c r="F105" s="140"/>
      <c r="G105" s="140"/>
      <c r="H105" s="141"/>
    </row>
    <row r="106" spans="1:8" ht="74.25" customHeight="1" x14ac:dyDescent="0.2">
      <c r="A106" s="173" t="s">
        <v>71</v>
      </c>
      <c r="B106" s="174"/>
      <c r="C106" s="169"/>
      <c r="D106" s="140">
        <v>667.99999999999989</v>
      </c>
      <c r="E106" s="140"/>
      <c r="F106" s="140"/>
      <c r="G106" s="140"/>
      <c r="H106" s="141"/>
    </row>
    <row r="107" spans="1:8" ht="74.25" customHeight="1" x14ac:dyDescent="0.2">
      <c r="A107" s="173" t="s">
        <v>72</v>
      </c>
      <c r="B107" s="174"/>
      <c r="C107" s="169"/>
      <c r="D107" s="140">
        <v>572.57142857142856</v>
      </c>
      <c r="E107" s="140"/>
      <c r="F107" s="140"/>
      <c r="G107" s="140"/>
      <c r="H107" s="141"/>
    </row>
    <row r="108" spans="1:8" ht="74.25" customHeight="1" x14ac:dyDescent="0.2">
      <c r="A108" s="173" t="s">
        <v>73</v>
      </c>
      <c r="B108" s="174"/>
      <c r="C108" s="169"/>
      <c r="D108" s="140">
        <v>501</v>
      </c>
      <c r="E108" s="140"/>
      <c r="F108" s="140"/>
      <c r="G108" s="140"/>
      <c r="H108" s="141"/>
    </row>
    <row r="109" spans="1:8" ht="74.25" customHeight="1" x14ac:dyDescent="0.2">
      <c r="A109" s="173" t="s">
        <v>74</v>
      </c>
      <c r="B109" s="174"/>
      <c r="C109" s="169"/>
      <c r="D109" s="140">
        <v>445.33333333333331</v>
      </c>
      <c r="E109" s="140"/>
      <c r="F109" s="140"/>
      <c r="G109" s="140"/>
      <c r="H109" s="141"/>
    </row>
    <row r="110" spans="1:8" ht="74.25" customHeight="1" thickBot="1" x14ac:dyDescent="0.25">
      <c r="A110" s="173" t="s">
        <v>75</v>
      </c>
      <c r="B110" s="174"/>
      <c r="C110" s="177"/>
      <c r="D110" s="140">
        <v>400.8</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11" s="44">
        <v>13890</v>
      </c>
      <c r="E111" s="45"/>
      <c r="F111" s="45"/>
      <c r="G111" s="45"/>
      <c r="H111" s="46"/>
    </row>
    <row r="112" spans="1:8" ht="21.75" thickBot="1" x14ac:dyDescent="0.25">
      <c r="A112" s="301"/>
      <c r="B112" s="302"/>
      <c r="C112" s="182"/>
      <c r="D112" s="183"/>
      <c r="E112" s="183"/>
      <c r="F112" s="183"/>
      <c r="G112" s="183"/>
      <c r="H112" s="184"/>
    </row>
    <row r="113" spans="1:8"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"2ГИС.НОВОРОССИЙСК"</v>
      </c>
      <c r="D113" s="56">
        <v>7482</v>
      </c>
      <c r="E113" s="37"/>
      <c r="F113" s="37"/>
      <c r="G113" s="37"/>
      <c r="H113" s="38"/>
    </row>
    <row r="114" spans="1:8" ht="50.1" customHeight="1" x14ac:dyDescent="0.2">
      <c r="A114" s="143" t="s">
        <v>79</v>
      </c>
      <c r="B114" s="144"/>
      <c r="C114"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4" s="56">
        <v>1170</v>
      </c>
      <c r="E114" s="37"/>
      <c r="F114" s="37"/>
      <c r="G114" s="37"/>
      <c r="H114" s="38"/>
    </row>
    <row r="115" spans="1:8" ht="50.1" customHeight="1" x14ac:dyDescent="0.2">
      <c r="A115" s="143" t="s">
        <v>80</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5" s="56">
        <v>762</v>
      </c>
      <c r="E115" s="37"/>
      <c r="F115" s="37"/>
      <c r="G115" s="37"/>
      <c r="H115" s="38"/>
    </row>
    <row r="116" spans="1:8"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"2ГИС.НОВОРОССИЙСК"</v>
      </c>
      <c r="D116" s="56">
        <v>8262</v>
      </c>
      <c r="E116" s="37"/>
      <c r="F116" s="37"/>
      <c r="G116" s="37"/>
      <c r="H116" s="38"/>
    </row>
    <row r="117" spans="1:8"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"2ГИС.НОВОРОССИЙСК"</v>
      </c>
      <c r="D117" s="56">
        <v>9918</v>
      </c>
      <c r="E117" s="37"/>
      <c r="F117" s="37"/>
      <c r="G117" s="37"/>
      <c r="H117" s="38"/>
    </row>
    <row r="118" spans="1:8" ht="50.1" customHeight="1" x14ac:dyDescent="0.2">
      <c r="A118" s="143" t="s">
        <v>83</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8" s="56">
        <v>762</v>
      </c>
      <c r="E118" s="37"/>
      <c r="F118" s="37"/>
      <c r="G118" s="37"/>
      <c r="H118" s="38"/>
    </row>
    <row r="119" spans="1:8" ht="50.1" customHeight="1" x14ac:dyDescent="0.2">
      <c r="A119" s="143" t="s">
        <v>84</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9" s="56">
        <v>762</v>
      </c>
      <c r="E119" s="37"/>
      <c r="F119" s="37"/>
      <c r="G119" s="37"/>
      <c r="H119" s="38"/>
    </row>
    <row r="120" spans="1:8" ht="50.1" customHeight="1" x14ac:dyDescent="0.2">
      <c r="A120" s="143" t="s">
        <v>85</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0" s="56">
        <v>1380</v>
      </c>
      <c r="E120" s="37"/>
      <c r="F120" s="37"/>
      <c r="G120" s="37"/>
      <c r="H120" s="38"/>
    </row>
    <row r="121" spans="1:8" ht="50.1" customHeight="1" x14ac:dyDescent="0.2">
      <c r="A121" s="143" t="s">
        <v>86</v>
      </c>
      <c r="B121" s="144"/>
      <c r="C121" s="190" t="str">
        <f>C150</f>
        <v>электронный справочник на основе Справочника организаций "2ГИС.НОВОРОССИЙСК" (мобильная версия 2ГИС 4.0 и выше)</v>
      </c>
      <c r="D121" s="56">
        <v>9000</v>
      </c>
      <c r="E121" s="37"/>
      <c r="F121" s="37"/>
      <c r="G121" s="37"/>
      <c r="H121" s="38"/>
    </row>
    <row r="122" spans="1:8" ht="50.1" customHeight="1" x14ac:dyDescent="0.2">
      <c r="A122" s="143" t="s">
        <v>87</v>
      </c>
      <c r="B122" s="144"/>
      <c r="C122" s="190" t="s">
        <v>88</v>
      </c>
      <c r="D122" s="56">
        <v>642</v>
      </c>
      <c r="E122" s="37"/>
      <c r="F122" s="37"/>
      <c r="G122" s="37"/>
      <c r="H122" s="38"/>
    </row>
    <row r="123" spans="1:8" ht="66.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3" s="56">
        <v>2634</v>
      </c>
      <c r="E123" s="37"/>
      <c r="F123" s="37"/>
      <c r="G123" s="37"/>
      <c r="H123" s="38"/>
    </row>
    <row r="124" spans="1:8" ht="66.75" customHeight="1" x14ac:dyDescent="0.2">
      <c r="A124" s="143" t="s">
        <v>90</v>
      </c>
      <c r="B124" s="144"/>
      <c r="C124" s="190" t="str">
        <f t="shared" ref="C124: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4" s="56">
        <v>1896</v>
      </c>
      <c r="E124" s="37"/>
      <c r="F124" s="37"/>
      <c r="G124" s="37"/>
      <c r="H124" s="38"/>
    </row>
    <row r="125" spans="1:8" ht="66.75" customHeight="1" x14ac:dyDescent="0.2">
      <c r="A125" s="143" t="s">
        <v>91</v>
      </c>
      <c r="B125" s="144"/>
      <c r="C125"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5" s="56">
        <v>1650</v>
      </c>
      <c r="E125" s="37"/>
      <c r="F125" s="37"/>
      <c r="G125" s="37"/>
      <c r="H125" s="38"/>
    </row>
    <row r="126" spans="1:8" ht="66.75" customHeight="1" x14ac:dyDescent="0.2">
      <c r="A126" s="143" t="s">
        <v>92</v>
      </c>
      <c r="B126" s="144"/>
      <c r="C126" s="190"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6" s="56">
        <v>948</v>
      </c>
      <c r="E126" s="37"/>
      <c r="F126" s="37"/>
      <c r="G126" s="37"/>
      <c r="H126" s="38"/>
    </row>
    <row r="127" spans="1:8" ht="66.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7" s="56">
        <v>10266</v>
      </c>
      <c r="E127" s="37"/>
      <c r="F127" s="37"/>
      <c r="G127" s="37"/>
      <c r="H127" s="38"/>
    </row>
    <row r="128" spans="1:8" ht="66.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28" s="56">
        <v>4002</v>
      </c>
      <c r="E128" s="37"/>
      <c r="F128" s="37"/>
      <c r="G128" s="37"/>
      <c r="H128" s="38"/>
    </row>
    <row r="129" spans="1:8" ht="50.1" customHeight="1" thickBot="1" x14ac:dyDescent="0.25">
      <c r="A129" s="143" t="s">
        <v>95</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9" s="56">
        <v>612</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30" s="56">
        <v>462</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1" s="56">
        <v>6534</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32" s="56">
        <v>4500</v>
      </c>
      <c r="E132" s="37"/>
      <c r="F132" s="37"/>
      <c r="G132" s="37"/>
      <c r="H132" s="38"/>
    </row>
    <row r="133" spans="1:8" s="16" customFormat="1" ht="9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33" s="56">
        <v>5562</v>
      </c>
      <c r="E133" s="37"/>
      <c r="F133" s="37"/>
      <c r="G133" s="37"/>
      <c r="H133" s="38"/>
    </row>
    <row r="134" spans="1:8"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"2ГИС.НОВОРОССИЙСК"</v>
      </c>
      <c r="D134" s="56">
        <v>10560</v>
      </c>
      <c r="E134" s="37"/>
      <c r="F134" s="37"/>
      <c r="G134" s="37"/>
      <c r="H134" s="38"/>
    </row>
    <row r="135" spans="1:8" ht="50.1" customHeight="1" x14ac:dyDescent="0.2">
      <c r="A135" s="143" t="s">
        <v>100</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1680</v>
      </c>
      <c r="E135" s="37"/>
      <c r="F135" s="37"/>
      <c r="G135" s="37"/>
      <c r="H135" s="38"/>
    </row>
    <row r="136" spans="1:8" ht="50.1" customHeight="1" x14ac:dyDescent="0.2">
      <c r="A136" s="143" t="s">
        <v>101</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1080</v>
      </c>
      <c r="E136" s="37"/>
      <c r="F136" s="37"/>
      <c r="G136" s="37"/>
      <c r="H136" s="38"/>
    </row>
    <row r="137" spans="1:8"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"2ГИС.НОВОРОССИЙСК"</v>
      </c>
      <c r="D137" s="56">
        <v>11640</v>
      </c>
      <c r="E137" s="37"/>
      <c r="F137" s="37"/>
      <c r="G137" s="37"/>
      <c r="H137" s="38"/>
    </row>
    <row r="138" spans="1:8"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"2ГИС.НОВОРОССИЙСК"</v>
      </c>
      <c r="D138" s="56">
        <v>13968</v>
      </c>
      <c r="E138" s="37"/>
      <c r="F138" s="37"/>
      <c r="G138" s="37"/>
      <c r="H138" s="38"/>
    </row>
    <row r="139" spans="1:8" ht="50.1" customHeight="1" x14ac:dyDescent="0.2">
      <c r="A139" s="143" t="s">
        <v>104</v>
      </c>
      <c r="B139" s="144"/>
      <c r="C139"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9" s="56">
        <v>1080</v>
      </c>
      <c r="E139" s="37"/>
      <c r="F139" s="37"/>
      <c r="G139" s="37"/>
      <c r="H139" s="38"/>
    </row>
    <row r="140" spans="1:8" ht="50.1" customHeight="1" x14ac:dyDescent="0.2">
      <c r="A140" s="143" t="s">
        <v>107</v>
      </c>
      <c r="B140" s="144"/>
      <c r="C140" s="190" t="s">
        <v>88</v>
      </c>
      <c r="D140" s="56">
        <v>960</v>
      </c>
      <c r="E140" s="37"/>
      <c r="F140" s="37"/>
      <c r="G140" s="37"/>
      <c r="H140" s="38"/>
    </row>
    <row r="141" spans="1:8" ht="70.5" customHeight="1" x14ac:dyDescent="0.2">
      <c r="A141" s="143" t="s">
        <v>108</v>
      </c>
      <c r="B141" s="144"/>
      <c r="C14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14400</v>
      </c>
      <c r="E141" s="37"/>
      <c r="F141" s="37"/>
      <c r="G141" s="37"/>
      <c r="H141" s="38"/>
    </row>
    <row r="142" spans="1:8" ht="50.1" customHeight="1" thickBot="1" x14ac:dyDescent="0.25">
      <c r="A142" s="143" t="s">
        <v>109</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2" s="56">
        <v>960</v>
      </c>
      <c r="E142" s="37"/>
      <c r="F142" s="37"/>
      <c r="G142" s="37"/>
      <c r="H142" s="38"/>
    </row>
    <row r="143" spans="1:8" s="28" customFormat="1" ht="50.1" customHeight="1" thickBot="1" x14ac:dyDescent="0.25">
      <c r="A143" s="24" t="s">
        <v>110</v>
      </c>
      <c r="B143" s="25"/>
      <c r="C143" s="26"/>
      <c r="D143" s="156"/>
      <c r="E143" s="156"/>
      <c r="F143" s="156"/>
      <c r="G143" s="156"/>
      <c r="H143" s="157"/>
    </row>
    <row r="144" spans="1:8" s="16" customFormat="1" ht="50.1" customHeight="1" x14ac:dyDescent="0.2">
      <c r="A144" s="143" t="s">
        <v>111</v>
      </c>
      <c r="B144" s="144"/>
      <c r="C14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44" s="36">
        <v>12000</v>
      </c>
      <c r="E144" s="37"/>
      <c r="F144" s="37"/>
      <c r="G144" s="37"/>
      <c r="H144" s="38"/>
    </row>
    <row r="145" spans="1:8" s="16" customFormat="1" ht="50.1" customHeight="1" x14ac:dyDescent="0.2">
      <c r="A145" s="143" t="s">
        <v>112</v>
      </c>
      <c r="B145" s="144"/>
      <c r="C145" s="196"/>
      <c r="D145" s="36">
        <v>12000</v>
      </c>
      <c r="E145" s="37"/>
      <c r="F145" s="37"/>
      <c r="G145" s="37"/>
      <c r="H145" s="38"/>
    </row>
    <row r="146" spans="1:8" s="16" customFormat="1" ht="50.1" customHeight="1" x14ac:dyDescent="0.2">
      <c r="A146" s="194" t="s">
        <v>113</v>
      </c>
      <c r="B146" s="195"/>
      <c r="C146" s="196"/>
      <c r="D146" s="329">
        <v>1620</v>
      </c>
      <c r="E146" s="140"/>
      <c r="F146" s="140"/>
      <c r="G146" s="140"/>
      <c r="H146" s="140"/>
    </row>
    <row r="147" spans="1:8" s="16" customFormat="1" ht="50.1" customHeight="1" x14ac:dyDescent="0.2">
      <c r="A147" s="194" t="s">
        <v>114</v>
      </c>
      <c r="B147" s="195"/>
      <c r="C147" s="196"/>
      <c r="D147" s="329">
        <v>162</v>
      </c>
      <c r="E147" s="140"/>
      <c r="F147" s="140"/>
      <c r="G147" s="140"/>
      <c r="H147" s="140"/>
    </row>
    <row r="148" spans="1:8" s="16" customFormat="1" ht="50.1" customHeight="1" thickBot="1" x14ac:dyDescent="0.25">
      <c r="A148" s="194" t="s">
        <v>115</v>
      </c>
      <c r="B148" s="195"/>
      <c r="C148" s="198"/>
      <c r="D148" s="78">
        <v>570</v>
      </c>
      <c r="E148" s="79"/>
      <c r="F148" s="79"/>
      <c r="G148" s="79"/>
      <c r="H148" s="79"/>
    </row>
    <row r="149" spans="1:8" s="16" customFormat="1" ht="50.1" customHeight="1" thickBot="1" x14ac:dyDescent="0.25">
      <c r="A149" s="24" t="s">
        <v>116</v>
      </c>
      <c r="B149" s="25"/>
      <c r="C149" s="26"/>
      <c r="D149" s="156"/>
      <c r="E149" s="156"/>
      <c r="F149" s="156"/>
      <c r="G149" s="156"/>
      <c r="H149" s="157"/>
    </row>
    <row r="150" spans="1:8" ht="50.1" customHeight="1" x14ac:dyDescent="0.2">
      <c r="A150" s="143" t="s">
        <v>117</v>
      </c>
      <c r="B150" s="144"/>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200">
        <f>F150*1.2</f>
        <v>3823.2</v>
      </c>
      <c r="E150" s="201">
        <f>F150*1.1</f>
        <v>3504.6000000000004</v>
      </c>
      <c r="F150" s="201">
        <v>3186</v>
      </c>
      <c r="G150" s="201">
        <f>F150*0.75</f>
        <v>2389.5</v>
      </c>
      <c r="H150" s="202">
        <f>F150*0.5</f>
        <v>1593</v>
      </c>
    </row>
    <row r="151" spans="1:8" ht="50.1" customHeight="1" x14ac:dyDescent="0.2">
      <c r="A151" s="143" t="s">
        <v>118</v>
      </c>
      <c r="B151" s="144"/>
      <c r="C151" s="190" t="str">
        <f>"Интернет-площадка 2gis.ru на основе Cправочника организаций "&amp;$C$2&amp;""</f>
        <v>Интернет-площадка 2gis.ru на основе Cправочника организаций "2ГИС.НОВОРОССИЙСК"</v>
      </c>
      <c r="D151" s="36">
        <v>3246</v>
      </c>
      <c r="E151" s="37"/>
      <c r="F151" s="37"/>
      <c r="G151" s="37"/>
      <c r="H151" s="38"/>
    </row>
    <row r="152" spans="1:8" ht="50.1" customHeight="1" x14ac:dyDescent="0.2">
      <c r="A152" s="143" t="s">
        <v>119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762</v>
      </c>
      <c r="E152" s="37"/>
      <c r="F152" s="37"/>
      <c r="G152" s="37"/>
      <c r="H152" s="38"/>
    </row>
    <row r="153" spans="1:8" ht="50.1" customHeight="1" x14ac:dyDescent="0.2">
      <c r="A153" s="143" t="s">
        <v>286</v>
      </c>
      <c r="B153" s="144"/>
      <c r="C15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3" s="200">
        <f>F153*1.2</f>
        <v>5472</v>
      </c>
      <c r="E153" s="201">
        <f>F153*1.1</f>
        <v>5016</v>
      </c>
      <c r="F153" s="201">
        <v>4560</v>
      </c>
      <c r="G153" s="201">
        <f>F153*0.75</f>
        <v>3420</v>
      </c>
      <c r="H153" s="202">
        <f>F153*0.5</f>
        <v>2280</v>
      </c>
    </row>
    <row r="154" spans="1:8" ht="50.1" customHeight="1" x14ac:dyDescent="0.2">
      <c r="A154" s="143" t="s">
        <v>165</v>
      </c>
      <c r="B154" s="144"/>
      <c r="C154" s="190" t="str">
        <f>"Интернет-площадка 2gis.ru на основе Cправочника организаций "&amp;$C$2&amp;""</f>
        <v>Интернет-площадка 2gis.ru на основе Cправочника организаций "2ГИС.НОВОРОССИЙСК"</v>
      </c>
      <c r="D154" s="36">
        <v>4560</v>
      </c>
      <c r="E154" s="37"/>
      <c r="F154" s="37"/>
      <c r="G154" s="37"/>
      <c r="H154" s="38"/>
    </row>
    <row r="155" spans="1:8" ht="50.1" customHeight="1" x14ac:dyDescent="0.2">
      <c r="A155" s="143" t="s">
        <v>122</v>
      </c>
      <c r="B155" s="144"/>
      <c r="C155" s="19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5" s="36">
        <v>1080</v>
      </c>
      <c r="E155" s="37"/>
      <c r="F155" s="37"/>
      <c r="G155" s="37"/>
      <c r="H155" s="38"/>
    </row>
    <row r="156" spans="1:8" s="16" customFormat="1" ht="126" customHeight="1" thickBot="1" x14ac:dyDescent="0.25">
      <c r="A156" s="143" t="s">
        <v>123</v>
      </c>
      <c r="B156" s="144"/>
      <c r="C156" s="300" t="str">
        <f>C151</f>
        <v>Интернет-площадка 2gis.ru на основе Cправочника организаций "2ГИС.НОВОРОССИЙСК"</v>
      </c>
      <c r="D156" s="56">
        <v>3186</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535"/>
      <c r="B158" s="357"/>
      <c r="C158" s="358"/>
      <c r="D158" s="357"/>
      <c r="E158" s="357"/>
      <c r="F158" s="357"/>
      <c r="G158" s="357"/>
      <c r="H158" s="359"/>
    </row>
    <row r="159" spans="1:8" s="16" customFormat="1" ht="185.25" customHeight="1" x14ac:dyDescent="0.2">
      <c r="A159" s="143" t="s">
        <v>185</v>
      </c>
      <c r="B159" s="144"/>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9" s="31">
        <v>18612</v>
      </c>
      <c r="E159" s="32"/>
      <c r="F159" s="32"/>
      <c r="G159" s="32"/>
      <c r="H159" s="33"/>
    </row>
    <row r="160" spans="1:8" s="16" customFormat="1" ht="83.25" customHeight="1" thickBot="1" x14ac:dyDescent="0.25">
      <c r="A160" s="143" t="s">
        <v>186</v>
      </c>
      <c r="B160" s="144"/>
      <c r="C160" s="196"/>
      <c r="D160" s="36">
        <v>18612</v>
      </c>
      <c r="E160" s="37"/>
      <c r="F160" s="37"/>
      <c r="G160" s="37"/>
      <c r="H160" s="38"/>
    </row>
    <row r="161" spans="1:8" ht="21.75" thickBot="1" x14ac:dyDescent="0.25">
      <c r="A161" s="301"/>
      <c r="B161" s="302"/>
      <c r="C161" s="182"/>
      <c r="D161" s="325"/>
      <c r="E161" s="325"/>
      <c r="F161" s="325"/>
      <c r="G161" s="325"/>
      <c r="H161" s="326"/>
    </row>
    <row r="163" spans="1:8" ht="21" x14ac:dyDescent="0.2">
      <c r="A163" s="208"/>
      <c r="B163" s="209" t="s">
        <v>125</v>
      </c>
      <c r="C163" s="210" t="s">
        <v>572</v>
      </c>
      <c r="D163" s="210"/>
      <c r="E163" s="211"/>
      <c r="F163" s="211"/>
      <c r="G163" s="211"/>
      <c r="H163" s="211"/>
    </row>
    <row r="164" spans="1:8" ht="21" x14ac:dyDescent="0.2">
      <c r="A164" s="208"/>
      <c r="B164" s="211"/>
      <c r="C164" s="304" t="s">
        <v>573</v>
      </c>
      <c r="D164" s="212"/>
      <c r="E164" s="211"/>
      <c r="F164" s="211"/>
      <c r="G164" s="211"/>
      <c r="H164" s="211"/>
    </row>
    <row r="165" spans="1:8" ht="21" x14ac:dyDescent="0.2">
      <c r="A165" s="208"/>
      <c r="B165" s="211"/>
      <c r="C165" s="304" t="s">
        <v>574</v>
      </c>
      <c r="D165" s="212"/>
      <c r="E165" s="211"/>
      <c r="F165" s="211"/>
      <c r="G165" s="211"/>
      <c r="H165" s="211"/>
    </row>
    <row r="166" spans="1:8" ht="21" x14ac:dyDescent="0.2">
      <c r="A166" s="208"/>
      <c r="B166" s="211"/>
      <c r="C166" s="585"/>
      <c r="D166" s="392"/>
      <c r="E166" s="211"/>
      <c r="F166" s="211"/>
      <c r="G166" s="211"/>
      <c r="H166" s="211"/>
    </row>
    <row r="167" spans="1:8" s="214" customFormat="1" ht="11.25" customHeight="1" x14ac:dyDescent="0.2">
      <c r="A167" s="213"/>
      <c r="B167" s="213"/>
      <c r="C167" s="213"/>
      <c r="D167" s="213"/>
      <c r="E167" s="213"/>
      <c r="F167" s="213"/>
      <c r="G167" s="213"/>
      <c r="H167" s="213"/>
    </row>
    <row r="168" spans="1:8" ht="26.25" x14ac:dyDescent="0.2">
      <c r="A168" s="215" t="str">
        <f>Абакан_юр!A157</f>
        <v>По соглашению сторон в качестве валюты платежа могут выступать украинские гривны, в этом случае курс следующий: 1 руб. = 0,4294 гривен</v>
      </c>
      <c r="B168" s="215"/>
      <c r="C168" s="215"/>
      <c r="D168" s="216"/>
      <c r="E168" s="216"/>
      <c r="F168" s="217"/>
      <c r="G168" s="218"/>
      <c r="H168" s="218"/>
    </row>
    <row r="169" spans="1:8" ht="26.25" x14ac:dyDescent="0.2">
      <c r="A169" s="215" t="str">
        <f>Абакан_юр!A158</f>
        <v>По соглашению сторон в качестве валюты платежа могут выступать дирхамы ОАЭ, в этом случае курс следующий: 1 руб. = 0,0422 дирхам</v>
      </c>
      <c r="B169" s="215"/>
      <c r="C169" s="215"/>
      <c r="D169" s="216"/>
      <c r="E169" s="216"/>
      <c r="F169" s="217"/>
      <c r="G169" s="220"/>
      <c r="H169" s="220"/>
    </row>
    <row r="170" spans="1:8" ht="26.25" x14ac:dyDescent="0.2">
      <c r="A170" s="215" t="str">
        <f>Абакан_юр!A159</f>
        <v>По соглашению сторон в качестве валюты платежа могут выступать доллары США, в этом случае курс следующий: 1 руб. = 0,0115 доллара</v>
      </c>
      <c r="B170" s="215"/>
      <c r="C170" s="215"/>
      <c r="D170" s="216"/>
      <c r="E170" s="216"/>
      <c r="F170" s="217"/>
      <c r="G170" s="220"/>
      <c r="H170" s="220"/>
    </row>
    <row r="171" spans="1:8" ht="26.25" x14ac:dyDescent="0.2">
      <c r="A171" s="215" t="str">
        <f>Абакан_юр!A160</f>
        <v>По соглашению сторон в качестве валюты платежа могут выступать евро, в этом случае курс следующий: 1 руб. = 0,0106 евро</v>
      </c>
      <c r="B171" s="215"/>
      <c r="C171" s="215"/>
      <c r="D171" s="216"/>
      <c r="E171" s="217"/>
      <c r="F171" s="217"/>
      <c r="G171" s="220"/>
      <c r="H171" s="220"/>
    </row>
    <row r="172" spans="1:8" ht="26.25" x14ac:dyDescent="0.2">
      <c r="A172" s="215" t="str">
        <f>Абакан_юр!A161</f>
        <v>По соглашению сторон в качестве валюты платежа могут выступать чешские кроны, в этом случае курс следующий: 1 руб. = 0,2596 крона</v>
      </c>
      <c r="B172" s="215"/>
      <c r="C172" s="215"/>
      <c r="D172" s="216"/>
      <c r="E172" s="217"/>
      <c r="F172" s="217"/>
      <c r="G172" s="220"/>
      <c r="H172" s="220"/>
    </row>
    <row r="173" spans="1:8" ht="26.25" x14ac:dyDescent="0.2">
      <c r="A173" s="215" t="str">
        <f>Абакан_юр!A162</f>
        <v>По соглашению сторон в качестве валюты платежа могут выступать киргизские сомы, в этом случае курс следующий: 1 руб. = 1,0276 сом</v>
      </c>
      <c r="B173" s="215"/>
      <c r="C173" s="215"/>
      <c r="D173" s="216"/>
      <c r="E173" s="216"/>
      <c r="F173" s="217"/>
      <c r="G173" s="220"/>
      <c r="H173" s="220"/>
    </row>
    <row r="174" spans="1:8" ht="26.25"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4" s="215"/>
      <c r="C174" s="215"/>
      <c r="D174" s="216"/>
      <c r="E174" s="216"/>
      <c r="F174" s="217"/>
      <c r="G174" s="220"/>
      <c r="H174" s="220"/>
    </row>
    <row r="175" spans="1:8" ht="26.25" x14ac:dyDescent="0.2">
      <c r="A175" s="221"/>
      <c r="B175" s="221"/>
      <c r="C175" s="222"/>
      <c r="D175" s="223"/>
      <c r="E175" s="223"/>
      <c r="F175" s="224"/>
      <c r="G175" s="225"/>
      <c r="H175" s="225"/>
    </row>
    <row r="176" spans="1:8" ht="21" x14ac:dyDescent="0.2">
      <c r="A176" s="227" t="s">
        <v>136</v>
      </c>
      <c r="B176" s="227"/>
      <c r="C176" s="227"/>
      <c r="D176" s="227"/>
      <c r="E176" s="227"/>
      <c r="F176" s="227"/>
      <c r="G176" s="227"/>
      <c r="H176" s="227"/>
    </row>
    <row r="177" spans="1:8" ht="21" x14ac:dyDescent="0.2">
      <c r="A177" s="227" t="s">
        <v>137</v>
      </c>
      <c r="B177" s="227"/>
      <c r="C177" s="227"/>
      <c r="D177" s="227"/>
      <c r="E177" s="227"/>
      <c r="F177" s="227"/>
      <c r="G177" s="227"/>
      <c r="H177" s="227"/>
    </row>
    <row r="178" spans="1:8" ht="26.25" x14ac:dyDescent="0.2">
      <c r="A178" s="221"/>
      <c r="B178" s="221"/>
      <c r="C178" s="222"/>
      <c r="D178" s="223"/>
      <c r="E178" s="223"/>
      <c r="F178" s="224"/>
      <c r="G178" s="225"/>
      <c r="H178" s="225"/>
    </row>
    <row r="179" spans="1:8" ht="50.1" customHeight="1" thickBot="1" x14ac:dyDescent="0.25">
      <c r="A179" s="228" t="s">
        <v>138</v>
      </c>
      <c r="B179" s="228"/>
      <c r="C179" s="228"/>
      <c r="D179" s="228"/>
      <c r="E179" s="228"/>
      <c r="F179" s="229"/>
      <c r="G179" s="219"/>
      <c r="H179" s="230"/>
    </row>
    <row r="180" spans="1:8" ht="50.1" customHeight="1" thickBot="1" x14ac:dyDescent="0.25">
      <c r="A180" s="231" t="s">
        <v>139</v>
      </c>
      <c r="B180" s="232"/>
      <c r="C180" s="232"/>
      <c r="D180" s="232"/>
      <c r="E180" s="233"/>
      <c r="F180" s="234"/>
      <c r="H180" s="235"/>
    </row>
    <row r="181" spans="1:8" ht="96" customHeight="1" thickBot="1" x14ac:dyDescent="0.25">
      <c r="A181" s="305" t="s">
        <v>140</v>
      </c>
      <c r="B181" s="306"/>
      <c r="C181" s="238" t="s">
        <v>141</v>
      </c>
      <c r="D181" s="330" t="s">
        <v>142</v>
      </c>
      <c r="E181" s="331"/>
      <c r="F181" s="240"/>
      <c r="G181" s="240"/>
      <c r="H181" s="240"/>
    </row>
    <row r="182" spans="1:8" ht="115.5" customHeight="1" x14ac:dyDescent="0.2">
      <c r="A182" s="241" t="s">
        <v>143</v>
      </c>
      <c r="B182" s="242"/>
      <c r="C182" s="243" t="s">
        <v>144</v>
      </c>
      <c r="D182" s="244" t="s">
        <v>145</v>
      </c>
      <c r="E182" s="245"/>
      <c r="F182" s="240"/>
      <c r="G182" s="240"/>
      <c r="H182" s="240"/>
    </row>
    <row r="183" spans="1:8" ht="115.5" customHeight="1" x14ac:dyDescent="0.2">
      <c r="A183" s="246" t="s">
        <v>146</v>
      </c>
      <c r="B183" s="247"/>
      <c r="C183" s="248" t="s">
        <v>147</v>
      </c>
      <c r="D183" s="249" t="s">
        <v>148</v>
      </c>
      <c r="E183" s="250"/>
      <c r="F183" s="240"/>
      <c r="G183" s="240"/>
      <c r="H183" s="240"/>
    </row>
    <row r="184" spans="1:8" ht="141.75" customHeight="1" thickBot="1" x14ac:dyDescent="0.25">
      <c r="A184" s="332" t="s">
        <v>149</v>
      </c>
      <c r="B184" s="333"/>
      <c r="C184" s="334" t="s">
        <v>150</v>
      </c>
      <c r="D184" s="335" t="s">
        <v>148</v>
      </c>
      <c r="E184" s="336"/>
      <c r="F184" s="240"/>
      <c r="G184" s="240"/>
      <c r="H184" s="240"/>
    </row>
    <row r="185" spans="1:8" s="205" customFormat="1" ht="102.75" customHeight="1" thickBot="1" x14ac:dyDescent="0.25">
      <c r="A185" s="332" t="s">
        <v>152</v>
      </c>
      <c r="B185" s="333"/>
      <c r="C185" s="547" t="s">
        <v>153</v>
      </c>
      <c r="D185" s="333" t="s">
        <v>148</v>
      </c>
      <c r="E185" s="548"/>
      <c r="F185" s="234"/>
      <c r="G185" s="234"/>
      <c r="H185" s="234"/>
    </row>
    <row r="186" spans="1:8" s="226" customFormat="1" ht="222.75" customHeight="1" thickBot="1" x14ac:dyDescent="0.25">
      <c r="A186" s="332" t="s">
        <v>154</v>
      </c>
      <c r="B186" s="333"/>
      <c r="C186" s="334" t="s">
        <v>155</v>
      </c>
      <c r="D186" s="335" t="s">
        <v>148</v>
      </c>
      <c r="E186" s="336"/>
      <c r="F186" s="224"/>
      <c r="G186" s="225"/>
      <c r="H186" s="225"/>
    </row>
    <row r="187" spans="1:8" ht="23.25" x14ac:dyDescent="0.2">
      <c r="A187" s="252" t="s">
        <v>156</v>
      </c>
      <c r="B187" s="252"/>
      <c r="C187" s="252"/>
      <c r="D187" s="252"/>
      <c r="E187" s="252"/>
      <c r="F187" s="252"/>
      <c r="G187" s="252"/>
      <c r="H187" s="252"/>
    </row>
    <row r="188" spans="1:8" ht="23.25" x14ac:dyDescent="0.2">
      <c r="A188" s="252" t="s">
        <v>157</v>
      </c>
      <c r="B188" s="252"/>
      <c r="C188" s="252"/>
      <c r="D188" s="252"/>
      <c r="E188" s="252"/>
      <c r="F188" s="252"/>
      <c r="G188" s="252"/>
      <c r="H188" s="252"/>
    </row>
    <row r="189" spans="1:8" ht="189.75" customHeight="1" x14ac:dyDescent="0.2">
      <c r="A18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11"/>
      <c r="C189" s="311"/>
      <c r="D189" s="311"/>
      <c r="E189" s="311"/>
      <c r="F189" s="311"/>
      <c r="G189" s="311"/>
      <c r="H189" s="311"/>
    </row>
    <row r="190" spans="1:8" ht="70.5" customHeight="1" x14ac:dyDescent="0.2">
      <c r="A190" s="227" t="s">
        <v>159</v>
      </c>
      <c r="B190" s="227"/>
      <c r="C190" s="227"/>
      <c r="D190" s="227"/>
      <c r="E190" s="227"/>
      <c r="F190" s="227"/>
      <c r="G190" s="227"/>
      <c r="H190" s="227"/>
    </row>
    <row r="191" spans="1:8" ht="23.25" x14ac:dyDescent="0.2">
      <c r="A191" s="252" t="s">
        <v>160</v>
      </c>
      <c r="B191" s="252"/>
      <c r="C191" s="252"/>
      <c r="D191" s="252"/>
      <c r="E191" s="252"/>
      <c r="F191" s="252"/>
      <c r="G191" s="252"/>
      <c r="H191" s="252"/>
    </row>
    <row r="192" spans="1:8" s="254" customFormat="1" ht="114.75" customHeight="1" x14ac:dyDescent="0.2">
      <c r="A192" s="227" t="s">
        <v>161</v>
      </c>
      <c r="B192" s="227"/>
      <c r="C192" s="227"/>
      <c r="D192" s="227"/>
      <c r="E192" s="227"/>
      <c r="F192" s="227"/>
      <c r="G192" s="227"/>
      <c r="H192" s="227"/>
    </row>
  </sheetData>
  <sheetProtection selectLockedCells="1" selectUnlockedCells="1"/>
  <mergeCells count="319">
    <mergeCell ref="A187:H187"/>
    <mergeCell ref="A188:H188"/>
    <mergeCell ref="A189:H189"/>
    <mergeCell ref="A190:H190"/>
    <mergeCell ref="A191:H191"/>
    <mergeCell ref="A192:E192"/>
    <mergeCell ref="F192:H192"/>
    <mergeCell ref="A184:B184"/>
    <mergeCell ref="D184:E184"/>
    <mergeCell ref="A185:B185"/>
    <mergeCell ref="D185:E185"/>
    <mergeCell ref="A186:B186"/>
    <mergeCell ref="D186:E186"/>
    <mergeCell ref="A181:B181"/>
    <mergeCell ref="D181:E181"/>
    <mergeCell ref="A182:B182"/>
    <mergeCell ref="D182:E182"/>
    <mergeCell ref="A183:B183"/>
    <mergeCell ref="D183:E183"/>
    <mergeCell ref="A173:C173"/>
    <mergeCell ref="A174:C174"/>
    <mergeCell ref="A176:H176"/>
    <mergeCell ref="A177:H177"/>
    <mergeCell ref="A179:E179"/>
    <mergeCell ref="A180:E180"/>
    <mergeCell ref="A168:C168"/>
    <mergeCell ref="G168:H168"/>
    <mergeCell ref="A169:C169"/>
    <mergeCell ref="A170:C170"/>
    <mergeCell ref="A171:C171"/>
    <mergeCell ref="A172:C172"/>
    <mergeCell ref="A161:B161"/>
    <mergeCell ref="D161:H161"/>
    <mergeCell ref="C163:D163"/>
    <mergeCell ref="C164:D164"/>
    <mergeCell ref="C165:D165"/>
    <mergeCell ref="A167:H167"/>
    <mergeCell ref="A158:C158"/>
    <mergeCell ref="D158:H158"/>
    <mergeCell ref="A159:B159"/>
    <mergeCell ref="C159:C160"/>
    <mergeCell ref="D159:H159"/>
    <mergeCell ref="A160:B160"/>
    <mergeCell ref="D160:H160"/>
    <mergeCell ref="A155:B155"/>
    <mergeCell ref="D155:H155"/>
    <mergeCell ref="A156:B156"/>
    <mergeCell ref="D156:H156"/>
    <mergeCell ref="A157:B157"/>
    <mergeCell ref="D157:H157"/>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326"/>
  <sheetViews>
    <sheetView view="pageBreakPreview" zoomScale="40" zoomScaleNormal="60" zoomScaleSheetLayoutView="40" workbookViewId="0">
      <pane ySplit="3" topLeftCell="A253"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604" t="s">
        <v>0</v>
      </c>
      <c r="D1" s="463"/>
      <c r="E1" s="463"/>
      <c r="F1" s="463"/>
      <c r="G1" s="464"/>
      <c r="H1" s="464"/>
    </row>
    <row r="2" spans="1:8" s="10" customFormat="1" ht="50.1" customHeight="1" x14ac:dyDescent="0.2">
      <c r="A2" s="5" t="str">
        <f>Абакан_юр!A2</f>
        <v>Введен в действие с "01" января 2024 г.</v>
      </c>
      <c r="B2" s="6" t="s">
        <v>2</v>
      </c>
      <c r="C2" s="7" t="s">
        <v>575</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05" t="s">
        <v>5</v>
      </c>
      <c r="B4" s="388" t="s">
        <v>6</v>
      </c>
      <c r="C4" s="388" t="s">
        <v>7</v>
      </c>
      <c r="D4" s="606" t="s">
        <v>576</v>
      </c>
      <c r="E4" s="383"/>
      <c r="F4" s="383"/>
      <c r="G4" s="383"/>
      <c r="H4" s="387"/>
    </row>
    <row r="5" spans="1:8" s="28" customFormat="1" ht="49.5" customHeight="1" thickBot="1" x14ac:dyDescent="0.25">
      <c r="A5" s="353" t="s">
        <v>9</v>
      </c>
      <c r="B5" s="354"/>
      <c r="C5" s="199"/>
      <c r="D5" s="199"/>
      <c r="E5" s="199"/>
      <c r="F5" s="199"/>
      <c r="G5" s="199"/>
      <c r="H5" s="517"/>
    </row>
    <row r="6" spans="1:8" s="16" customFormat="1" ht="24.95" customHeight="1" thickBot="1" x14ac:dyDescent="0.25">
      <c r="A6" s="81"/>
      <c r="B6" s="117"/>
      <c r="C6" s="118"/>
      <c r="D6" s="302" t="s">
        <v>290</v>
      </c>
      <c r="E6" s="302"/>
      <c r="F6" s="302"/>
      <c r="G6" s="302"/>
      <c r="H6" s="429"/>
    </row>
    <row r="7" spans="1:8" s="16" customFormat="1" ht="24.95" customHeight="1" thickBot="1" x14ac:dyDescent="0.25">
      <c r="A7" s="112"/>
      <c r="B7" s="82"/>
      <c r="C7" s="83"/>
      <c r="D7" s="586" t="s">
        <v>175</v>
      </c>
      <c r="E7" s="587" t="s">
        <v>176</v>
      </c>
      <c r="F7" s="588" t="s">
        <v>177</v>
      </c>
      <c r="G7" s="587" t="s">
        <v>178</v>
      </c>
      <c r="H7" s="589" t="s">
        <v>179</v>
      </c>
    </row>
    <row r="8" spans="1:8" s="16" customFormat="1" ht="48" customHeight="1" x14ac:dyDescent="0.2">
      <c r="A8" s="29" t="s">
        <v>577</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14212.8</v>
      </c>
      <c r="E8" s="32">
        <f>F8*1.1</f>
        <v>13028.400000000001</v>
      </c>
      <c r="F8" s="32">
        <v>11844</v>
      </c>
      <c r="G8" s="32">
        <f>F8*0.75</f>
        <v>8883</v>
      </c>
      <c r="H8" s="33">
        <f>F8*0.5</f>
        <v>5922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16858.8</v>
      </c>
      <c r="E13" s="32">
        <f>F13*1.1</f>
        <v>15453.900000000001</v>
      </c>
      <c r="F13" s="32">
        <v>14049</v>
      </c>
      <c r="G13" s="32">
        <f>F13*0.75</f>
        <v>10536.75</v>
      </c>
      <c r="H13" s="33">
        <f>F13*0.5</f>
        <v>7024.5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578</v>
      </c>
      <c r="B19" s="607" t="s">
        <v>579</v>
      </c>
      <c r="C19" s="60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201">
        <f>F19*1.2</f>
        <v>16858.8</v>
      </c>
      <c r="E19" s="201">
        <f>F19*1.1</f>
        <v>15453.900000000001</v>
      </c>
      <c r="F19" s="201">
        <v>14049</v>
      </c>
      <c r="G19" s="201">
        <f>F19*0.75</f>
        <v>10536.75</v>
      </c>
      <c r="H19" s="201">
        <f>F19*0.5</f>
        <v>7024.5</v>
      </c>
    </row>
    <row r="20" spans="1:8" s="16" customFormat="1" ht="92.25" customHeight="1" thickBot="1" x14ac:dyDescent="0.25">
      <c r="A20" s="59"/>
      <c r="B20" s="42" t="s">
        <v>580</v>
      </c>
      <c r="C20" s="368"/>
      <c r="D20" s="609"/>
      <c r="E20" s="609"/>
      <c r="F20" s="609">
        <v>1596</v>
      </c>
      <c r="G20" s="609"/>
      <c r="H20" s="610"/>
    </row>
    <row r="21" spans="1:8" s="16" customFormat="1" ht="24.95" customHeight="1" thickBot="1" x14ac:dyDescent="0.25">
      <c r="A21" s="47"/>
      <c r="B21" s="62"/>
      <c r="C21" s="49"/>
      <c r="D21" s="63"/>
      <c r="E21" s="63"/>
      <c r="F21" s="63"/>
      <c r="G21" s="63"/>
      <c r="H21" s="64"/>
    </row>
    <row r="22" spans="1:8" s="16" customFormat="1" ht="92.25" customHeight="1" x14ac:dyDescent="0.2">
      <c r="A22" s="53" t="s">
        <v>581</v>
      </c>
      <c r="B22" s="607" t="s">
        <v>579</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201">
        <f>F22*1.2</f>
        <v>16858.8</v>
      </c>
      <c r="E22" s="201">
        <f>F22*1.1</f>
        <v>15453.900000000001</v>
      </c>
      <c r="F22" s="201">
        <v>14049</v>
      </c>
      <c r="G22" s="201">
        <f>F22*0.75</f>
        <v>10536.75</v>
      </c>
      <c r="H22" s="201">
        <f>F22*0.5</f>
        <v>7024.5</v>
      </c>
    </row>
    <row r="23" spans="1:8" s="16" customFormat="1" ht="20.25" customHeight="1" x14ac:dyDescent="0.2">
      <c r="A23" s="55"/>
      <c r="B23" s="611" t="s">
        <v>582</v>
      </c>
      <c r="C23" s="367"/>
      <c r="D23" s="63"/>
      <c r="E23" s="63"/>
      <c r="F23" s="63"/>
      <c r="G23" s="612" t="s">
        <v>583</v>
      </c>
      <c r="H23" s="613"/>
    </row>
    <row r="24" spans="1:8" s="16" customFormat="1" ht="92.25" customHeight="1" thickBot="1" x14ac:dyDescent="0.25">
      <c r="A24" s="59"/>
      <c r="B24" s="614"/>
      <c r="C24" s="368"/>
      <c r="D24" s="609"/>
      <c r="E24" s="609"/>
      <c r="F24" s="609">
        <v>3300</v>
      </c>
      <c r="G24" s="609"/>
      <c r="H24" s="610"/>
    </row>
    <row r="25" spans="1:8" s="16" customFormat="1" ht="24.95" customHeight="1" thickBot="1" x14ac:dyDescent="0.25">
      <c r="A25" s="47"/>
      <c r="B25" s="62"/>
      <c r="C25" s="49"/>
      <c r="D25" s="63"/>
      <c r="E25" s="63"/>
      <c r="F25" s="63"/>
      <c r="G25" s="63"/>
      <c r="H25" s="64"/>
    </row>
    <row r="26" spans="1:8" s="16" customFormat="1" ht="92.25" customHeight="1" thickBot="1" x14ac:dyDescent="0.25">
      <c r="A26" s="65" t="s">
        <v>584</v>
      </c>
      <c r="B26" s="607" t="s">
        <v>579</v>
      </c>
      <c r="C26" s="61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16">
        <f>F26*1.2</f>
        <v>16858.8</v>
      </c>
      <c r="E26" s="616">
        <f>F26*1.1</f>
        <v>15453.900000000001</v>
      </c>
      <c r="F26" s="616">
        <v>14049</v>
      </c>
      <c r="G26" s="616">
        <f>F26*0.75</f>
        <v>10536.75</v>
      </c>
      <c r="H26" s="616">
        <f>F26*0.5</f>
        <v>7024.5</v>
      </c>
    </row>
    <row r="27" spans="1:8" s="16" customFormat="1" ht="92.25" customHeight="1" thickBot="1" x14ac:dyDescent="0.25">
      <c r="A27" s="71"/>
      <c r="B27" s="617" t="s">
        <v>582</v>
      </c>
      <c r="C27" s="618"/>
      <c r="D27" s="619"/>
      <c r="E27" s="620"/>
      <c r="F27" s="620"/>
      <c r="G27" s="160" t="s">
        <v>583</v>
      </c>
      <c r="H27" s="161"/>
    </row>
    <row r="28" spans="1:8" s="16" customFormat="1" ht="89.25" customHeight="1" thickBot="1" x14ac:dyDescent="0.25">
      <c r="A28" s="71"/>
      <c r="B28" s="621"/>
      <c r="C28" s="618"/>
      <c r="D28" s="622">
        <v>3300</v>
      </c>
      <c r="E28" s="563"/>
      <c r="F28" s="563"/>
      <c r="G28" s="563"/>
      <c r="H28" s="564"/>
    </row>
    <row r="29" spans="1:8" s="16" customFormat="1" ht="92.25" customHeight="1" thickBot="1" x14ac:dyDescent="0.25">
      <c r="A29" s="77"/>
      <c r="B29" s="42" t="s">
        <v>580</v>
      </c>
      <c r="C29" s="623"/>
      <c r="D29" s="624"/>
      <c r="E29" s="625"/>
      <c r="F29" s="625">
        <v>1596</v>
      </c>
      <c r="G29" s="625"/>
      <c r="H29" s="626"/>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2610</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302" t="s">
        <v>290</v>
      </c>
      <c r="E35" s="302"/>
      <c r="F35" s="302"/>
      <c r="G35" s="302"/>
      <c r="H35" s="429"/>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4">
        <v>282</v>
      </c>
      <c r="E36" s="316"/>
      <c r="F36" s="316"/>
      <c r="G36" s="316"/>
      <c r="H36" s="317"/>
    </row>
    <row r="37" spans="1:8" s="16" customFormat="1" ht="94.5" customHeight="1" x14ac:dyDescent="0.2">
      <c r="A37" s="71"/>
      <c r="B37" s="92"/>
      <c r="C37" s="93"/>
      <c r="D37" s="94"/>
      <c r="E37" s="95"/>
      <c r="F37" s="95"/>
      <c r="G37" s="95"/>
      <c r="H37" s="318"/>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65"/>
      <c r="E38" s="319"/>
      <c r="F38" s="319"/>
      <c r="G38" s="319"/>
      <c r="H38" s="320"/>
    </row>
    <row r="39" spans="1:8" s="16" customFormat="1" ht="24.95" customHeight="1" thickBot="1" x14ac:dyDescent="0.25">
      <c r="A39" s="81"/>
      <c r="B39" s="48"/>
      <c r="C39" s="49"/>
      <c r="D39" s="302" t="s">
        <v>290</v>
      </c>
      <c r="E39" s="302"/>
      <c r="F39" s="302"/>
      <c r="G39" s="302"/>
      <c r="H39" s="429"/>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19900.8</v>
      </c>
      <c r="E40" s="32">
        <f>F40*1.1</f>
        <v>18242.400000000001</v>
      </c>
      <c r="F40" s="32">
        <v>16584</v>
      </c>
      <c r="G40" s="32">
        <f>F40*0.75</f>
        <v>12438</v>
      </c>
      <c r="H40" s="33">
        <f>F40*0.5</f>
        <v>8292</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302" t="s">
        <v>290</v>
      </c>
      <c r="E44" s="302"/>
      <c r="F44" s="302"/>
      <c r="G44" s="302"/>
      <c r="H44" s="429"/>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23616</v>
      </c>
      <c r="E45" s="32">
        <f>F45*1.1</f>
        <v>21648</v>
      </c>
      <c r="F45" s="32">
        <v>19680</v>
      </c>
      <c r="G45" s="32">
        <f>F45*0.75</f>
        <v>14760</v>
      </c>
      <c r="H45" s="33">
        <f>F45*0.5</f>
        <v>9840</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3720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302" t="s">
        <v>290</v>
      </c>
      <c r="E55" s="302"/>
      <c r="F55" s="302"/>
      <c r="G55" s="302"/>
      <c r="H55" s="429"/>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396</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117"/>
      <c r="C60" s="118"/>
      <c r="D60" s="302" t="s">
        <v>290</v>
      </c>
      <c r="E60" s="302"/>
      <c r="F60" s="302"/>
      <c r="G60" s="302"/>
      <c r="H60" s="429"/>
    </row>
    <row r="61" spans="1:8" s="16" customFormat="1" ht="50.1" customHeight="1" thickBot="1" x14ac:dyDescent="0.25">
      <c r="A61" s="119" t="s">
        <v>31</v>
      </c>
      <c r="B61" s="120"/>
      <c r="C61" s="120"/>
      <c r="D61" s="121" t="str">
        <f>"от "&amp;MIN(D62:D81)&amp;" до "&amp;MAX(D62:D81)</f>
        <v>от 2520 до 246960</v>
      </c>
      <c r="E61" s="122"/>
      <c r="F61" s="122"/>
      <c r="G61" s="122"/>
      <c r="H61" s="123"/>
    </row>
    <row r="62" spans="1:8" s="16" customFormat="1" ht="37.5" customHeight="1" outlineLevel="1" x14ac:dyDescent="0.2">
      <c r="A62" s="124" t="s">
        <v>32</v>
      </c>
      <c r="B62" s="364"/>
      <c r="C62"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62" s="365">
        <v>2520</v>
      </c>
      <c r="E62" s="128"/>
      <c r="F62" s="128"/>
      <c r="G62" s="128"/>
      <c r="H62" s="129"/>
    </row>
    <row r="63" spans="1:8" s="16" customFormat="1" ht="37.5" customHeight="1" outlineLevel="1" x14ac:dyDescent="0.2">
      <c r="A63" s="130" t="s">
        <v>33</v>
      </c>
      <c r="B63" s="366"/>
      <c r="C63" s="367"/>
      <c r="D63" s="56">
        <v>5040</v>
      </c>
      <c r="E63" s="37"/>
      <c r="F63" s="37"/>
      <c r="G63" s="37"/>
      <c r="H63" s="38"/>
    </row>
    <row r="64" spans="1:8" s="16" customFormat="1" ht="37.5" customHeight="1" outlineLevel="1" x14ac:dyDescent="0.2">
      <c r="A64" s="130" t="s">
        <v>34</v>
      </c>
      <c r="B64" s="366"/>
      <c r="C64" s="367"/>
      <c r="D64" s="56">
        <v>10080</v>
      </c>
      <c r="E64" s="37"/>
      <c r="F64" s="37"/>
      <c r="G64" s="37"/>
      <c r="H64" s="38"/>
    </row>
    <row r="65" spans="1:8" s="16" customFormat="1" ht="37.5" customHeight="1" outlineLevel="1" x14ac:dyDescent="0.2">
      <c r="A65" s="130" t="s">
        <v>35</v>
      </c>
      <c r="B65" s="366"/>
      <c r="C65" s="367"/>
      <c r="D65" s="56">
        <v>15120</v>
      </c>
      <c r="E65" s="37"/>
      <c r="F65" s="37"/>
      <c r="G65" s="37"/>
      <c r="H65" s="38"/>
    </row>
    <row r="66" spans="1:8" s="16" customFormat="1" ht="37.5" customHeight="1" outlineLevel="1" x14ac:dyDescent="0.2">
      <c r="A66" s="130" t="s">
        <v>36</v>
      </c>
      <c r="B66" s="366"/>
      <c r="C66" s="367"/>
      <c r="D66" s="56">
        <v>20160</v>
      </c>
      <c r="E66" s="37"/>
      <c r="F66" s="37"/>
      <c r="G66" s="37"/>
      <c r="H66" s="38"/>
    </row>
    <row r="67" spans="1:8" s="16" customFormat="1" ht="37.5" customHeight="1" outlineLevel="1" x14ac:dyDescent="0.2">
      <c r="A67" s="130" t="s">
        <v>37</v>
      </c>
      <c r="B67" s="366"/>
      <c r="C67" s="367"/>
      <c r="D67" s="56">
        <v>30240</v>
      </c>
      <c r="E67" s="37"/>
      <c r="F67" s="37"/>
      <c r="G67" s="37"/>
      <c r="H67" s="38"/>
    </row>
    <row r="68" spans="1:8" s="16" customFormat="1" ht="37.5" customHeight="1" outlineLevel="1" x14ac:dyDescent="0.2">
      <c r="A68" s="130" t="s">
        <v>38</v>
      </c>
      <c r="B68" s="366"/>
      <c r="C68" s="367"/>
      <c r="D68" s="56">
        <v>45360</v>
      </c>
      <c r="E68" s="37"/>
      <c r="F68" s="37"/>
      <c r="G68" s="37"/>
      <c r="H68" s="38"/>
    </row>
    <row r="69" spans="1:8" s="16" customFormat="1" ht="37.5" customHeight="1" outlineLevel="1" x14ac:dyDescent="0.2">
      <c r="A69" s="130" t="s">
        <v>39</v>
      </c>
      <c r="B69" s="366"/>
      <c r="C69" s="367"/>
      <c r="D69" s="56">
        <v>60480</v>
      </c>
      <c r="E69" s="37"/>
      <c r="F69" s="37"/>
      <c r="G69" s="37"/>
      <c r="H69" s="38"/>
    </row>
    <row r="70" spans="1:8" s="16" customFormat="1" ht="37.5" customHeight="1" outlineLevel="1" x14ac:dyDescent="0.2">
      <c r="A70" s="130" t="s">
        <v>40</v>
      </c>
      <c r="B70" s="366"/>
      <c r="C70" s="367"/>
      <c r="D70" s="56">
        <v>75600</v>
      </c>
      <c r="E70" s="37"/>
      <c r="F70" s="37"/>
      <c r="G70" s="37"/>
      <c r="H70" s="38"/>
    </row>
    <row r="71" spans="1:8" s="16" customFormat="1" ht="37.5" customHeight="1" outlineLevel="1" x14ac:dyDescent="0.2">
      <c r="A71" s="130" t="s">
        <v>41</v>
      </c>
      <c r="B71" s="366"/>
      <c r="C71" s="367"/>
      <c r="D71" s="56">
        <v>90720</v>
      </c>
      <c r="E71" s="37"/>
      <c r="F71" s="37"/>
      <c r="G71" s="37"/>
      <c r="H71" s="38"/>
    </row>
    <row r="72" spans="1:8" s="16" customFormat="1" ht="37.5" customHeight="1" outlineLevel="1" x14ac:dyDescent="0.2">
      <c r="A72" s="130" t="s">
        <v>42</v>
      </c>
      <c r="B72" s="366"/>
      <c r="C72" s="367"/>
      <c r="D72" s="56">
        <v>105840</v>
      </c>
      <c r="E72" s="37"/>
      <c r="F72" s="37"/>
      <c r="G72" s="37"/>
      <c r="H72" s="38"/>
    </row>
    <row r="73" spans="1:8" s="16" customFormat="1" ht="37.5" customHeight="1" outlineLevel="1" x14ac:dyDescent="0.2">
      <c r="A73" s="130" t="s">
        <v>43</v>
      </c>
      <c r="B73" s="366"/>
      <c r="C73" s="367"/>
      <c r="D73" s="56">
        <v>120960</v>
      </c>
      <c r="E73" s="37"/>
      <c r="F73" s="37"/>
      <c r="G73" s="37"/>
      <c r="H73" s="38"/>
    </row>
    <row r="74" spans="1:8" s="16" customFormat="1" ht="37.5" customHeight="1" outlineLevel="1" x14ac:dyDescent="0.2">
      <c r="A74" s="130" t="s">
        <v>44</v>
      </c>
      <c r="B74" s="366"/>
      <c r="C74" s="367"/>
      <c r="D74" s="56">
        <v>136080</v>
      </c>
      <c r="E74" s="37"/>
      <c r="F74" s="37"/>
      <c r="G74" s="37"/>
      <c r="H74" s="38"/>
    </row>
    <row r="75" spans="1:8" s="16" customFormat="1" ht="37.5" customHeight="1" outlineLevel="1" x14ac:dyDescent="0.2">
      <c r="A75" s="130" t="s">
        <v>45</v>
      </c>
      <c r="B75" s="366"/>
      <c r="C75" s="367"/>
      <c r="D75" s="56">
        <v>151200</v>
      </c>
      <c r="E75" s="37"/>
      <c r="F75" s="37"/>
      <c r="G75" s="37"/>
      <c r="H75" s="38"/>
    </row>
    <row r="76" spans="1:8" s="16" customFormat="1" ht="37.5" customHeight="1" outlineLevel="1" x14ac:dyDescent="0.2">
      <c r="A76" s="130" t="s">
        <v>46</v>
      </c>
      <c r="B76" s="366"/>
      <c r="C76" s="367"/>
      <c r="D76" s="56">
        <v>166320</v>
      </c>
      <c r="E76" s="37"/>
      <c r="F76" s="37"/>
      <c r="G76" s="37"/>
      <c r="H76" s="38"/>
    </row>
    <row r="77" spans="1:8" s="16" customFormat="1" ht="37.5" customHeight="1" outlineLevel="1" x14ac:dyDescent="0.2">
      <c r="A77" s="130" t="s">
        <v>47</v>
      </c>
      <c r="B77" s="366"/>
      <c r="C77" s="367"/>
      <c r="D77" s="56">
        <v>181440</v>
      </c>
      <c r="E77" s="37"/>
      <c r="F77" s="37"/>
      <c r="G77" s="37"/>
      <c r="H77" s="38"/>
    </row>
    <row r="78" spans="1:8" s="16" customFormat="1" ht="37.5" customHeight="1" outlineLevel="1" x14ac:dyDescent="0.2">
      <c r="A78" s="130" t="s">
        <v>48</v>
      </c>
      <c r="B78" s="366"/>
      <c r="C78" s="367"/>
      <c r="D78" s="56">
        <v>196560</v>
      </c>
      <c r="E78" s="37"/>
      <c r="F78" s="37"/>
      <c r="G78" s="37"/>
      <c r="H78" s="38"/>
    </row>
    <row r="79" spans="1:8" s="16" customFormat="1" ht="37.5" customHeight="1" outlineLevel="1" x14ac:dyDescent="0.2">
      <c r="A79" s="130" t="s">
        <v>49</v>
      </c>
      <c r="B79" s="366"/>
      <c r="C79" s="367"/>
      <c r="D79" s="56">
        <v>216720</v>
      </c>
      <c r="E79" s="37"/>
      <c r="F79" s="37"/>
      <c r="G79" s="37"/>
      <c r="H79" s="38"/>
    </row>
    <row r="80" spans="1:8" s="16" customFormat="1" ht="37.5" customHeight="1" outlineLevel="1" x14ac:dyDescent="0.2">
      <c r="A80" s="130" t="s">
        <v>50</v>
      </c>
      <c r="B80" s="366"/>
      <c r="C80" s="367"/>
      <c r="D80" s="56">
        <v>231840</v>
      </c>
      <c r="E80" s="37"/>
      <c r="F80" s="37"/>
      <c r="G80" s="37"/>
      <c r="H80" s="38"/>
    </row>
    <row r="81" spans="1:8" s="16" customFormat="1" ht="37.5" customHeight="1" outlineLevel="1" x14ac:dyDescent="0.2">
      <c r="A81" s="130" t="s">
        <v>51</v>
      </c>
      <c r="B81" s="366"/>
      <c r="C81" s="367"/>
      <c r="D81" s="56">
        <v>246960</v>
      </c>
      <c r="E81" s="37"/>
      <c r="F81" s="37"/>
      <c r="G81" s="37"/>
      <c r="H81" s="38"/>
    </row>
    <row r="82" spans="1:8" s="16" customFormat="1" ht="37.5" customHeight="1" outlineLevel="1" x14ac:dyDescent="0.2">
      <c r="A82" s="130" t="s">
        <v>196</v>
      </c>
      <c r="B82" s="131"/>
      <c r="C82" s="367"/>
      <c r="D82" s="56">
        <v>262080</v>
      </c>
      <c r="E82" s="37"/>
      <c r="F82" s="37"/>
      <c r="G82" s="37"/>
      <c r="H82" s="38"/>
    </row>
    <row r="83" spans="1:8" s="16" customFormat="1" ht="37.5" customHeight="1" outlineLevel="1" x14ac:dyDescent="0.2">
      <c r="A83" s="130" t="s">
        <v>197</v>
      </c>
      <c r="B83" s="131"/>
      <c r="C83" s="367"/>
      <c r="D83" s="56">
        <v>277200</v>
      </c>
      <c r="E83" s="37"/>
      <c r="F83" s="37"/>
      <c r="G83" s="37"/>
      <c r="H83" s="38"/>
    </row>
    <row r="84" spans="1:8" s="16" customFormat="1" ht="37.5" customHeight="1" outlineLevel="1" x14ac:dyDescent="0.2">
      <c r="A84" s="130" t="s">
        <v>198</v>
      </c>
      <c r="B84" s="131"/>
      <c r="C84" s="367"/>
      <c r="D84" s="56">
        <v>292320</v>
      </c>
      <c r="E84" s="37"/>
      <c r="F84" s="37"/>
      <c r="G84" s="37"/>
      <c r="H84" s="38"/>
    </row>
    <row r="85" spans="1:8" s="16" customFormat="1" ht="37.5" customHeight="1" outlineLevel="1" x14ac:dyDescent="0.2">
      <c r="A85" s="130" t="s">
        <v>199</v>
      </c>
      <c r="B85" s="131"/>
      <c r="C85" s="367"/>
      <c r="D85" s="56">
        <v>307440</v>
      </c>
      <c r="E85" s="37"/>
      <c r="F85" s="37"/>
      <c r="G85" s="37"/>
      <c r="H85" s="38"/>
    </row>
    <row r="86" spans="1:8" s="16" customFormat="1" ht="37.5" customHeight="1" outlineLevel="1" x14ac:dyDescent="0.2">
      <c r="A86" s="130" t="s">
        <v>200</v>
      </c>
      <c r="B86" s="131"/>
      <c r="C86" s="367"/>
      <c r="D86" s="56">
        <v>322560</v>
      </c>
      <c r="E86" s="37"/>
      <c r="F86" s="37"/>
      <c r="G86" s="37"/>
      <c r="H86" s="38"/>
    </row>
    <row r="87" spans="1:8" s="16" customFormat="1" ht="37.5" customHeight="1" outlineLevel="1" x14ac:dyDescent="0.2">
      <c r="A87" s="130" t="s">
        <v>201</v>
      </c>
      <c r="B87" s="131"/>
      <c r="C87" s="367"/>
      <c r="D87" s="56">
        <v>337680</v>
      </c>
      <c r="E87" s="37"/>
      <c r="F87" s="37"/>
      <c r="G87" s="37"/>
      <c r="H87" s="38"/>
    </row>
    <row r="88" spans="1:8" s="16" customFormat="1" ht="37.5" customHeight="1" outlineLevel="1" x14ac:dyDescent="0.2">
      <c r="A88" s="130" t="s">
        <v>202</v>
      </c>
      <c r="B88" s="131"/>
      <c r="C88" s="367"/>
      <c r="D88" s="56">
        <v>352800</v>
      </c>
      <c r="E88" s="37"/>
      <c r="F88" s="37"/>
      <c r="G88" s="37"/>
      <c r="H88" s="38"/>
    </row>
    <row r="89" spans="1:8" s="16" customFormat="1" ht="37.5" customHeight="1" outlineLevel="1" x14ac:dyDescent="0.2">
      <c r="A89" s="130" t="s">
        <v>203</v>
      </c>
      <c r="B89" s="131"/>
      <c r="C89" s="367"/>
      <c r="D89" s="56">
        <v>367920</v>
      </c>
      <c r="E89" s="37"/>
      <c r="F89" s="37"/>
      <c r="G89" s="37"/>
      <c r="H89" s="38"/>
    </row>
    <row r="90" spans="1:8" s="16" customFormat="1" ht="37.5" customHeight="1" outlineLevel="1" x14ac:dyDescent="0.2">
      <c r="A90" s="130" t="s">
        <v>204</v>
      </c>
      <c r="B90" s="131"/>
      <c r="C90" s="367"/>
      <c r="D90" s="56">
        <v>383040</v>
      </c>
      <c r="E90" s="37"/>
      <c r="F90" s="37"/>
      <c r="G90" s="37"/>
      <c r="H90" s="38"/>
    </row>
    <row r="91" spans="1:8" s="16" customFormat="1" ht="37.5" customHeight="1" outlineLevel="1" x14ac:dyDescent="0.2">
      <c r="A91" s="130" t="s">
        <v>205</v>
      </c>
      <c r="B91" s="131"/>
      <c r="C91" s="367"/>
      <c r="D91" s="56">
        <v>398160</v>
      </c>
      <c r="E91" s="37"/>
      <c r="F91" s="37"/>
      <c r="G91" s="37"/>
      <c r="H91" s="38"/>
    </row>
    <row r="92" spans="1:8" s="16" customFormat="1" ht="37.5" customHeight="1" outlineLevel="1" x14ac:dyDescent="0.2">
      <c r="A92" s="130" t="s">
        <v>215</v>
      </c>
      <c r="B92" s="131"/>
      <c r="C92" s="367"/>
      <c r="D92" s="56">
        <v>413280</v>
      </c>
      <c r="E92" s="37"/>
      <c r="F92" s="37"/>
      <c r="G92" s="37"/>
      <c r="H92" s="38"/>
    </row>
    <row r="93" spans="1:8" s="16" customFormat="1" ht="37.5" customHeight="1" outlineLevel="1" x14ac:dyDescent="0.2">
      <c r="A93" s="130" t="s">
        <v>216</v>
      </c>
      <c r="B93" s="131"/>
      <c r="C93" s="367"/>
      <c r="D93" s="56">
        <v>428400</v>
      </c>
      <c r="E93" s="37"/>
      <c r="F93" s="37"/>
      <c r="G93" s="37"/>
      <c r="H93" s="38"/>
    </row>
    <row r="94" spans="1:8" s="16" customFormat="1" ht="37.5" customHeight="1" outlineLevel="1" x14ac:dyDescent="0.2">
      <c r="A94" s="130" t="s">
        <v>217</v>
      </c>
      <c r="B94" s="131"/>
      <c r="C94" s="367"/>
      <c r="D94" s="56">
        <v>443520</v>
      </c>
      <c r="E94" s="37"/>
      <c r="F94" s="37"/>
      <c r="G94" s="37"/>
      <c r="H94" s="38"/>
    </row>
    <row r="95" spans="1:8" s="16" customFormat="1" ht="37.5" customHeight="1" outlineLevel="1" x14ac:dyDescent="0.2">
      <c r="A95" s="130" t="s">
        <v>218</v>
      </c>
      <c r="B95" s="131"/>
      <c r="C95" s="367"/>
      <c r="D95" s="56">
        <v>458640</v>
      </c>
      <c r="E95" s="37"/>
      <c r="F95" s="37"/>
      <c r="G95" s="37"/>
      <c r="H95" s="38"/>
    </row>
    <row r="96" spans="1:8" s="16" customFormat="1" ht="37.5" customHeight="1" outlineLevel="1" x14ac:dyDescent="0.2">
      <c r="A96" s="130" t="s">
        <v>219</v>
      </c>
      <c r="B96" s="131"/>
      <c r="C96" s="367"/>
      <c r="D96" s="56">
        <v>473760</v>
      </c>
      <c r="E96" s="37"/>
      <c r="F96" s="37"/>
      <c r="G96" s="37"/>
      <c r="H96" s="38"/>
    </row>
    <row r="97" spans="1:8" s="16" customFormat="1" ht="37.5" customHeight="1" outlineLevel="1" x14ac:dyDescent="0.2">
      <c r="A97" s="130" t="s">
        <v>220</v>
      </c>
      <c r="B97" s="131"/>
      <c r="C97" s="367"/>
      <c r="D97" s="56">
        <v>488880</v>
      </c>
      <c r="E97" s="37"/>
      <c r="F97" s="37"/>
      <c r="G97" s="37"/>
      <c r="H97" s="38"/>
    </row>
    <row r="98" spans="1:8" s="16" customFormat="1" ht="37.5" customHeight="1" outlineLevel="1" x14ac:dyDescent="0.2">
      <c r="A98" s="130" t="s">
        <v>221</v>
      </c>
      <c r="B98" s="131"/>
      <c r="C98" s="367"/>
      <c r="D98" s="56">
        <v>504000</v>
      </c>
      <c r="E98" s="37"/>
      <c r="F98" s="37"/>
      <c r="G98" s="37"/>
      <c r="H98" s="38"/>
    </row>
    <row r="99" spans="1:8" s="16" customFormat="1" ht="37.5" customHeight="1" outlineLevel="1" x14ac:dyDescent="0.2">
      <c r="A99" s="130" t="s">
        <v>222</v>
      </c>
      <c r="B99" s="131"/>
      <c r="C99" s="367"/>
      <c r="D99" s="56">
        <v>519120</v>
      </c>
      <c r="E99" s="37"/>
      <c r="F99" s="37"/>
      <c r="G99" s="37"/>
      <c r="H99" s="38"/>
    </row>
    <row r="100" spans="1:8" s="16" customFormat="1" ht="37.5" customHeight="1" outlineLevel="1" x14ac:dyDescent="0.2">
      <c r="A100" s="130" t="s">
        <v>223</v>
      </c>
      <c r="B100" s="131"/>
      <c r="C100" s="367"/>
      <c r="D100" s="56">
        <v>534240</v>
      </c>
      <c r="E100" s="37"/>
      <c r="F100" s="37"/>
      <c r="G100" s="37"/>
      <c r="H100" s="38"/>
    </row>
    <row r="101" spans="1:8" s="16" customFormat="1" ht="37.5" customHeight="1" outlineLevel="1" x14ac:dyDescent="0.2">
      <c r="A101" s="130" t="s">
        <v>224</v>
      </c>
      <c r="B101" s="131"/>
      <c r="C101" s="367"/>
      <c r="D101" s="56">
        <v>549360</v>
      </c>
      <c r="E101" s="37"/>
      <c r="F101" s="37"/>
      <c r="G101" s="37"/>
      <c r="H101" s="38"/>
    </row>
    <row r="102" spans="1:8" s="16" customFormat="1" ht="37.5" customHeight="1" outlineLevel="1" x14ac:dyDescent="0.2">
      <c r="A102" s="130" t="s">
        <v>291</v>
      </c>
      <c r="B102" s="131"/>
      <c r="C102" s="367"/>
      <c r="D102" s="56">
        <v>564480</v>
      </c>
      <c r="E102" s="37"/>
      <c r="F102" s="37"/>
      <c r="G102" s="37"/>
      <c r="H102" s="38"/>
    </row>
    <row r="103" spans="1:8" s="16" customFormat="1" ht="37.5" customHeight="1" outlineLevel="1" x14ac:dyDescent="0.2">
      <c r="A103" s="130" t="s">
        <v>292</v>
      </c>
      <c r="B103" s="131"/>
      <c r="C103" s="367"/>
      <c r="D103" s="56">
        <v>579600</v>
      </c>
      <c r="E103" s="37"/>
      <c r="F103" s="37"/>
      <c r="G103" s="37"/>
      <c r="H103" s="38"/>
    </row>
    <row r="104" spans="1:8" s="16" customFormat="1" ht="37.5" customHeight="1" outlineLevel="1" x14ac:dyDescent="0.2">
      <c r="A104" s="130" t="s">
        <v>293</v>
      </c>
      <c r="B104" s="131"/>
      <c r="C104" s="367"/>
      <c r="D104" s="56">
        <v>594720</v>
      </c>
      <c r="E104" s="37"/>
      <c r="F104" s="37"/>
      <c r="G104" s="37"/>
      <c r="H104" s="38"/>
    </row>
    <row r="105" spans="1:8" s="16" customFormat="1" ht="37.5" customHeight="1" outlineLevel="1" x14ac:dyDescent="0.2">
      <c r="A105" s="130" t="s">
        <v>294</v>
      </c>
      <c r="B105" s="131"/>
      <c r="C105" s="367"/>
      <c r="D105" s="56">
        <v>609840</v>
      </c>
      <c r="E105" s="37"/>
      <c r="F105" s="37"/>
      <c r="G105" s="37"/>
      <c r="H105" s="38"/>
    </row>
    <row r="106" spans="1:8" s="16" customFormat="1" ht="37.5" customHeight="1" outlineLevel="1" x14ac:dyDescent="0.2">
      <c r="A106" s="130" t="s">
        <v>295</v>
      </c>
      <c r="B106" s="131"/>
      <c r="C106" s="367"/>
      <c r="D106" s="56">
        <v>624960</v>
      </c>
      <c r="E106" s="37"/>
      <c r="F106" s="37"/>
      <c r="G106" s="37"/>
      <c r="H106" s="38"/>
    </row>
    <row r="107" spans="1:8" s="16" customFormat="1" ht="37.5" customHeight="1" outlineLevel="1" x14ac:dyDescent="0.2">
      <c r="A107" s="130" t="s">
        <v>296</v>
      </c>
      <c r="B107" s="131"/>
      <c r="C107" s="367"/>
      <c r="D107" s="56">
        <v>640080</v>
      </c>
      <c r="E107" s="37"/>
      <c r="F107" s="37"/>
      <c r="G107" s="37"/>
      <c r="H107" s="38"/>
    </row>
    <row r="108" spans="1:8" s="16" customFormat="1" ht="37.5" customHeight="1" outlineLevel="1" x14ac:dyDescent="0.2">
      <c r="A108" s="130" t="s">
        <v>297</v>
      </c>
      <c r="B108" s="131"/>
      <c r="C108" s="367"/>
      <c r="D108" s="56">
        <v>655200</v>
      </c>
      <c r="E108" s="37"/>
      <c r="F108" s="37"/>
      <c r="G108" s="37"/>
      <c r="H108" s="38"/>
    </row>
    <row r="109" spans="1:8" s="16" customFormat="1" ht="37.5" customHeight="1" outlineLevel="1" x14ac:dyDescent="0.2">
      <c r="A109" s="130" t="s">
        <v>298</v>
      </c>
      <c r="B109" s="131"/>
      <c r="C109" s="367"/>
      <c r="D109" s="56">
        <v>670320</v>
      </c>
      <c r="E109" s="37"/>
      <c r="F109" s="37"/>
      <c r="G109" s="37"/>
      <c r="H109" s="38"/>
    </row>
    <row r="110" spans="1:8" s="16" customFormat="1" ht="37.5" customHeight="1" outlineLevel="1" x14ac:dyDescent="0.2">
      <c r="A110" s="130" t="s">
        <v>299</v>
      </c>
      <c r="B110" s="131"/>
      <c r="C110" s="367"/>
      <c r="D110" s="56">
        <v>685440</v>
      </c>
      <c r="E110" s="37"/>
      <c r="F110" s="37"/>
      <c r="G110" s="37"/>
      <c r="H110" s="38"/>
    </row>
    <row r="111" spans="1:8" s="16" customFormat="1" ht="37.5" customHeight="1" outlineLevel="1" thickBot="1" x14ac:dyDescent="0.25">
      <c r="A111" s="130" t="s">
        <v>300</v>
      </c>
      <c r="B111" s="131"/>
      <c r="C111" s="368"/>
      <c r="D111" s="56">
        <v>700560</v>
      </c>
      <c r="E111" s="37"/>
      <c r="F111" s="37"/>
      <c r="G111" s="37"/>
      <c r="H111" s="38"/>
    </row>
    <row r="112" spans="1:8" s="16" customFormat="1" ht="24.95" customHeight="1" thickBot="1" x14ac:dyDescent="0.25">
      <c r="A112" s="81"/>
      <c r="B112" s="467"/>
      <c r="C112" s="118"/>
      <c r="D112" s="468" t="s">
        <v>351</v>
      </c>
      <c r="E112" s="468"/>
      <c r="F112" s="468"/>
      <c r="G112" s="468"/>
      <c r="H112" s="469"/>
    </row>
    <row r="113" spans="1:8" s="16" customFormat="1" ht="24.95" customHeight="1" thickBot="1" x14ac:dyDescent="0.25">
      <c r="A113" s="470"/>
      <c r="B113" s="471"/>
      <c r="C113" s="182"/>
      <c r="D113" s="472" t="s">
        <v>175</v>
      </c>
      <c r="E113" s="473" t="s">
        <v>176</v>
      </c>
      <c r="F113" s="474" t="s">
        <v>177</v>
      </c>
      <c r="G113" s="473" t="s">
        <v>178</v>
      </c>
      <c r="H113" s="475" t="s">
        <v>179</v>
      </c>
    </row>
    <row r="114" spans="1:8" s="16" customFormat="1" ht="48" customHeight="1" x14ac:dyDescent="0.2">
      <c r="A114" s="29" t="s">
        <v>352</v>
      </c>
      <c r="B114" s="30" t="s">
        <v>27</v>
      </c>
      <c r="C11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4" s="31">
        <f>F114*1.2</f>
        <v>14212.8</v>
      </c>
      <c r="E114" s="32">
        <f>F114*1.1</f>
        <v>13028.400000000001</v>
      </c>
      <c r="F114" s="32">
        <v>11844</v>
      </c>
      <c r="G114" s="32">
        <f>F114*0.75</f>
        <v>8883</v>
      </c>
      <c r="H114" s="33">
        <f>F114*0.5</f>
        <v>5922</v>
      </c>
    </row>
    <row r="115" spans="1:8" s="16" customFormat="1" ht="132" customHeight="1" x14ac:dyDescent="0.2">
      <c r="A115" s="34"/>
      <c r="B115" s="35"/>
      <c r="C115" s="35"/>
      <c r="D115" s="36"/>
      <c r="E115" s="37"/>
      <c r="F115" s="37"/>
      <c r="G115" s="37"/>
      <c r="H115" s="38"/>
    </row>
    <row r="116" spans="1:8" s="16" customFormat="1" ht="97.5" customHeight="1" x14ac:dyDescent="0.2">
      <c r="A116" s="34"/>
      <c r="B116" s="39" t="s">
        <v>12</v>
      </c>
      <c r="C11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6" s="36"/>
      <c r="E116" s="37"/>
      <c r="F116" s="37"/>
      <c r="G116" s="37"/>
      <c r="H116" s="38"/>
    </row>
    <row r="117" spans="1:8" s="16" customFormat="1" ht="166.5" customHeight="1" thickBot="1" x14ac:dyDescent="0.25">
      <c r="A117" s="41"/>
      <c r="B117" s="42" t="s">
        <v>13</v>
      </c>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7" s="44"/>
      <c r="E117" s="45"/>
      <c r="F117" s="45"/>
      <c r="G117" s="45"/>
      <c r="H117" s="46"/>
    </row>
    <row r="118" spans="1:8" s="16" customFormat="1" ht="24.95" customHeight="1" thickBot="1" x14ac:dyDescent="0.25">
      <c r="A118" s="47"/>
      <c r="B118" s="48"/>
      <c r="C118" s="49"/>
      <c r="D118" s="302"/>
      <c r="E118" s="302"/>
      <c r="F118" s="302"/>
      <c r="G118" s="302"/>
      <c r="H118" s="429"/>
    </row>
    <row r="119" spans="1:8" s="16" customFormat="1" ht="48" customHeight="1" x14ac:dyDescent="0.2">
      <c r="A119" s="53" t="s">
        <v>353</v>
      </c>
      <c r="B119" s="30" t="s">
        <v>27</v>
      </c>
      <c r="C11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9" s="54">
        <f>F119*1.2</f>
        <v>16858.8</v>
      </c>
      <c r="E119" s="32">
        <f>F119*1.1</f>
        <v>15453.900000000001</v>
      </c>
      <c r="F119" s="32">
        <v>14049</v>
      </c>
      <c r="G119" s="32">
        <f>F119*0.75</f>
        <v>10536.75</v>
      </c>
      <c r="H119" s="33">
        <f>F119*0.5</f>
        <v>7024.5</v>
      </c>
    </row>
    <row r="120" spans="1:8" s="16" customFormat="1" ht="132" customHeight="1" x14ac:dyDescent="0.2">
      <c r="A120" s="55"/>
      <c r="B120" s="35"/>
      <c r="C120" s="35"/>
      <c r="D120" s="56"/>
      <c r="E120" s="37"/>
      <c r="F120" s="37"/>
      <c r="G120" s="37"/>
      <c r="H120" s="38"/>
    </row>
    <row r="121" spans="1:8" s="16" customFormat="1" ht="97.5" customHeight="1" x14ac:dyDescent="0.2">
      <c r="A121" s="55"/>
      <c r="B121" s="39" t="s">
        <v>12</v>
      </c>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1" s="56"/>
      <c r="E121" s="37"/>
      <c r="F121" s="37"/>
      <c r="G121" s="37"/>
      <c r="H121" s="38"/>
    </row>
    <row r="122" spans="1:8" s="16" customFormat="1" ht="166.5" customHeight="1" x14ac:dyDescent="0.2">
      <c r="A122" s="55"/>
      <c r="B122" s="57" t="s">
        <v>13</v>
      </c>
      <c r="C12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2" s="56"/>
      <c r="E122" s="37"/>
      <c r="F122" s="37"/>
      <c r="G122" s="37"/>
      <c r="H122" s="38"/>
    </row>
    <row r="123" spans="1:8" s="16" customFormat="1" ht="92.25" customHeight="1" thickBot="1" x14ac:dyDescent="0.25">
      <c r="A123" s="59"/>
      <c r="B123" s="42" t="s">
        <v>16</v>
      </c>
      <c r="C12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3" s="61"/>
      <c r="E123" s="45"/>
      <c r="F123" s="45"/>
      <c r="G123" s="45"/>
      <c r="H123" s="46"/>
    </row>
    <row r="124" spans="1:8" s="16" customFormat="1" ht="24.95" customHeight="1" thickBot="1" x14ac:dyDescent="0.25">
      <c r="A124" s="81"/>
      <c r="B124" s="82"/>
      <c r="C124" s="83"/>
      <c r="D124" s="302"/>
      <c r="E124" s="302"/>
      <c r="F124" s="302"/>
      <c r="G124" s="302"/>
      <c r="H124" s="429"/>
    </row>
    <row r="125" spans="1:8" s="16" customFormat="1" ht="50.1" customHeight="1" x14ac:dyDescent="0.2">
      <c r="A125" s="65" t="s">
        <v>354</v>
      </c>
      <c r="B125" s="87" t="s">
        <v>23</v>
      </c>
      <c r="C12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5" s="264">
        <v>282</v>
      </c>
      <c r="E125" s="316"/>
      <c r="F125" s="316"/>
      <c r="G125" s="316"/>
      <c r="H125" s="317"/>
    </row>
    <row r="126" spans="1:8" s="16" customFormat="1" ht="94.5" customHeight="1" x14ac:dyDescent="0.2">
      <c r="A126" s="71"/>
      <c r="B126" s="92"/>
      <c r="C126" s="93"/>
      <c r="D126" s="94"/>
      <c r="E126" s="95"/>
      <c r="F126" s="95"/>
      <c r="G126" s="95"/>
      <c r="H126" s="318"/>
    </row>
    <row r="127" spans="1:8" s="16" customFormat="1" ht="163.5" customHeight="1" thickBot="1" x14ac:dyDescent="0.25">
      <c r="A127" s="77"/>
      <c r="B127" s="97" t="s">
        <v>13</v>
      </c>
      <c r="C12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7" s="265"/>
      <c r="E127" s="319"/>
      <c r="F127" s="319"/>
      <c r="G127" s="319"/>
      <c r="H127" s="320"/>
    </row>
    <row r="128" spans="1:8" s="16" customFormat="1" ht="24.95" customHeight="1" thickBot="1" x14ac:dyDescent="0.25">
      <c r="A128" s="81"/>
      <c r="B128" s="117"/>
      <c r="C128" s="118"/>
      <c r="D128" s="468" t="s">
        <v>351</v>
      </c>
      <c r="E128" s="468"/>
      <c r="F128" s="468"/>
      <c r="G128" s="468"/>
      <c r="H128" s="469"/>
    </row>
    <row r="129" spans="1:8" s="16" customFormat="1" ht="50.1" customHeight="1" thickBot="1" x14ac:dyDescent="0.25">
      <c r="A129" s="119" t="s">
        <v>31</v>
      </c>
      <c r="B129" s="120"/>
      <c r="C129" s="120"/>
      <c r="D129" s="452" t="str">
        <f>"от "&amp;MIN(D130:D148)&amp;" до "&amp;MAX(D130:D148)</f>
        <v>от 2520 до 231840</v>
      </c>
      <c r="E129" s="453"/>
      <c r="F129" s="453"/>
      <c r="G129" s="453"/>
      <c r="H129" s="454"/>
    </row>
    <row r="130" spans="1:8" s="16" customFormat="1" ht="37.5" customHeight="1" outlineLevel="1" x14ac:dyDescent="0.2">
      <c r="A130" s="124" t="s">
        <v>355</v>
      </c>
      <c r="B130" s="364"/>
      <c r="C130"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65">
        <v>2520</v>
      </c>
      <c r="E130" s="128"/>
      <c r="F130" s="128"/>
      <c r="G130" s="128"/>
      <c r="H130" s="129"/>
    </row>
    <row r="131" spans="1:8" s="16" customFormat="1" ht="37.5" customHeight="1" outlineLevel="1" x14ac:dyDescent="0.2">
      <c r="A131" s="500" t="s">
        <v>356</v>
      </c>
      <c r="B131" s="512"/>
      <c r="C131" s="367"/>
      <c r="D131" s="365">
        <v>5040</v>
      </c>
      <c r="E131" s="128"/>
      <c r="F131" s="128"/>
      <c r="G131" s="128"/>
      <c r="H131" s="129"/>
    </row>
    <row r="132" spans="1:8" s="16" customFormat="1" ht="37.5" customHeight="1" outlineLevel="1" x14ac:dyDescent="0.2">
      <c r="A132" s="500" t="s">
        <v>357</v>
      </c>
      <c r="B132" s="512"/>
      <c r="C132" s="367"/>
      <c r="D132" s="365">
        <v>10080</v>
      </c>
      <c r="E132" s="128"/>
      <c r="F132" s="128"/>
      <c r="G132" s="128"/>
      <c r="H132" s="129"/>
    </row>
    <row r="133" spans="1:8" s="16" customFormat="1" ht="37.5" customHeight="1" outlineLevel="1" x14ac:dyDescent="0.2">
      <c r="A133" s="500" t="s">
        <v>358</v>
      </c>
      <c r="B133" s="512"/>
      <c r="C133" s="367"/>
      <c r="D133" s="365">
        <v>15120</v>
      </c>
      <c r="E133" s="128"/>
      <c r="F133" s="128"/>
      <c r="G133" s="128"/>
      <c r="H133" s="129"/>
    </row>
    <row r="134" spans="1:8" s="16" customFormat="1" ht="37.5" customHeight="1" outlineLevel="1" x14ac:dyDescent="0.2">
      <c r="A134" s="500" t="s">
        <v>359</v>
      </c>
      <c r="B134" s="512"/>
      <c r="C134" s="367"/>
      <c r="D134" s="365">
        <v>20160</v>
      </c>
      <c r="E134" s="128"/>
      <c r="F134" s="128"/>
      <c r="G134" s="128"/>
      <c r="H134" s="129"/>
    </row>
    <row r="135" spans="1:8" s="16" customFormat="1" ht="37.5" customHeight="1" outlineLevel="1" x14ac:dyDescent="0.2">
      <c r="A135" s="500" t="s">
        <v>360</v>
      </c>
      <c r="B135" s="512"/>
      <c r="C135" s="367"/>
      <c r="D135" s="365">
        <v>30240</v>
      </c>
      <c r="E135" s="128"/>
      <c r="F135" s="128"/>
      <c r="G135" s="128"/>
      <c r="H135" s="129"/>
    </row>
    <row r="136" spans="1:8" s="16" customFormat="1" ht="37.5" customHeight="1" outlineLevel="1" x14ac:dyDescent="0.2">
      <c r="A136" s="500" t="s">
        <v>361</v>
      </c>
      <c r="B136" s="512"/>
      <c r="C136" s="367"/>
      <c r="D136" s="365">
        <v>45360</v>
      </c>
      <c r="E136" s="128"/>
      <c r="F136" s="128"/>
      <c r="G136" s="128"/>
      <c r="H136" s="129"/>
    </row>
    <row r="137" spans="1:8" s="16" customFormat="1" ht="37.5" customHeight="1" outlineLevel="1" x14ac:dyDescent="0.2">
      <c r="A137" s="500" t="s">
        <v>362</v>
      </c>
      <c r="B137" s="512"/>
      <c r="C137" s="367"/>
      <c r="D137" s="365">
        <v>60480</v>
      </c>
      <c r="E137" s="128"/>
      <c r="F137" s="128"/>
      <c r="G137" s="128"/>
      <c r="H137" s="129"/>
    </row>
    <row r="138" spans="1:8" s="16" customFormat="1" ht="37.5" customHeight="1" outlineLevel="1" x14ac:dyDescent="0.2">
      <c r="A138" s="500" t="s">
        <v>363</v>
      </c>
      <c r="B138" s="512"/>
      <c r="C138" s="367"/>
      <c r="D138" s="365">
        <v>75600</v>
      </c>
      <c r="E138" s="128"/>
      <c r="F138" s="128"/>
      <c r="G138" s="128"/>
      <c r="H138" s="129"/>
    </row>
    <row r="139" spans="1:8" s="16" customFormat="1" ht="37.5" customHeight="1" outlineLevel="1" x14ac:dyDescent="0.2">
      <c r="A139" s="500" t="s">
        <v>364</v>
      </c>
      <c r="B139" s="512"/>
      <c r="C139" s="367"/>
      <c r="D139" s="365">
        <v>90720</v>
      </c>
      <c r="E139" s="128"/>
      <c r="F139" s="128"/>
      <c r="G139" s="128"/>
      <c r="H139" s="129"/>
    </row>
    <row r="140" spans="1:8" s="16" customFormat="1" ht="37.5" customHeight="1" outlineLevel="1" x14ac:dyDescent="0.2">
      <c r="A140" s="500" t="s">
        <v>365</v>
      </c>
      <c r="B140" s="512"/>
      <c r="C140" s="367"/>
      <c r="D140" s="365">
        <v>105840</v>
      </c>
      <c r="E140" s="128"/>
      <c r="F140" s="128"/>
      <c r="G140" s="128"/>
      <c r="H140" s="129"/>
    </row>
    <row r="141" spans="1:8" s="16" customFormat="1" ht="37.5" customHeight="1" outlineLevel="1" x14ac:dyDescent="0.2">
      <c r="A141" s="500" t="s">
        <v>366</v>
      </c>
      <c r="B141" s="512"/>
      <c r="C141" s="367"/>
      <c r="D141" s="365">
        <v>120960</v>
      </c>
      <c r="E141" s="128"/>
      <c r="F141" s="128"/>
      <c r="G141" s="128"/>
      <c r="H141" s="129"/>
    </row>
    <row r="142" spans="1:8" s="16" customFormat="1" ht="37.5" customHeight="1" outlineLevel="1" x14ac:dyDescent="0.2">
      <c r="A142" s="500" t="s">
        <v>367</v>
      </c>
      <c r="B142" s="512"/>
      <c r="C142" s="367"/>
      <c r="D142" s="365">
        <v>136080</v>
      </c>
      <c r="E142" s="128"/>
      <c r="F142" s="128"/>
      <c r="G142" s="128"/>
      <c r="H142" s="129"/>
    </row>
    <row r="143" spans="1:8" s="16" customFormat="1" ht="37.5" customHeight="1" outlineLevel="1" x14ac:dyDescent="0.2">
      <c r="A143" s="500" t="s">
        <v>368</v>
      </c>
      <c r="B143" s="512"/>
      <c r="C143" s="367"/>
      <c r="D143" s="365">
        <v>151200</v>
      </c>
      <c r="E143" s="128"/>
      <c r="F143" s="128"/>
      <c r="G143" s="128"/>
      <c r="H143" s="129"/>
    </row>
    <row r="144" spans="1:8" s="16" customFormat="1" ht="37.5" customHeight="1" outlineLevel="1" x14ac:dyDescent="0.2">
      <c r="A144" s="500" t="s">
        <v>369</v>
      </c>
      <c r="B144" s="512"/>
      <c r="C144" s="367"/>
      <c r="D144" s="365">
        <v>166320</v>
      </c>
      <c r="E144" s="128"/>
      <c r="F144" s="128"/>
      <c r="G144" s="128"/>
      <c r="H144" s="129"/>
    </row>
    <row r="145" spans="1:8" s="16" customFormat="1" ht="37.5" customHeight="1" outlineLevel="1" x14ac:dyDescent="0.2">
      <c r="A145" s="500" t="s">
        <v>370</v>
      </c>
      <c r="B145" s="512"/>
      <c r="C145" s="367"/>
      <c r="D145" s="365">
        <v>181440</v>
      </c>
      <c r="E145" s="128"/>
      <c r="F145" s="128"/>
      <c r="G145" s="128"/>
      <c r="H145" s="129"/>
    </row>
    <row r="146" spans="1:8" s="16" customFormat="1" ht="37.5" customHeight="1" outlineLevel="1" x14ac:dyDescent="0.2">
      <c r="A146" s="500" t="s">
        <v>371</v>
      </c>
      <c r="B146" s="512"/>
      <c r="C146" s="367"/>
      <c r="D146" s="365">
        <v>196560</v>
      </c>
      <c r="E146" s="128"/>
      <c r="F146" s="128"/>
      <c r="G146" s="128"/>
      <c r="H146" s="129"/>
    </row>
    <row r="147" spans="1:8" s="16" customFormat="1" ht="37.5" customHeight="1" outlineLevel="1" x14ac:dyDescent="0.2">
      <c r="A147" s="500" t="s">
        <v>372</v>
      </c>
      <c r="B147" s="512"/>
      <c r="C147" s="367"/>
      <c r="D147" s="365">
        <v>216720</v>
      </c>
      <c r="E147" s="128"/>
      <c r="F147" s="128"/>
      <c r="G147" s="128"/>
      <c r="H147" s="129"/>
    </row>
    <row r="148" spans="1:8" s="16" customFormat="1" ht="37.5" customHeight="1" outlineLevel="1" x14ac:dyDescent="0.2">
      <c r="A148" s="500" t="s">
        <v>373</v>
      </c>
      <c r="B148" s="512"/>
      <c r="C148" s="367"/>
      <c r="D148" s="365">
        <v>231840</v>
      </c>
      <c r="E148" s="128"/>
      <c r="F148" s="128"/>
      <c r="G148" s="128"/>
      <c r="H148" s="129"/>
    </row>
    <row r="149" spans="1:8" s="16" customFormat="1" ht="37.5" customHeight="1" outlineLevel="1" x14ac:dyDescent="0.2">
      <c r="A149" s="130" t="s">
        <v>374</v>
      </c>
      <c r="B149" s="366"/>
      <c r="C149" s="367"/>
      <c r="D149" s="365">
        <v>246960</v>
      </c>
      <c r="E149" s="128"/>
      <c r="F149" s="128"/>
      <c r="G149" s="128"/>
      <c r="H149" s="129"/>
    </row>
    <row r="150" spans="1:8" s="16" customFormat="1" ht="37.5" customHeight="1" outlineLevel="1" x14ac:dyDescent="0.2">
      <c r="A150" s="500" t="s">
        <v>375</v>
      </c>
      <c r="B150" s="627"/>
      <c r="C150" s="367"/>
      <c r="D150" s="365">
        <v>262080</v>
      </c>
      <c r="E150" s="128"/>
      <c r="F150" s="128"/>
      <c r="G150" s="128"/>
      <c r="H150" s="129"/>
    </row>
    <row r="151" spans="1:8" s="16" customFormat="1" ht="37.5" customHeight="1" outlineLevel="1" x14ac:dyDescent="0.2">
      <c r="A151" s="130" t="s">
        <v>376</v>
      </c>
      <c r="B151" s="131"/>
      <c r="C151" s="367"/>
      <c r="D151" s="365">
        <v>277200</v>
      </c>
      <c r="E151" s="128"/>
      <c r="F151" s="128"/>
      <c r="G151" s="128"/>
      <c r="H151" s="129"/>
    </row>
    <row r="152" spans="1:8" s="16" customFormat="1" ht="37.5" customHeight="1" outlineLevel="1" x14ac:dyDescent="0.2">
      <c r="A152" s="130" t="s">
        <v>377</v>
      </c>
      <c r="B152" s="131"/>
      <c r="C152" s="367"/>
      <c r="D152" s="365">
        <v>292320</v>
      </c>
      <c r="E152" s="128"/>
      <c r="F152" s="128"/>
      <c r="G152" s="128"/>
      <c r="H152" s="129"/>
    </row>
    <row r="153" spans="1:8" s="16" customFormat="1" ht="37.5" customHeight="1" outlineLevel="1" x14ac:dyDescent="0.2">
      <c r="A153" s="130" t="s">
        <v>378</v>
      </c>
      <c r="B153" s="131"/>
      <c r="C153" s="367"/>
      <c r="D153" s="365">
        <v>307440</v>
      </c>
      <c r="E153" s="128"/>
      <c r="F153" s="128"/>
      <c r="G153" s="128"/>
      <c r="H153" s="129"/>
    </row>
    <row r="154" spans="1:8" s="16" customFormat="1" ht="37.5" customHeight="1" outlineLevel="1" x14ac:dyDescent="0.2">
      <c r="A154" s="130" t="s">
        <v>379</v>
      </c>
      <c r="B154" s="131"/>
      <c r="C154" s="367"/>
      <c r="D154" s="365">
        <v>322560</v>
      </c>
      <c r="E154" s="128"/>
      <c r="F154" s="128"/>
      <c r="G154" s="128"/>
      <c r="H154" s="129"/>
    </row>
    <row r="155" spans="1:8" s="16" customFormat="1" ht="37.5" customHeight="1" outlineLevel="1" x14ac:dyDescent="0.2">
      <c r="A155" s="130" t="s">
        <v>380</v>
      </c>
      <c r="B155" s="131"/>
      <c r="C155" s="367"/>
      <c r="D155" s="365">
        <v>337680</v>
      </c>
      <c r="E155" s="128"/>
      <c r="F155" s="128"/>
      <c r="G155" s="128"/>
      <c r="H155" s="129"/>
    </row>
    <row r="156" spans="1:8" s="16" customFormat="1" ht="37.5" customHeight="1" outlineLevel="1" x14ac:dyDescent="0.2">
      <c r="A156" s="130" t="s">
        <v>381</v>
      </c>
      <c r="B156" s="131"/>
      <c r="C156" s="367"/>
      <c r="D156" s="365">
        <v>352800</v>
      </c>
      <c r="E156" s="128"/>
      <c r="F156" s="128"/>
      <c r="G156" s="128"/>
      <c r="H156" s="129"/>
    </row>
    <row r="157" spans="1:8" s="16" customFormat="1" ht="37.5" customHeight="1" outlineLevel="1" x14ac:dyDescent="0.2">
      <c r="A157" s="130" t="s">
        <v>382</v>
      </c>
      <c r="B157" s="131"/>
      <c r="C157" s="367"/>
      <c r="D157" s="365">
        <v>367920</v>
      </c>
      <c r="E157" s="128"/>
      <c r="F157" s="128"/>
      <c r="G157" s="128"/>
      <c r="H157" s="129"/>
    </row>
    <row r="158" spans="1:8" s="16" customFormat="1" ht="37.5" customHeight="1" outlineLevel="1" x14ac:dyDescent="0.2">
      <c r="A158" s="130" t="s">
        <v>383</v>
      </c>
      <c r="B158" s="131"/>
      <c r="C158" s="367"/>
      <c r="D158" s="365">
        <v>383040</v>
      </c>
      <c r="E158" s="128"/>
      <c r="F158" s="128"/>
      <c r="G158" s="128"/>
      <c r="H158" s="129"/>
    </row>
    <row r="159" spans="1:8" s="16" customFormat="1" ht="37.5" customHeight="1" outlineLevel="1" x14ac:dyDescent="0.2">
      <c r="A159" s="130" t="s">
        <v>384</v>
      </c>
      <c r="B159" s="131"/>
      <c r="C159" s="367"/>
      <c r="D159" s="365">
        <v>398160</v>
      </c>
      <c r="E159" s="128"/>
      <c r="F159" s="128"/>
      <c r="G159" s="128"/>
      <c r="H159" s="129"/>
    </row>
    <row r="160" spans="1:8" s="16" customFormat="1" ht="37.5" customHeight="1" outlineLevel="1" x14ac:dyDescent="0.2">
      <c r="A160" s="130" t="s">
        <v>385</v>
      </c>
      <c r="B160" s="131"/>
      <c r="C160" s="367"/>
      <c r="D160" s="365">
        <v>413280</v>
      </c>
      <c r="E160" s="128"/>
      <c r="F160" s="128"/>
      <c r="G160" s="128"/>
      <c r="H160" s="129"/>
    </row>
    <row r="161" spans="1:8" s="16" customFormat="1" ht="37.5" customHeight="1" outlineLevel="1" x14ac:dyDescent="0.2">
      <c r="A161" s="130" t="s">
        <v>386</v>
      </c>
      <c r="B161" s="131"/>
      <c r="C161" s="367"/>
      <c r="D161" s="365">
        <v>428400</v>
      </c>
      <c r="E161" s="128"/>
      <c r="F161" s="128"/>
      <c r="G161" s="128"/>
      <c r="H161" s="129"/>
    </row>
    <row r="162" spans="1:8" s="16" customFormat="1" ht="37.5" customHeight="1" outlineLevel="1" x14ac:dyDescent="0.2">
      <c r="A162" s="130" t="s">
        <v>387</v>
      </c>
      <c r="B162" s="131"/>
      <c r="C162" s="367"/>
      <c r="D162" s="365">
        <v>443520</v>
      </c>
      <c r="E162" s="128"/>
      <c r="F162" s="128"/>
      <c r="G162" s="128"/>
      <c r="H162" s="129"/>
    </row>
    <row r="163" spans="1:8" s="16" customFormat="1" ht="37.5" customHeight="1" outlineLevel="1" x14ac:dyDescent="0.2">
      <c r="A163" s="130" t="s">
        <v>388</v>
      </c>
      <c r="B163" s="131"/>
      <c r="C163" s="367"/>
      <c r="D163" s="365">
        <v>458640</v>
      </c>
      <c r="E163" s="128"/>
      <c r="F163" s="128"/>
      <c r="G163" s="128"/>
      <c r="H163" s="129"/>
    </row>
    <row r="164" spans="1:8" s="16" customFormat="1" ht="37.5" customHeight="1" outlineLevel="1" x14ac:dyDescent="0.2">
      <c r="A164" s="130" t="s">
        <v>389</v>
      </c>
      <c r="B164" s="131"/>
      <c r="C164" s="367"/>
      <c r="D164" s="365">
        <v>473760</v>
      </c>
      <c r="E164" s="128"/>
      <c r="F164" s="128"/>
      <c r="G164" s="128"/>
      <c r="H164" s="129"/>
    </row>
    <row r="165" spans="1:8" s="16" customFormat="1" ht="37.5" customHeight="1" outlineLevel="1" x14ac:dyDescent="0.2">
      <c r="A165" s="130" t="s">
        <v>390</v>
      </c>
      <c r="B165" s="131"/>
      <c r="C165" s="367"/>
      <c r="D165" s="365">
        <v>488880</v>
      </c>
      <c r="E165" s="128"/>
      <c r="F165" s="128"/>
      <c r="G165" s="128"/>
      <c r="H165" s="129"/>
    </row>
    <row r="166" spans="1:8" s="16" customFormat="1" ht="37.5" customHeight="1" outlineLevel="1" x14ac:dyDescent="0.2">
      <c r="A166" s="130" t="s">
        <v>391</v>
      </c>
      <c r="B166" s="131"/>
      <c r="C166" s="367"/>
      <c r="D166" s="365">
        <v>504000</v>
      </c>
      <c r="E166" s="128"/>
      <c r="F166" s="128"/>
      <c r="G166" s="128"/>
      <c r="H166" s="129"/>
    </row>
    <row r="167" spans="1:8" s="16" customFormat="1" ht="37.5" customHeight="1" outlineLevel="1" x14ac:dyDescent="0.2">
      <c r="A167" s="130" t="s">
        <v>392</v>
      </c>
      <c r="B167" s="131"/>
      <c r="C167" s="367"/>
      <c r="D167" s="365">
        <v>519120</v>
      </c>
      <c r="E167" s="128"/>
      <c r="F167" s="128"/>
      <c r="G167" s="128"/>
      <c r="H167" s="129"/>
    </row>
    <row r="168" spans="1:8" s="16" customFormat="1" ht="37.5" customHeight="1" outlineLevel="1" x14ac:dyDescent="0.2">
      <c r="A168" s="130" t="s">
        <v>393</v>
      </c>
      <c r="B168" s="131"/>
      <c r="C168" s="367"/>
      <c r="D168" s="365">
        <v>534240</v>
      </c>
      <c r="E168" s="128"/>
      <c r="F168" s="128"/>
      <c r="G168" s="128"/>
      <c r="H168" s="129"/>
    </row>
    <row r="169" spans="1:8" s="16" customFormat="1" ht="37.5" customHeight="1" outlineLevel="1" x14ac:dyDescent="0.2">
      <c r="A169" s="130" t="s">
        <v>394</v>
      </c>
      <c r="B169" s="131"/>
      <c r="C169" s="367"/>
      <c r="D169" s="365">
        <v>549360</v>
      </c>
      <c r="E169" s="128"/>
      <c r="F169" s="128"/>
      <c r="G169" s="128"/>
      <c r="H169" s="129"/>
    </row>
    <row r="170" spans="1:8" s="16" customFormat="1" ht="37.5" customHeight="1" outlineLevel="1" x14ac:dyDescent="0.2">
      <c r="A170" s="130" t="s">
        <v>395</v>
      </c>
      <c r="B170" s="131"/>
      <c r="C170" s="367"/>
      <c r="D170" s="365">
        <v>564480</v>
      </c>
      <c r="E170" s="128"/>
      <c r="F170" s="128"/>
      <c r="G170" s="128"/>
      <c r="H170" s="129"/>
    </row>
    <row r="171" spans="1:8" s="16" customFormat="1" ht="37.5" customHeight="1" outlineLevel="1" x14ac:dyDescent="0.2">
      <c r="A171" s="130" t="s">
        <v>396</v>
      </c>
      <c r="B171" s="131"/>
      <c r="C171" s="367"/>
      <c r="D171" s="365">
        <v>579600</v>
      </c>
      <c r="E171" s="128"/>
      <c r="F171" s="128"/>
      <c r="G171" s="128"/>
      <c r="H171" s="129"/>
    </row>
    <row r="172" spans="1:8" s="16" customFormat="1" ht="37.5" customHeight="1" outlineLevel="1" x14ac:dyDescent="0.2">
      <c r="A172" s="130" t="s">
        <v>397</v>
      </c>
      <c r="B172" s="131"/>
      <c r="C172" s="367"/>
      <c r="D172" s="365">
        <v>594720</v>
      </c>
      <c r="E172" s="128"/>
      <c r="F172" s="128"/>
      <c r="G172" s="128"/>
      <c r="H172" s="129"/>
    </row>
    <row r="173" spans="1:8" s="16" customFormat="1" ht="37.5" customHeight="1" outlineLevel="1" x14ac:dyDescent="0.2">
      <c r="A173" s="130" t="s">
        <v>398</v>
      </c>
      <c r="B173" s="131"/>
      <c r="C173" s="367"/>
      <c r="D173" s="365">
        <v>609840</v>
      </c>
      <c r="E173" s="128"/>
      <c r="F173" s="128"/>
      <c r="G173" s="128"/>
      <c r="H173" s="129"/>
    </row>
    <row r="174" spans="1:8" s="16" customFormat="1" ht="37.5" customHeight="1" outlineLevel="1" x14ac:dyDescent="0.2">
      <c r="A174" s="130" t="s">
        <v>399</v>
      </c>
      <c r="B174" s="131"/>
      <c r="C174" s="367"/>
      <c r="D174" s="365">
        <v>624960</v>
      </c>
      <c r="E174" s="128"/>
      <c r="F174" s="128"/>
      <c r="G174" s="128"/>
      <c r="H174" s="129"/>
    </row>
    <row r="175" spans="1:8" s="16" customFormat="1" ht="37.5" customHeight="1" outlineLevel="1" x14ac:dyDescent="0.2">
      <c r="A175" s="130" t="s">
        <v>400</v>
      </c>
      <c r="B175" s="131"/>
      <c r="C175" s="367"/>
      <c r="D175" s="365">
        <v>640080</v>
      </c>
      <c r="E175" s="128"/>
      <c r="F175" s="128"/>
      <c r="G175" s="128"/>
      <c r="H175" s="129"/>
    </row>
    <row r="176" spans="1:8" s="16" customFormat="1" ht="37.5" customHeight="1" outlineLevel="1" x14ac:dyDescent="0.2">
      <c r="A176" s="130" t="s">
        <v>401</v>
      </c>
      <c r="B176" s="131"/>
      <c r="C176" s="367"/>
      <c r="D176" s="365">
        <v>655200</v>
      </c>
      <c r="E176" s="128"/>
      <c r="F176" s="128"/>
      <c r="G176" s="128"/>
      <c r="H176" s="129"/>
    </row>
    <row r="177" spans="1:8" s="16" customFormat="1" ht="37.5" customHeight="1" outlineLevel="1" x14ac:dyDescent="0.2">
      <c r="A177" s="130" t="s">
        <v>402</v>
      </c>
      <c r="B177" s="131"/>
      <c r="C177" s="367"/>
      <c r="D177" s="365">
        <v>670320</v>
      </c>
      <c r="E177" s="128"/>
      <c r="F177" s="128"/>
      <c r="G177" s="128"/>
      <c r="H177" s="129"/>
    </row>
    <row r="178" spans="1:8" s="16" customFormat="1" ht="37.5" customHeight="1" outlineLevel="1" x14ac:dyDescent="0.2">
      <c r="A178" s="130" t="s">
        <v>403</v>
      </c>
      <c r="B178" s="131"/>
      <c r="C178" s="367"/>
      <c r="D178" s="365">
        <v>685440</v>
      </c>
      <c r="E178" s="128"/>
      <c r="F178" s="128"/>
      <c r="G178" s="128"/>
      <c r="H178" s="129"/>
    </row>
    <row r="179" spans="1:8" s="16" customFormat="1" ht="37.5" customHeight="1" outlineLevel="1" thickBot="1" x14ac:dyDescent="0.25">
      <c r="A179" s="130" t="s">
        <v>404</v>
      </c>
      <c r="B179" s="131"/>
      <c r="C179" s="368"/>
      <c r="D179" s="365">
        <v>700560</v>
      </c>
      <c r="E179" s="128"/>
      <c r="F179" s="128"/>
      <c r="G179" s="128"/>
      <c r="H179" s="129"/>
    </row>
    <row r="180" spans="1:8" s="16" customFormat="1" ht="50.1" customHeight="1" thickBot="1" x14ac:dyDescent="0.25">
      <c r="A180" s="119" t="s">
        <v>52</v>
      </c>
      <c r="B180" s="120"/>
      <c r="C180" s="120"/>
      <c r="D180" s="121" t="str">
        <f>"от "&amp;MIN(D182:D190)&amp;" до "&amp;MAX(D182:D190)</f>
        <v>от 390 до 18990</v>
      </c>
      <c r="E180" s="122"/>
      <c r="F180" s="122"/>
      <c r="G180" s="122"/>
      <c r="H180" s="123"/>
    </row>
    <row r="181" spans="1:8" s="16" customFormat="1" ht="151.5" customHeight="1" x14ac:dyDescent="0.2">
      <c r="A181" s="590" t="s">
        <v>271</v>
      </c>
      <c r="B181" s="133" t="s">
        <v>272</v>
      </c>
      <c r="C18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56">
        <v>2205</v>
      </c>
      <c r="E181" s="37"/>
      <c r="F181" s="37"/>
      <c r="G181" s="37"/>
      <c r="H181" s="38"/>
    </row>
    <row r="182" spans="1:8" s="16" customFormat="1" ht="37.5" customHeight="1" x14ac:dyDescent="0.2">
      <c r="A182" s="143" t="s">
        <v>54</v>
      </c>
      <c r="B182" s="144"/>
      <c r="C182" s="62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2" s="56">
        <v>990</v>
      </c>
      <c r="E182" s="37"/>
      <c r="F182" s="37"/>
      <c r="G182" s="37"/>
      <c r="H182" s="38"/>
    </row>
    <row r="183" spans="1:8" s="16" customFormat="1" ht="37.5" customHeight="1" x14ac:dyDescent="0.2">
      <c r="A183" s="143" t="s">
        <v>55</v>
      </c>
      <c r="B183" s="144"/>
      <c r="C183" s="196"/>
      <c r="D183" s="56">
        <v>18990</v>
      </c>
      <c r="E183" s="37"/>
      <c r="F183" s="37"/>
      <c r="G183" s="37"/>
      <c r="H183" s="38"/>
    </row>
    <row r="184" spans="1:8" s="16" customFormat="1" ht="37.5" customHeight="1" x14ac:dyDescent="0.2">
      <c r="A184" s="143" t="s">
        <v>56</v>
      </c>
      <c r="B184" s="144"/>
      <c r="C184" s="196"/>
      <c r="D184" s="56">
        <v>3690</v>
      </c>
      <c r="E184" s="37"/>
      <c r="F184" s="37"/>
      <c r="G184" s="37"/>
      <c r="H184" s="38"/>
    </row>
    <row r="185" spans="1:8" s="16" customFormat="1" ht="37.5" customHeight="1" x14ac:dyDescent="0.2">
      <c r="A185" s="143" t="s">
        <v>57</v>
      </c>
      <c r="B185" s="144"/>
      <c r="C185" s="196"/>
      <c r="D185" s="56">
        <v>11490</v>
      </c>
      <c r="E185" s="37"/>
      <c r="F185" s="37"/>
      <c r="G185" s="37"/>
      <c r="H185" s="38"/>
    </row>
    <row r="186" spans="1:8" s="16" customFormat="1" ht="37.5" customHeight="1" x14ac:dyDescent="0.2">
      <c r="A186" s="143" t="s">
        <v>58</v>
      </c>
      <c r="B186" s="144"/>
      <c r="C186" s="196"/>
      <c r="D186" s="56">
        <v>390</v>
      </c>
      <c r="E186" s="37"/>
      <c r="F186" s="37"/>
      <c r="G186" s="37"/>
      <c r="H186" s="38"/>
    </row>
    <row r="187" spans="1:8" s="16" customFormat="1" ht="37.5" customHeight="1" x14ac:dyDescent="0.2">
      <c r="A187" s="143" t="s">
        <v>59</v>
      </c>
      <c r="B187" s="144"/>
      <c r="C187" s="196"/>
      <c r="D187" s="56">
        <v>390</v>
      </c>
      <c r="E187" s="37"/>
      <c r="F187" s="37"/>
      <c r="G187" s="37"/>
      <c r="H187" s="38"/>
    </row>
    <row r="188" spans="1:8" s="16" customFormat="1" ht="37.5" customHeight="1" x14ac:dyDescent="0.2">
      <c r="A188" s="143" t="s">
        <v>60</v>
      </c>
      <c r="B188" s="144"/>
      <c r="C188" s="196"/>
      <c r="D188" s="56">
        <v>780</v>
      </c>
      <c r="E188" s="37"/>
      <c r="F188" s="37"/>
      <c r="G188" s="37"/>
      <c r="H188" s="38"/>
    </row>
    <row r="189" spans="1:8" s="16" customFormat="1" ht="37.5" customHeight="1" x14ac:dyDescent="0.2">
      <c r="A189" s="143" t="s">
        <v>61</v>
      </c>
      <c r="B189" s="144"/>
      <c r="C189" s="196"/>
      <c r="D189" s="56">
        <v>1170</v>
      </c>
      <c r="E189" s="37"/>
      <c r="F189" s="37"/>
      <c r="G189" s="37"/>
      <c r="H189" s="38"/>
    </row>
    <row r="190" spans="1:8" s="16" customFormat="1" ht="37.5" customHeight="1" thickBot="1" x14ac:dyDescent="0.25">
      <c r="A190" s="194" t="s">
        <v>62</v>
      </c>
      <c r="B190" s="195"/>
      <c r="C190" s="198"/>
      <c r="D190" s="56">
        <v>8790</v>
      </c>
      <c r="E190" s="37"/>
      <c r="F190" s="37"/>
      <c r="G190" s="37"/>
      <c r="H190" s="38"/>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1" s="45">
        <v>30</v>
      </c>
      <c r="E191" s="45"/>
      <c r="F191" s="45"/>
      <c r="G191" s="45"/>
      <c r="H191" s="46"/>
    </row>
    <row r="192" spans="1:8" s="28" customFormat="1" ht="50.1" customHeight="1" thickBot="1" x14ac:dyDescent="0.25">
      <c r="A192" s="24" t="s">
        <v>65</v>
      </c>
      <c r="B192" s="25"/>
      <c r="C192" s="26"/>
      <c r="D192" s="156" t="str">
        <f>"от "&amp;MIN(D194,D214:D228)&amp;" до "&amp;MAX(,D194,D214:D228)</f>
        <v>от 540 до 95790</v>
      </c>
      <c r="E192" s="156"/>
      <c r="F192" s="156"/>
      <c r="G192" s="156"/>
      <c r="H192" s="157"/>
    </row>
    <row r="193" spans="1:8" s="16" customFormat="1" ht="24.95" customHeight="1" thickBot="1" x14ac:dyDescent="0.25">
      <c r="A193" s="158"/>
      <c r="B193" s="159"/>
      <c r="C193" s="83"/>
      <c r="D193" s="160"/>
      <c r="E193" s="160"/>
      <c r="F193" s="160"/>
      <c r="G193" s="160"/>
      <c r="H193" s="161"/>
    </row>
    <row r="194" spans="1:8" s="16" customFormat="1" ht="67.5"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94" s="165">
        <v>13200</v>
      </c>
      <c r="E194" s="165"/>
      <c r="F194" s="165"/>
      <c r="G194" s="165"/>
      <c r="H194" s="166"/>
    </row>
    <row r="195" spans="1:8" s="16" customFormat="1" ht="67.5" customHeight="1" thickBot="1" x14ac:dyDescent="0.25">
      <c r="A195" s="167" t="s">
        <v>67</v>
      </c>
      <c r="B195" s="168"/>
      <c r="C195" s="169"/>
      <c r="D195" s="170" t="s">
        <v>68</v>
      </c>
      <c r="E195" s="171"/>
      <c r="F195" s="171"/>
      <c r="G195" s="171"/>
      <c r="H195" s="172"/>
    </row>
    <row r="196" spans="1:8" s="16" customFormat="1" ht="67.5" customHeight="1" x14ac:dyDescent="0.2">
      <c r="A196" s="173" t="s">
        <v>69</v>
      </c>
      <c r="B196" s="174"/>
      <c r="C196" s="169"/>
      <c r="D196" s="140">
        <f>D194/4</f>
        <v>3300</v>
      </c>
      <c r="E196" s="140"/>
      <c r="F196" s="140"/>
      <c r="G196" s="140"/>
      <c r="H196" s="141"/>
    </row>
    <row r="197" spans="1:8" s="16" customFormat="1" ht="67.5" customHeight="1" x14ac:dyDescent="0.2">
      <c r="A197" s="173" t="s">
        <v>70</v>
      </c>
      <c r="B197" s="174"/>
      <c r="C197" s="169"/>
      <c r="D197" s="140">
        <f>D194/5</f>
        <v>2640</v>
      </c>
      <c r="E197" s="140"/>
      <c r="F197" s="140"/>
      <c r="G197" s="140"/>
      <c r="H197" s="141"/>
    </row>
    <row r="198" spans="1:8" s="16" customFormat="1" ht="67.5" customHeight="1" x14ac:dyDescent="0.2">
      <c r="A198" s="173" t="s">
        <v>71</v>
      </c>
      <c r="B198" s="174"/>
      <c r="C198" s="169"/>
      <c r="D198" s="140">
        <f>D194/6</f>
        <v>2200</v>
      </c>
      <c r="E198" s="140"/>
      <c r="F198" s="140"/>
      <c r="G198" s="140"/>
      <c r="H198" s="141"/>
    </row>
    <row r="199" spans="1:8" s="16" customFormat="1" ht="67.5" customHeight="1" x14ac:dyDescent="0.2">
      <c r="A199" s="173" t="s">
        <v>72</v>
      </c>
      <c r="B199" s="174"/>
      <c r="C199" s="169"/>
      <c r="D199" s="140">
        <f>D194/7</f>
        <v>1885.7142857142858</v>
      </c>
      <c r="E199" s="140"/>
      <c r="F199" s="140"/>
      <c r="G199" s="140"/>
      <c r="H199" s="141"/>
    </row>
    <row r="200" spans="1:8" s="16" customFormat="1" ht="67.5" customHeight="1" x14ac:dyDescent="0.2">
      <c r="A200" s="173" t="s">
        <v>73</v>
      </c>
      <c r="B200" s="174"/>
      <c r="C200" s="169"/>
      <c r="D200" s="140">
        <f>D194/8</f>
        <v>1650</v>
      </c>
      <c r="E200" s="140"/>
      <c r="F200" s="140"/>
      <c r="G200" s="140"/>
      <c r="H200" s="141"/>
    </row>
    <row r="201" spans="1:8" s="16" customFormat="1" ht="67.5" customHeight="1" x14ac:dyDescent="0.2">
      <c r="A201" s="173" t="s">
        <v>74</v>
      </c>
      <c r="B201" s="174"/>
      <c r="C201" s="169"/>
      <c r="D201" s="140">
        <f>D194/9</f>
        <v>1466.6666666666667</v>
      </c>
      <c r="E201" s="140"/>
      <c r="F201" s="140"/>
      <c r="G201" s="140"/>
      <c r="H201" s="141"/>
    </row>
    <row r="202" spans="1:8" s="16" customFormat="1" ht="67.5" customHeight="1" x14ac:dyDescent="0.2">
      <c r="A202" s="173" t="s">
        <v>75</v>
      </c>
      <c r="B202" s="174"/>
      <c r="C202" s="169"/>
      <c r="D202" s="140">
        <f>D194/10</f>
        <v>1320</v>
      </c>
      <c r="E202" s="140"/>
      <c r="F202" s="140"/>
      <c r="G202" s="140"/>
      <c r="H202" s="141"/>
    </row>
    <row r="203" spans="1:8" s="16" customFormat="1" ht="67.5" customHeight="1" thickBot="1" x14ac:dyDescent="0.25">
      <c r="A203" s="162" t="s">
        <v>76</v>
      </c>
      <c r="B203" s="163"/>
      <c r="C203" s="169"/>
      <c r="D203" s="165">
        <v>19800</v>
      </c>
      <c r="E203" s="165"/>
      <c r="F203" s="165"/>
      <c r="G203" s="165"/>
      <c r="H203" s="166"/>
    </row>
    <row r="204" spans="1:8" s="16" customFormat="1" ht="67.5" customHeight="1" thickBot="1" x14ac:dyDescent="0.25">
      <c r="A204" s="167" t="s">
        <v>67</v>
      </c>
      <c r="B204" s="168"/>
      <c r="C204" s="169"/>
      <c r="D204" s="170" t="s">
        <v>68</v>
      </c>
      <c r="E204" s="171"/>
      <c r="F204" s="171"/>
      <c r="G204" s="171"/>
      <c r="H204" s="172"/>
    </row>
    <row r="205" spans="1:8" s="16" customFormat="1" ht="67.5" customHeight="1" x14ac:dyDescent="0.2">
      <c r="A205" s="173" t="s">
        <v>69</v>
      </c>
      <c r="B205" s="174"/>
      <c r="C205" s="169"/>
      <c r="D205" s="140">
        <v>4950</v>
      </c>
      <c r="E205" s="140"/>
      <c r="F205" s="140"/>
      <c r="G205" s="140"/>
      <c r="H205" s="141"/>
    </row>
    <row r="206" spans="1:8" s="16" customFormat="1" ht="67.5" customHeight="1" x14ac:dyDescent="0.2">
      <c r="A206" s="173" t="s">
        <v>70</v>
      </c>
      <c r="B206" s="174"/>
      <c r="C206" s="169"/>
      <c r="D206" s="140">
        <v>3960</v>
      </c>
      <c r="E206" s="140"/>
      <c r="F206" s="140"/>
      <c r="G206" s="140"/>
      <c r="H206" s="141"/>
    </row>
    <row r="207" spans="1:8" s="16" customFormat="1" ht="67.5" customHeight="1" x14ac:dyDescent="0.2">
      <c r="A207" s="173" t="s">
        <v>71</v>
      </c>
      <c r="B207" s="174"/>
      <c r="C207" s="169"/>
      <c r="D207" s="140">
        <v>3300</v>
      </c>
      <c r="E207" s="140"/>
      <c r="F207" s="140"/>
      <c r="G207" s="140"/>
      <c r="H207" s="141"/>
    </row>
    <row r="208" spans="1:8" s="16" customFormat="1" ht="67.5" customHeight="1" x14ac:dyDescent="0.2">
      <c r="A208" s="173" t="s">
        <v>72</v>
      </c>
      <c r="B208" s="174"/>
      <c r="C208" s="169"/>
      <c r="D208" s="140">
        <v>2828.5714285714289</v>
      </c>
      <c r="E208" s="140"/>
      <c r="F208" s="140"/>
      <c r="G208" s="140"/>
      <c r="H208" s="141"/>
    </row>
    <row r="209" spans="1:8" s="16" customFormat="1" ht="67.5" customHeight="1" x14ac:dyDescent="0.2">
      <c r="A209" s="173" t="s">
        <v>73</v>
      </c>
      <c r="B209" s="174"/>
      <c r="C209" s="169"/>
      <c r="D209" s="140">
        <v>2475</v>
      </c>
      <c r="E209" s="140"/>
      <c r="F209" s="140"/>
      <c r="G209" s="140"/>
      <c r="H209" s="141"/>
    </row>
    <row r="210" spans="1:8" s="16" customFormat="1" ht="67.5" customHeight="1" x14ac:dyDescent="0.2">
      <c r="A210" s="173" t="s">
        <v>74</v>
      </c>
      <c r="B210" s="174"/>
      <c r="C210" s="169"/>
      <c r="D210" s="140">
        <v>2200</v>
      </c>
      <c r="E210" s="140"/>
      <c r="F210" s="140"/>
      <c r="G210" s="140"/>
      <c r="H210" s="141"/>
    </row>
    <row r="211" spans="1:8" s="16" customFormat="1" ht="67.5" customHeight="1" thickBot="1" x14ac:dyDescent="0.25">
      <c r="A211" s="173" t="s">
        <v>75</v>
      </c>
      <c r="B211" s="174"/>
      <c r="C211" s="177"/>
      <c r="D211" s="140">
        <v>1980</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12" s="329">
        <v>20004</v>
      </c>
      <c r="E212" s="140"/>
      <c r="F212" s="140"/>
      <c r="G212" s="140"/>
      <c r="H212" s="141"/>
    </row>
    <row r="213" spans="1:8" s="16" customFormat="1" ht="24.95" customHeight="1" thickBot="1" x14ac:dyDescent="0.25">
      <c r="A213" s="301"/>
      <c r="B213" s="302"/>
      <c r="C213" s="182"/>
      <c r="D213" s="325"/>
      <c r="E213" s="325"/>
      <c r="F213" s="325"/>
      <c r="G213" s="325"/>
      <c r="H213" s="326"/>
    </row>
    <row r="214" spans="1:8" s="16" customFormat="1" ht="50.1" customHeight="1" x14ac:dyDescent="0.2">
      <c r="A214" s="143" t="s">
        <v>78</v>
      </c>
      <c r="B214" s="144"/>
      <c r="C214" s="294" t="str">
        <f>"Интернет-площадка 2gis.ru на основе Cправочника организаций "&amp;$C$2&amp;""</f>
        <v>Интернет-площадка 2gis.ru на основе Cправочника организаций "2ГИС.НОВОСИБИРСК"</v>
      </c>
      <c r="D214" s="56">
        <v>44190</v>
      </c>
      <c r="E214" s="37"/>
      <c r="F214" s="37"/>
      <c r="G214" s="37"/>
      <c r="H214" s="38"/>
    </row>
    <row r="215" spans="1:8" s="16" customFormat="1" ht="50.1" customHeight="1" x14ac:dyDescent="0.2">
      <c r="A215" s="143" t="s">
        <v>79</v>
      </c>
      <c r="B215" s="144"/>
      <c r="C215" s="48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5" s="56">
        <v>31290</v>
      </c>
      <c r="E215" s="37"/>
      <c r="F215" s="37"/>
      <c r="G215" s="37"/>
      <c r="H215" s="38"/>
    </row>
    <row r="216" spans="1:8" s="16" customFormat="1" ht="50.1" customHeight="1" x14ac:dyDescent="0.2">
      <c r="A216" s="143" t="s">
        <v>80</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6" s="56">
        <v>79890</v>
      </c>
      <c r="E216" s="37"/>
      <c r="F216" s="37"/>
      <c r="G216" s="37"/>
      <c r="H216" s="38"/>
    </row>
    <row r="217" spans="1:8" s="16" customFormat="1" ht="50.1" customHeight="1" x14ac:dyDescent="0.2">
      <c r="A217" s="143" t="s">
        <v>81</v>
      </c>
      <c r="B217" s="144"/>
      <c r="C217" s="190" t="str">
        <f>"Интернет-площадка 2gis.ru на основе Cправочника организаций "&amp;$C$2&amp;""</f>
        <v>Интернет-площадка 2gis.ru на основе Cправочника организаций "2ГИС.НОВОСИБИРСК"</v>
      </c>
      <c r="D217" s="56">
        <v>20490</v>
      </c>
      <c r="E217" s="37"/>
      <c r="F217" s="37"/>
      <c r="G217" s="37"/>
      <c r="H217" s="38"/>
    </row>
    <row r="218" spans="1:8" s="16" customFormat="1" ht="50.1" customHeight="1" x14ac:dyDescent="0.2">
      <c r="A218" s="143" t="s">
        <v>82</v>
      </c>
      <c r="B218" s="144"/>
      <c r="C218" s="190" t="str">
        <f>"Интернет-площадка 2gis.ru на основе Cправочника организаций "&amp;$C$2&amp;""</f>
        <v>Интернет-площадка 2gis.ru на основе Cправочника организаций "2ГИС.НОВОСИБИРСК"</v>
      </c>
      <c r="D218" s="56">
        <v>24588</v>
      </c>
      <c r="E218" s="37"/>
      <c r="F218" s="37"/>
      <c r="G218" s="37"/>
      <c r="H218" s="38"/>
    </row>
    <row r="219" spans="1:8" s="16" customFormat="1" ht="50.1" customHeight="1" x14ac:dyDescent="0.2">
      <c r="A219" s="143" t="s">
        <v>83</v>
      </c>
      <c r="B219" s="144"/>
      <c r="C219"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9" s="56">
        <v>30990</v>
      </c>
      <c r="E219" s="37"/>
      <c r="F219" s="37"/>
      <c r="G219" s="37"/>
      <c r="H219" s="38"/>
    </row>
    <row r="220" spans="1:8" s="16" customFormat="1" ht="50.1" customHeight="1" x14ac:dyDescent="0.2">
      <c r="A220" s="143" t="s">
        <v>84</v>
      </c>
      <c r="B220" s="144"/>
      <c r="C220"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0" s="56">
        <v>43290</v>
      </c>
      <c r="E220" s="37"/>
      <c r="F220" s="37"/>
      <c r="G220" s="37"/>
      <c r="H220" s="38"/>
    </row>
    <row r="221" spans="1:8" s="16" customFormat="1" ht="50.1" customHeight="1" x14ac:dyDescent="0.2">
      <c r="A221" s="143" t="s">
        <v>85</v>
      </c>
      <c r="B221" s="144"/>
      <c r="C221"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1" s="56">
        <v>95790</v>
      </c>
      <c r="E221" s="37"/>
      <c r="F221" s="37"/>
      <c r="G221" s="37"/>
      <c r="H221" s="38"/>
    </row>
    <row r="222" spans="1:8" s="16" customFormat="1" ht="50.1" customHeight="1" x14ac:dyDescent="0.2">
      <c r="A222" s="143" t="s">
        <v>86</v>
      </c>
      <c r="B222" s="144"/>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2" s="56">
        <v>30780</v>
      </c>
      <c r="E222" s="37"/>
      <c r="F222" s="37"/>
      <c r="G222" s="37"/>
      <c r="H222" s="38"/>
    </row>
    <row r="223" spans="1:8" s="16" customFormat="1" ht="50.1" customHeight="1" x14ac:dyDescent="0.2">
      <c r="A223" s="143" t="s">
        <v>87</v>
      </c>
      <c r="B223" s="144"/>
      <c r="C223" s="190" t="s">
        <v>88</v>
      </c>
      <c r="D223" s="56">
        <v>540</v>
      </c>
      <c r="E223" s="37"/>
      <c r="F223" s="37"/>
      <c r="G223" s="37"/>
      <c r="H223" s="38"/>
    </row>
    <row r="224" spans="1:8" s="16" customFormat="1" ht="75" customHeight="1" x14ac:dyDescent="0.2">
      <c r="A224" s="143" t="s">
        <v>89</v>
      </c>
      <c r="B224" s="144"/>
      <c r="C2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4" s="56">
        <v>19590</v>
      </c>
      <c r="E224" s="37"/>
      <c r="F224" s="37"/>
      <c r="G224" s="37"/>
      <c r="H224" s="38"/>
    </row>
    <row r="225" spans="1:8" s="16" customFormat="1" ht="75" customHeight="1" x14ac:dyDescent="0.2">
      <c r="A225" s="143" t="s">
        <v>90</v>
      </c>
      <c r="B225" s="144"/>
      <c r="C225" s="190" t="str">
        <f t="shared" ref="C225:C22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5" s="56">
        <v>15672</v>
      </c>
      <c r="E225" s="37"/>
      <c r="F225" s="37"/>
      <c r="G225" s="37"/>
      <c r="H225" s="38"/>
    </row>
    <row r="226" spans="1:8" s="16" customFormat="1" ht="75" customHeight="1" x14ac:dyDescent="0.2">
      <c r="A226" s="143" t="s">
        <v>91</v>
      </c>
      <c r="B226" s="144"/>
      <c r="C226"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6" s="56">
        <v>16590</v>
      </c>
      <c r="E226" s="37"/>
      <c r="F226" s="37"/>
      <c r="G226" s="37"/>
      <c r="H226" s="38"/>
    </row>
    <row r="227" spans="1:8" s="16" customFormat="1" ht="75" customHeight="1" x14ac:dyDescent="0.2">
      <c r="A227" s="143" t="s">
        <v>92</v>
      </c>
      <c r="B227" s="144"/>
      <c r="C227" s="190"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27" s="56">
        <v>7836</v>
      </c>
      <c r="E227" s="37"/>
      <c r="F227" s="37"/>
      <c r="G227" s="37"/>
      <c r="H227" s="38"/>
    </row>
    <row r="228" spans="1:8" s="16" customFormat="1" ht="50.1" customHeight="1" thickBot="1" x14ac:dyDescent="0.25">
      <c r="A228" s="143" t="s">
        <v>95</v>
      </c>
      <c r="B228" s="144"/>
      <c r="C228" s="19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8" s="56">
        <v>61290</v>
      </c>
      <c r="E228" s="37"/>
      <c r="F228" s="37"/>
      <c r="G228" s="37"/>
      <c r="H228" s="38"/>
    </row>
    <row r="229" spans="1:8" s="16" customFormat="1" ht="102" customHeight="1" thickBot="1" x14ac:dyDescent="0.25">
      <c r="A229" s="143" t="s">
        <v>16</v>
      </c>
      <c r="B229" s="144"/>
      <c r="C2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29" s="56">
        <v>2205</v>
      </c>
      <c r="E229" s="37"/>
      <c r="F229" s="37"/>
      <c r="G229" s="37"/>
      <c r="H229" s="38"/>
    </row>
    <row r="230" spans="1:8" s="16" customFormat="1" ht="126" customHeight="1" x14ac:dyDescent="0.2">
      <c r="A230" s="143" t="s">
        <v>96</v>
      </c>
      <c r="B230" s="144"/>
      <c r="C2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0" s="56">
        <v>25050</v>
      </c>
      <c r="E230" s="37"/>
      <c r="F230" s="37"/>
      <c r="G230" s="37"/>
      <c r="H230" s="38"/>
    </row>
    <row r="231" spans="1:8" s="16" customFormat="1" ht="96" customHeight="1" x14ac:dyDescent="0.2">
      <c r="A231" s="137" t="s">
        <v>97</v>
      </c>
      <c r="B231" s="191"/>
      <c r="C2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31" s="56">
        <v>10005</v>
      </c>
      <c r="E231" s="37"/>
      <c r="F231" s="37"/>
      <c r="G231" s="37"/>
      <c r="H231" s="38"/>
    </row>
    <row r="232" spans="1:8" s="16" customFormat="1" ht="96" customHeight="1" thickBot="1" x14ac:dyDescent="0.25">
      <c r="A232" s="137" t="s">
        <v>98</v>
      </c>
      <c r="B232" s="191"/>
      <c r="C23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2" s="56">
        <v>20004</v>
      </c>
      <c r="E232" s="37"/>
      <c r="F232" s="37"/>
      <c r="G232" s="37"/>
      <c r="H232" s="38"/>
    </row>
    <row r="233" spans="1:8" s="16" customFormat="1" ht="93" customHeight="1" thickBot="1" x14ac:dyDescent="0.25">
      <c r="A233" s="143" t="s">
        <v>93</v>
      </c>
      <c r="B233" s="144" t="s">
        <v>93</v>
      </c>
      <c r="C233"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3" s="56">
        <v>20004</v>
      </c>
      <c r="E233" s="37"/>
      <c r="F233" s="37"/>
      <c r="G233" s="37"/>
      <c r="H233" s="38"/>
    </row>
    <row r="234" spans="1:8" s="16" customFormat="1" ht="93" customHeight="1" x14ac:dyDescent="0.2">
      <c r="A234" s="143" t="s">
        <v>94</v>
      </c>
      <c r="B234" s="144" t="s">
        <v>94</v>
      </c>
      <c r="C234"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4" s="56">
        <v>15000</v>
      </c>
      <c r="E234" s="37"/>
      <c r="F234" s="37"/>
      <c r="G234" s="37"/>
      <c r="H234" s="38"/>
    </row>
    <row r="235" spans="1:8" s="16" customFormat="1" ht="50.1" customHeight="1" x14ac:dyDescent="0.2">
      <c r="A235" s="143" t="s">
        <v>99</v>
      </c>
      <c r="B235" s="144"/>
      <c r="C235" s="190" t="str">
        <f>"Интернет-площадка 2gis.ru на основе Cправочника организаций "&amp;$C$2&amp;""</f>
        <v>Интернет-площадка 2gis.ru на основе Cправочника организаций "2ГИС.НОВОСИБИРСК"</v>
      </c>
      <c r="D235" s="56">
        <v>61920</v>
      </c>
      <c r="E235" s="37"/>
      <c r="F235" s="37"/>
      <c r="G235" s="37"/>
      <c r="H235" s="38"/>
    </row>
    <row r="236" spans="1:8" s="16" customFormat="1" ht="50.1" customHeight="1" x14ac:dyDescent="0.2">
      <c r="A236" s="143" t="s">
        <v>100</v>
      </c>
      <c r="B236" s="144"/>
      <c r="C236" s="190" t="str">
        <f t="shared" ref="C236:C244"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6" s="56">
        <v>43920</v>
      </c>
      <c r="E236" s="37"/>
      <c r="F236" s="37"/>
      <c r="G236" s="37"/>
      <c r="H236" s="38"/>
    </row>
    <row r="237" spans="1:8" s="16" customFormat="1" ht="50.1" customHeight="1" x14ac:dyDescent="0.2">
      <c r="A237" s="143" t="s">
        <v>101</v>
      </c>
      <c r="B237" s="144"/>
      <c r="C237" s="190" t="str">
        <f t="shared" si="1"/>
        <v>Электронный справочник на основе Справочника организаций "2ГИС.НОВОСИБИРСК" (версия для ПК)</v>
      </c>
      <c r="D237" s="56">
        <v>111960</v>
      </c>
      <c r="E237" s="37"/>
      <c r="F237" s="37"/>
      <c r="G237" s="37"/>
      <c r="H237" s="38"/>
    </row>
    <row r="238" spans="1:8" s="16" customFormat="1" ht="50.1" customHeight="1" x14ac:dyDescent="0.2">
      <c r="A238" s="143" t="s">
        <v>102</v>
      </c>
      <c r="B238" s="144"/>
      <c r="C238" s="190" t="str">
        <f>"Интернет-площадка 2gis.ru на основе Cправочника организаций "&amp;$C$2&amp;""</f>
        <v>Интернет-площадка 2gis.ru на основе Cправочника организаций "2ГИС.НОВОСИБИРСК"</v>
      </c>
      <c r="D238" s="56">
        <v>28800</v>
      </c>
      <c r="E238" s="37"/>
      <c r="F238" s="37"/>
      <c r="G238" s="37"/>
      <c r="H238" s="38"/>
    </row>
    <row r="239" spans="1:8" s="16" customFormat="1" ht="50.1" customHeight="1" x14ac:dyDescent="0.2">
      <c r="A239" s="143" t="s">
        <v>103</v>
      </c>
      <c r="B239" s="144"/>
      <c r="C239" s="190" t="str">
        <f>"Интернет-площадка 2gis.ru на основе Cправочника организаций "&amp;$C$2&amp;""</f>
        <v>Интернет-площадка 2gis.ru на основе Cправочника организаций "2ГИС.НОВОСИБИРСК"</v>
      </c>
      <c r="D239" s="56">
        <v>34560</v>
      </c>
      <c r="E239" s="37"/>
      <c r="F239" s="37"/>
      <c r="G239" s="37"/>
      <c r="H239" s="38"/>
    </row>
    <row r="240" spans="1:8" s="16" customFormat="1" ht="50.1" customHeight="1" x14ac:dyDescent="0.2">
      <c r="A240" s="143" t="s">
        <v>104</v>
      </c>
      <c r="B240" s="144"/>
      <c r="C240" s="190" t="str">
        <f t="shared" si="1"/>
        <v>Электронный справочник на основе Справочника организаций "2ГИС.НОВОСИБИРСК" (версия для ПК)</v>
      </c>
      <c r="D240" s="56">
        <v>43440</v>
      </c>
      <c r="E240" s="37"/>
      <c r="F240" s="37"/>
      <c r="G240" s="37"/>
      <c r="H240" s="38"/>
    </row>
    <row r="241" spans="1:8" s="16" customFormat="1" ht="50.1" customHeight="1" x14ac:dyDescent="0.2">
      <c r="A241" s="143" t="s">
        <v>105</v>
      </c>
      <c r="B241" s="144"/>
      <c r="C241" s="190" t="str">
        <f t="shared" si="1"/>
        <v>Электронный справочник на основе Справочника организаций "2ГИС.НОВОСИБИРСК" (версия для ПК)</v>
      </c>
      <c r="D241" s="56">
        <v>60720</v>
      </c>
      <c r="E241" s="37"/>
      <c r="F241" s="37"/>
      <c r="G241" s="37"/>
      <c r="H241" s="38"/>
    </row>
    <row r="242" spans="1:8" s="16" customFormat="1" ht="50.1" customHeight="1" x14ac:dyDescent="0.2">
      <c r="A242" s="143" t="s">
        <v>106</v>
      </c>
      <c r="B242" s="144"/>
      <c r="C242" s="190" t="str">
        <f t="shared" si="1"/>
        <v>Электронный справочник на основе Справочника организаций "2ГИС.НОВОСИБИРСК" (версия для ПК)</v>
      </c>
      <c r="D242" s="56">
        <v>134160</v>
      </c>
      <c r="E242" s="37"/>
      <c r="F242" s="37"/>
      <c r="G242" s="37"/>
      <c r="H242" s="38"/>
    </row>
    <row r="243" spans="1:8" s="16" customFormat="1" ht="50.1" customHeight="1" x14ac:dyDescent="0.2">
      <c r="A243" s="143" t="s">
        <v>273</v>
      </c>
      <c r="B243" s="144"/>
      <c r="C243" s="190" t="s">
        <v>88</v>
      </c>
      <c r="D243" s="56">
        <v>840</v>
      </c>
      <c r="E243" s="37"/>
      <c r="F243" s="37"/>
      <c r="G243" s="37"/>
      <c r="H243" s="38"/>
    </row>
    <row r="244" spans="1:8" s="16" customFormat="1" ht="50.1" customHeight="1" thickBot="1" x14ac:dyDescent="0.25">
      <c r="A244" s="143" t="s">
        <v>109</v>
      </c>
      <c r="B244" s="144"/>
      <c r="C244" s="190" t="str">
        <f t="shared" si="1"/>
        <v>Электронный справочник на основе Справочника организаций "2ГИС.НОВОСИБИРСК" (версия для ПК)</v>
      </c>
      <c r="D244" s="56">
        <v>85920</v>
      </c>
      <c r="E244" s="37"/>
      <c r="F244" s="37"/>
      <c r="G244" s="37"/>
      <c r="H244" s="38"/>
    </row>
    <row r="245" spans="1:8" s="16" customFormat="1" ht="24.95" customHeight="1" thickBot="1" x14ac:dyDescent="0.25">
      <c r="A245" s="301"/>
      <c r="B245" s="302"/>
      <c r="C245" s="118"/>
      <c r="D245" s="325"/>
      <c r="E245" s="325"/>
      <c r="F245" s="325"/>
      <c r="G245" s="325"/>
      <c r="H245" s="326"/>
    </row>
    <row r="246" spans="1:8" s="23" customFormat="1" ht="50.1" customHeight="1" thickBot="1" x14ac:dyDescent="0.25">
      <c r="A246" s="605" t="s">
        <v>5</v>
      </c>
      <c r="B246" s="388" t="s">
        <v>6</v>
      </c>
      <c r="C246" s="388" t="s">
        <v>7</v>
      </c>
      <c r="D246" s="358"/>
      <c r="E246" s="358"/>
      <c r="F246" s="358"/>
      <c r="G246" s="358"/>
      <c r="H246" s="630"/>
    </row>
    <row r="247" spans="1:8" ht="50.1" customHeight="1" x14ac:dyDescent="0.2">
      <c r="A247" s="631" t="s">
        <v>585</v>
      </c>
      <c r="B247" s="632" t="s">
        <v>81</v>
      </c>
      <c r="C247" s="633" t="s">
        <v>586</v>
      </c>
      <c r="D247" s="127" t="e">
        <v>#REF!</v>
      </c>
      <c r="E247" s="128"/>
      <c r="F247" s="128"/>
      <c r="G247" s="128"/>
      <c r="H247" s="129"/>
    </row>
    <row r="248" spans="1:8" ht="50.1" customHeight="1" x14ac:dyDescent="0.2">
      <c r="A248" s="634" t="s">
        <v>587</v>
      </c>
      <c r="B248" s="635"/>
      <c r="C248" s="636"/>
      <c r="D248" s="36" t="e">
        <v>#REF!</v>
      </c>
      <c r="E248" s="37"/>
      <c r="F248" s="37"/>
      <c r="G248" s="37"/>
      <c r="H248" s="38"/>
    </row>
    <row r="249" spans="1:8" ht="50.1" customHeight="1" x14ac:dyDescent="0.2">
      <c r="A249" s="634" t="s">
        <v>588</v>
      </c>
      <c r="B249" s="635"/>
      <c r="C249" s="636"/>
      <c r="D249" s="36" t="e">
        <v>#REF!</v>
      </c>
      <c r="E249" s="37"/>
      <c r="F249" s="37"/>
      <c r="G249" s="37"/>
      <c r="H249" s="38"/>
    </row>
    <row r="250" spans="1:8" ht="75" customHeight="1" x14ac:dyDescent="0.2">
      <c r="A250" s="634" t="s">
        <v>589</v>
      </c>
      <c r="B250" s="635"/>
      <c r="C250" s="636"/>
      <c r="D250" s="36" t="e">
        <v>#REF!</v>
      </c>
      <c r="E250" s="37"/>
      <c r="F250" s="37"/>
      <c r="G250" s="37"/>
      <c r="H250" s="38"/>
    </row>
    <row r="251" spans="1:8" ht="75" customHeight="1" x14ac:dyDescent="0.2">
      <c r="A251" s="634" t="s">
        <v>590</v>
      </c>
      <c r="B251" s="635"/>
      <c r="C251" s="636"/>
      <c r="D251" s="36" t="e">
        <v>#REF!</v>
      </c>
      <c r="E251" s="37"/>
      <c r="F251" s="37"/>
      <c r="G251" s="37"/>
      <c r="H251" s="38"/>
    </row>
    <row r="252" spans="1:8" ht="75" customHeight="1" thickBot="1" x14ac:dyDescent="0.25">
      <c r="A252" s="637" t="s">
        <v>591</v>
      </c>
      <c r="B252" s="638"/>
      <c r="C252" s="639"/>
      <c r="D252" s="187" t="e">
        <v>#REF!</v>
      </c>
      <c r="E252" s="188"/>
      <c r="F252" s="188"/>
      <c r="G252" s="188"/>
      <c r="H252" s="189"/>
    </row>
    <row r="253" spans="1:8" s="28" customFormat="1" ht="50.1" customHeight="1" thickBot="1" x14ac:dyDescent="0.25">
      <c r="A253" s="24" t="s">
        <v>110</v>
      </c>
      <c r="B253" s="25"/>
      <c r="C253" s="26"/>
      <c r="D253" s="156"/>
      <c r="E253" s="156"/>
      <c r="F253" s="156"/>
      <c r="G253" s="156"/>
      <c r="H253" s="157"/>
    </row>
    <row r="254" spans="1:8" s="16" customFormat="1" ht="50.1" customHeight="1" x14ac:dyDescent="0.2">
      <c r="A254" s="143" t="s">
        <v>111</v>
      </c>
      <c r="B254" s="144"/>
      <c r="C2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254" s="31">
        <v>15000</v>
      </c>
      <c r="E254" s="32"/>
      <c r="F254" s="32"/>
      <c r="G254" s="32"/>
      <c r="H254" s="33"/>
    </row>
    <row r="255" spans="1:8" s="16" customFormat="1" ht="50.1" customHeight="1" x14ac:dyDescent="0.2">
      <c r="A255" s="143" t="s">
        <v>112</v>
      </c>
      <c r="B255" s="144"/>
      <c r="C255" s="196"/>
      <c r="D255" s="36">
        <v>20004</v>
      </c>
      <c r="E255" s="37"/>
      <c r="F255" s="37"/>
      <c r="G255" s="37"/>
      <c r="H255" s="38"/>
    </row>
    <row r="256" spans="1:8" s="16" customFormat="1" ht="50.1" customHeight="1" x14ac:dyDescent="0.2">
      <c r="A256" s="194" t="s">
        <v>113</v>
      </c>
      <c r="B256" s="195"/>
      <c r="C256" s="196"/>
      <c r="D256" s="329">
        <v>3000</v>
      </c>
      <c r="E256" s="140"/>
      <c r="F256" s="140"/>
      <c r="G256" s="140"/>
      <c r="H256" s="141"/>
    </row>
    <row r="257" spans="1:8" s="16" customFormat="1" ht="50.1" customHeight="1" x14ac:dyDescent="0.2">
      <c r="A257" s="194" t="s">
        <v>114</v>
      </c>
      <c r="B257" s="195"/>
      <c r="C257" s="196"/>
      <c r="D257" s="329">
        <v>300</v>
      </c>
      <c r="E257" s="140"/>
      <c r="F257" s="140"/>
      <c r="G257" s="140"/>
      <c r="H257" s="141"/>
    </row>
    <row r="258" spans="1:8" s="16" customFormat="1" ht="50.1" customHeight="1" thickBot="1" x14ac:dyDescent="0.25">
      <c r="A258" s="194" t="s">
        <v>115</v>
      </c>
      <c r="B258" s="195"/>
      <c r="C258" s="198"/>
      <c r="D258" s="78">
        <v>1050</v>
      </c>
      <c r="E258" s="79"/>
      <c r="F258" s="79"/>
      <c r="G258" s="79"/>
      <c r="H258" s="80"/>
    </row>
    <row r="259" spans="1:8" s="16" customFormat="1" ht="50.1" customHeight="1" thickBot="1" x14ac:dyDescent="0.25">
      <c r="A259" s="24" t="s">
        <v>116</v>
      </c>
      <c r="B259" s="25"/>
      <c r="C259" s="26"/>
      <c r="D259" s="156"/>
      <c r="E259" s="156"/>
      <c r="F259" s="156"/>
      <c r="G259" s="156"/>
      <c r="H259" s="157"/>
    </row>
    <row r="260" spans="1:8" s="16" customFormat="1" ht="50.1" customHeight="1" x14ac:dyDescent="0.2">
      <c r="A260" s="143" t="s">
        <v>163</v>
      </c>
      <c r="B260" s="144"/>
      <c r="C26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0" s="56">
        <v>9390</v>
      </c>
      <c r="E260" s="37"/>
      <c r="F260" s="37"/>
      <c r="G260" s="37"/>
      <c r="H260" s="38"/>
    </row>
    <row r="261" spans="1:8" s="16" customFormat="1" ht="50.1" customHeight="1" x14ac:dyDescent="0.2">
      <c r="A261" s="143" t="s">
        <v>118</v>
      </c>
      <c r="B261" s="144"/>
      <c r="C261" s="480" t="str">
        <f>"Интернет-площадка 2gis.ru на основе Cправочника организаций "&amp;$C$2&amp;""</f>
        <v>Интернет-площадка 2gis.ru на основе Cправочника организаций "2ГИС.НОВОСИБИРСК"</v>
      </c>
      <c r="D261" s="56">
        <v>7290</v>
      </c>
      <c r="E261" s="37"/>
      <c r="F261" s="37"/>
      <c r="G261" s="37"/>
      <c r="H261" s="38"/>
    </row>
    <row r="262" spans="1:8" s="16" customFormat="1" ht="50.1" customHeight="1" x14ac:dyDescent="0.2">
      <c r="A262" s="143" t="s">
        <v>164</v>
      </c>
      <c r="B262" s="144"/>
      <c r="C2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62" s="56">
        <v>13200</v>
      </c>
      <c r="E262" s="37"/>
      <c r="F262" s="37"/>
      <c r="G262" s="37"/>
      <c r="H262" s="38"/>
    </row>
    <row r="263" spans="1:8" s="16" customFormat="1" ht="50.1" customHeight="1" x14ac:dyDescent="0.2">
      <c r="A263" s="143" t="s">
        <v>165</v>
      </c>
      <c r="B263" s="144"/>
      <c r="C263" s="190" t="str">
        <f>"Интернет-площадка 2gis.ru на основе Cправочника организаций "&amp;$C$2&amp;""</f>
        <v>Интернет-площадка 2gis.ru на основе Cправочника организаций "2ГИС.НОВОСИБИРСК"</v>
      </c>
      <c r="D263" s="56">
        <v>10320</v>
      </c>
      <c r="E263" s="37"/>
      <c r="F263" s="37"/>
      <c r="G263" s="37"/>
      <c r="H263" s="38"/>
    </row>
    <row r="264" spans="1:8" s="16" customFormat="1" ht="126" customHeight="1" x14ac:dyDescent="0.2">
      <c r="A264" s="143" t="s">
        <v>123</v>
      </c>
      <c r="B264" s="144"/>
      <c r="C264" s="300" t="str">
        <f>C261</f>
        <v>Интернет-площадка 2gis.ru на основе Cправочника организаций "2ГИС.НОВОСИБИРСК"</v>
      </c>
      <c r="D264" s="56">
        <v>7290</v>
      </c>
      <c r="E264" s="37"/>
      <c r="F264" s="37"/>
      <c r="G264" s="37"/>
      <c r="H264" s="38"/>
    </row>
    <row r="265" spans="1:8" s="16" customFormat="1" ht="126" customHeight="1" thickBot="1" x14ac:dyDescent="0.25">
      <c r="A265" s="143" t="s">
        <v>124</v>
      </c>
      <c r="B265" s="144"/>
      <c r="C2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65" s="56">
        <v>9204</v>
      </c>
      <c r="E265" s="37"/>
      <c r="F265" s="37"/>
      <c r="G265" s="37"/>
      <c r="H265" s="38"/>
    </row>
    <row r="266" spans="1:8" s="28" customFormat="1" ht="50.1" customHeight="1" thickBot="1" x14ac:dyDescent="0.25">
      <c r="A266" s="301"/>
      <c r="B266" s="302"/>
      <c r="C266" s="118"/>
      <c r="D266" s="325"/>
      <c r="E266" s="325"/>
      <c r="F266" s="325"/>
      <c r="G266" s="325"/>
      <c r="H266" s="326"/>
    </row>
    <row r="267" spans="1:8" s="23" customFormat="1" ht="26.25" x14ac:dyDescent="0.2">
      <c r="A267" s="204"/>
      <c r="B267" s="205"/>
      <c r="C267" s="206"/>
      <c r="D267" s="205"/>
      <c r="E267" s="205"/>
      <c r="F267" s="205"/>
      <c r="G267" s="205"/>
      <c r="H267" s="207"/>
    </row>
    <row r="268" spans="1:8" s="16" customFormat="1" ht="21" x14ac:dyDescent="0.2">
      <c r="A268" s="208"/>
      <c r="B268" s="209" t="s">
        <v>125</v>
      </c>
      <c r="C268" s="210" t="s">
        <v>180</v>
      </c>
      <c r="D268" s="210"/>
      <c r="E268" s="211"/>
      <c r="F268" s="211"/>
      <c r="G268" s="211"/>
      <c r="H268" s="211"/>
    </row>
    <row r="269" spans="1:8" s="16" customFormat="1" ht="21" x14ac:dyDescent="0.2">
      <c r="A269" s="208"/>
      <c r="B269" s="211"/>
      <c r="C269" s="212" t="s">
        <v>181</v>
      </c>
      <c r="D269" s="212"/>
      <c r="E269" s="211"/>
      <c r="F269" s="211"/>
      <c r="G269" s="211"/>
      <c r="H269" s="211"/>
    </row>
    <row r="270" spans="1:8" s="16" customFormat="1" ht="21" x14ac:dyDescent="0.2">
      <c r="A270" s="208"/>
      <c r="B270" s="211"/>
      <c r="C270" s="210" t="s">
        <v>182</v>
      </c>
      <c r="D270" s="212"/>
      <c r="E270" s="211"/>
      <c r="F270" s="211"/>
      <c r="G270" s="211"/>
      <c r="H270" s="211"/>
    </row>
    <row r="271" spans="1:8" s="16" customFormat="1" ht="26.25" x14ac:dyDescent="0.2">
      <c r="A271" s="215" t="str">
        <f>Абакан_юр!A157</f>
        <v>По соглашению сторон в качестве валюты платежа могут выступать украинские гривны, в этом случае курс следующий: 1 руб. = 0,4294 гривен</v>
      </c>
      <c r="B271" s="215"/>
      <c r="C271" s="215"/>
      <c r="D271" s="216"/>
      <c r="E271" s="216"/>
      <c r="F271" s="217"/>
      <c r="G271" s="218"/>
      <c r="H271" s="218"/>
    </row>
    <row r="272" spans="1:8" s="16" customFormat="1" ht="26.25" x14ac:dyDescent="0.2">
      <c r="A272" s="215" t="str">
        <f>Абакан_юр!A158</f>
        <v>По соглашению сторон в качестве валюты платежа могут выступать дирхамы ОАЭ, в этом случае курс следующий: 1 руб. = 0,0422 дирхам</v>
      </c>
      <c r="B272" s="215"/>
      <c r="C272" s="215"/>
      <c r="D272" s="216"/>
      <c r="E272" s="216"/>
      <c r="F272" s="217"/>
      <c r="G272" s="220"/>
      <c r="H272" s="220"/>
    </row>
    <row r="273" spans="1:8" s="16" customFormat="1" ht="24.95" customHeight="1" x14ac:dyDescent="0.2">
      <c r="A273" s="215" t="str">
        <f>Абакан_юр!A159</f>
        <v>По соглашению сторон в качестве валюты платежа могут выступать доллары США, в этом случае курс следующий: 1 руб. = 0,0115 доллара</v>
      </c>
      <c r="B273" s="215"/>
      <c r="C273" s="215"/>
      <c r="D273" s="216"/>
      <c r="E273" s="216"/>
      <c r="F273" s="217"/>
      <c r="G273" s="220"/>
      <c r="H273" s="220"/>
    </row>
    <row r="274" spans="1:8" ht="12.6" customHeight="1" x14ac:dyDescent="0.2">
      <c r="A274" s="215" t="str">
        <f>Абакан_юр!A160</f>
        <v>По соглашению сторон в качестве валюты платежа могут выступать евро, в этом случае курс следующий: 1 руб. = 0,0106 евро</v>
      </c>
      <c r="B274" s="215"/>
      <c r="C274" s="215"/>
      <c r="D274" s="216"/>
      <c r="E274" s="217"/>
      <c r="F274" s="217"/>
      <c r="G274" s="220"/>
      <c r="H274" s="220"/>
    </row>
    <row r="275" spans="1:8" s="211" customFormat="1" ht="24.95" customHeight="1" x14ac:dyDescent="0.2">
      <c r="A275" s="215" t="str">
        <f>Абакан_юр!A161</f>
        <v>По соглашению сторон в качестве валюты платежа могут выступать чешские кроны, в этом случае курс следующий: 1 руб. = 0,2596 крона</v>
      </c>
      <c r="B275" s="215"/>
      <c r="C275" s="215"/>
      <c r="D275" s="216"/>
      <c r="E275" s="217"/>
      <c r="F275" s="217"/>
      <c r="G275" s="220"/>
      <c r="H275" s="220"/>
    </row>
    <row r="276" spans="1:8" s="211" customFormat="1" ht="24.95" customHeight="1" x14ac:dyDescent="0.2">
      <c r="A276" s="215" t="str">
        <f>Абакан_юр!A162</f>
        <v>По соглашению сторон в качестве валюты платежа могут выступать киргизские сомы, в этом случае курс следующий: 1 руб. = 1,0276 сом</v>
      </c>
      <c r="B276" s="215"/>
      <c r="C276" s="215"/>
      <c r="D276" s="216"/>
      <c r="E276" s="216"/>
      <c r="F276" s="217"/>
      <c r="G276" s="220"/>
      <c r="H276" s="220"/>
    </row>
    <row r="277" spans="1:8" s="211" customFormat="1" ht="24.95" customHeight="1" x14ac:dyDescent="0.2">
      <c r="A277" s="215" t="str">
        <f>Абакан_юр!A163</f>
        <v>По соглашению сторон в качестве валюты платежа могут выступать казахстанские тенге, в этом случае курс следующий: 1 руб. = 5,2809 тенге</v>
      </c>
      <c r="B277" s="215"/>
      <c r="C277" s="215"/>
      <c r="D277" s="216"/>
      <c r="E277" s="216"/>
      <c r="F277" s="217"/>
      <c r="G277" s="220"/>
      <c r="H277" s="220"/>
    </row>
    <row r="278" spans="1:8" s="219" customFormat="1" ht="24.95" customHeight="1" x14ac:dyDescent="0.2">
      <c r="A278" s="221"/>
      <c r="B278" s="221"/>
      <c r="C278" s="222"/>
      <c r="D278" s="223"/>
      <c r="E278" s="223"/>
      <c r="F278" s="224"/>
      <c r="G278" s="225"/>
      <c r="H278" s="225"/>
    </row>
    <row r="279" spans="1:8" s="219" customFormat="1" ht="24.95" customHeight="1" x14ac:dyDescent="0.2">
      <c r="A279" s="227" t="s">
        <v>136</v>
      </c>
      <c r="B279" s="227"/>
      <c r="C279" s="227"/>
      <c r="D279" s="227"/>
      <c r="E279" s="227"/>
      <c r="F279" s="227"/>
      <c r="G279" s="227"/>
      <c r="H279" s="227"/>
    </row>
    <row r="280" spans="1:8" s="219" customFormat="1" ht="24.95" customHeight="1" x14ac:dyDescent="0.2">
      <c r="A280" s="227" t="s">
        <v>456</v>
      </c>
      <c r="B280" s="227"/>
      <c r="C280" s="227"/>
      <c r="D280" s="227"/>
      <c r="E280" s="227"/>
      <c r="F280" s="227"/>
      <c r="G280" s="227"/>
      <c r="H280" s="227"/>
    </row>
    <row r="281" spans="1:8" s="219" customFormat="1" ht="24.95" customHeight="1" x14ac:dyDescent="0.2">
      <c r="A281" s="227" t="s">
        <v>137</v>
      </c>
      <c r="B281" s="227"/>
      <c r="C281" s="227"/>
      <c r="D281" s="227"/>
      <c r="E281" s="227"/>
      <c r="F281" s="227"/>
      <c r="G281" s="227"/>
      <c r="H281" s="227"/>
    </row>
    <row r="282" spans="1:8" s="219" customFormat="1" ht="24.95" customHeight="1" x14ac:dyDescent="0.2">
      <c r="A282" s="215" t="s">
        <v>458</v>
      </c>
      <c r="B282" s="215"/>
      <c r="C282" s="215"/>
      <c r="D282" s="215"/>
      <c r="E282" s="215"/>
      <c r="F282" s="215"/>
      <c r="G282" s="215"/>
      <c r="H282" s="215"/>
    </row>
    <row r="283" spans="1:8" s="219" customFormat="1" ht="24.95" customHeight="1" x14ac:dyDescent="0.2">
      <c r="A283" s="640" t="s">
        <v>592</v>
      </c>
      <c r="B283" s="641"/>
      <c r="C283" s="641"/>
      <c r="D283" s="641"/>
      <c r="E283" s="641"/>
      <c r="F283" s="641"/>
      <c r="G283" s="221"/>
      <c r="H283" s="221"/>
    </row>
    <row r="284" spans="1:8" s="219" customFormat="1" ht="24.75" customHeight="1" x14ac:dyDescent="0.2">
      <c r="A284" s="221"/>
      <c r="B284" s="221"/>
      <c r="C284" s="222"/>
      <c r="D284" s="223"/>
      <c r="E284" s="223"/>
      <c r="F284" s="224"/>
      <c r="G284" s="225"/>
      <c r="H284" s="225"/>
    </row>
    <row r="285" spans="1:8" s="226" customFormat="1" ht="12" customHeight="1" thickBot="1" x14ac:dyDescent="0.25">
      <c r="A285" s="228" t="s">
        <v>138</v>
      </c>
      <c r="B285" s="228"/>
      <c r="C285" s="228"/>
      <c r="D285" s="228"/>
      <c r="E285" s="228"/>
      <c r="F285" s="229"/>
      <c r="G285" s="219"/>
      <c r="H285" s="230"/>
    </row>
    <row r="286" spans="1:8" ht="24.95" customHeight="1" thickBot="1" x14ac:dyDescent="0.25">
      <c r="A286" s="231" t="s">
        <v>139</v>
      </c>
      <c r="B286" s="232"/>
      <c r="C286" s="232"/>
      <c r="D286" s="232"/>
      <c r="E286" s="233"/>
      <c r="F286" s="234"/>
      <c r="H286" s="235"/>
    </row>
    <row r="287" spans="1:8" ht="24.95" customHeight="1" thickBot="1" x14ac:dyDescent="0.25">
      <c r="A287" s="642" t="s">
        <v>140</v>
      </c>
      <c r="B287" s="643"/>
      <c r="C287" s="581" t="s">
        <v>141</v>
      </c>
      <c r="D287" s="602" t="s">
        <v>142</v>
      </c>
      <c r="E287" s="603"/>
      <c r="F287" s="240"/>
      <c r="G287" s="240"/>
      <c r="H287" s="240"/>
    </row>
    <row r="288" spans="1:8" ht="24.95" customHeight="1" x14ac:dyDescent="0.2">
      <c r="A288" s="241" t="s">
        <v>169</v>
      </c>
      <c r="B288" s="242"/>
      <c r="C288" s="244" t="s">
        <v>170</v>
      </c>
      <c r="D288" s="370">
        <v>2190</v>
      </c>
      <c r="E288" s="245"/>
      <c r="F288" s="240"/>
      <c r="G288" s="240"/>
      <c r="H288" s="240"/>
    </row>
    <row r="289" spans="1:16384" s="205" customFormat="1" ht="38.25" customHeight="1" x14ac:dyDescent="0.2">
      <c r="A289" s="246" t="s">
        <v>171</v>
      </c>
      <c r="B289" s="247"/>
      <c r="C289" s="249"/>
      <c r="D289" s="371">
        <v>1590</v>
      </c>
      <c r="E289" s="250"/>
      <c r="F289" s="240"/>
      <c r="G289" s="240"/>
      <c r="H289" s="240"/>
    </row>
    <row r="290" spans="1:16384" s="226" customFormat="1" ht="67.5" customHeight="1" x14ac:dyDescent="0.2">
      <c r="A290" s="246" t="s">
        <v>172</v>
      </c>
      <c r="B290" s="247"/>
      <c r="C290" s="249"/>
      <c r="D290" s="371">
        <v>1440</v>
      </c>
      <c r="E290" s="250"/>
      <c r="F290" s="240"/>
      <c r="G290" s="240"/>
      <c r="H290" s="240"/>
      <c r="I290" s="221"/>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c r="AH290" s="215"/>
      <c r="AI290" s="215"/>
      <c r="AJ290" s="215"/>
      <c r="AK290" s="215"/>
      <c r="AL290" s="215"/>
      <c r="AM290" s="215"/>
      <c r="AN290" s="215"/>
      <c r="AO290" s="215"/>
      <c r="AP290" s="215"/>
      <c r="AQ290" s="215"/>
      <c r="AR290" s="215"/>
      <c r="AS290" s="215"/>
      <c r="AT290" s="215"/>
      <c r="AU290" s="215"/>
      <c r="AV290" s="215"/>
      <c r="AW290" s="215"/>
      <c r="AX290" s="215"/>
      <c r="AY290" s="215"/>
      <c r="AZ290" s="215"/>
      <c r="BA290" s="215"/>
      <c r="BB290" s="215"/>
      <c r="BC290" s="215"/>
      <c r="BD290" s="215"/>
      <c r="BE290" s="215"/>
      <c r="BF290" s="215"/>
      <c r="BG290" s="215"/>
      <c r="BH290" s="215"/>
      <c r="BI290" s="215"/>
      <c r="BJ290" s="215"/>
      <c r="BK290" s="215"/>
      <c r="BL290" s="215"/>
      <c r="BM290" s="215"/>
      <c r="BN290" s="215"/>
      <c r="BO290" s="215"/>
      <c r="BP290" s="215"/>
      <c r="BQ290" s="215"/>
      <c r="BR290" s="215"/>
      <c r="BS290" s="215"/>
      <c r="BT290" s="215"/>
      <c r="BU290" s="215"/>
      <c r="BV290" s="215"/>
      <c r="BW290" s="215"/>
      <c r="BX290" s="215"/>
      <c r="BY290" s="215"/>
      <c r="BZ290" s="215"/>
      <c r="CA290" s="215"/>
      <c r="CB290" s="215"/>
      <c r="CC290" s="215"/>
      <c r="CD290" s="215"/>
      <c r="CE290" s="215"/>
      <c r="CF290" s="215"/>
      <c r="CG290" s="215"/>
      <c r="CH290" s="215"/>
      <c r="CI290" s="215"/>
      <c r="CJ290" s="215"/>
      <c r="CK290" s="215"/>
      <c r="CL290" s="215"/>
      <c r="CM290" s="215"/>
      <c r="CN290" s="215"/>
      <c r="CO290" s="215"/>
      <c r="CP290" s="215"/>
      <c r="CQ290" s="215"/>
      <c r="CR290" s="215"/>
      <c r="CS290" s="215"/>
      <c r="CT290" s="215"/>
      <c r="CU290" s="215"/>
      <c r="CV290" s="215"/>
      <c r="CW290" s="215"/>
      <c r="CX290" s="215"/>
      <c r="CY290" s="215"/>
      <c r="CZ290" s="215"/>
      <c r="DA290" s="215"/>
      <c r="DB290" s="215"/>
      <c r="DC290" s="215"/>
      <c r="DD290" s="215"/>
      <c r="DE290" s="215"/>
      <c r="DF290" s="215"/>
      <c r="DG290" s="215"/>
      <c r="DH290" s="215"/>
      <c r="DI290" s="215"/>
      <c r="DJ290" s="215"/>
      <c r="DK290" s="215"/>
      <c r="DL290" s="215"/>
      <c r="DM290" s="215"/>
      <c r="DN290" s="215"/>
      <c r="DO290" s="215"/>
      <c r="DP290" s="215"/>
      <c r="DQ290" s="215"/>
      <c r="DR290" s="215"/>
      <c r="DS290" s="215"/>
      <c r="DT290" s="215"/>
      <c r="DU290" s="215"/>
      <c r="DV290" s="215"/>
      <c r="DW290" s="215"/>
      <c r="DX290" s="215"/>
      <c r="DY290" s="215"/>
      <c r="DZ290" s="215"/>
      <c r="EA290" s="215"/>
      <c r="EB290" s="215"/>
      <c r="EC290" s="215"/>
      <c r="ED290" s="215"/>
      <c r="EE290" s="215"/>
      <c r="EF290" s="215"/>
      <c r="EG290" s="215"/>
      <c r="EH290" s="215"/>
      <c r="EI290" s="215"/>
      <c r="EJ290" s="215"/>
      <c r="EK290" s="215"/>
      <c r="EL290" s="215"/>
      <c r="EM290" s="215"/>
      <c r="EN290" s="215"/>
      <c r="EO290" s="215"/>
      <c r="EP290" s="215"/>
      <c r="EQ290" s="215"/>
      <c r="ER290" s="215"/>
      <c r="ES290" s="215"/>
      <c r="ET290" s="215"/>
      <c r="EU290" s="215"/>
      <c r="EV290" s="215"/>
      <c r="EW290" s="215"/>
      <c r="EX290" s="215"/>
      <c r="EY290" s="215"/>
      <c r="EZ290" s="215"/>
      <c r="FA290" s="215"/>
      <c r="FB290" s="215"/>
      <c r="FC290" s="215"/>
      <c r="FD290" s="215"/>
      <c r="FE290" s="215"/>
      <c r="FF290" s="215"/>
      <c r="FG290" s="215"/>
      <c r="FH290" s="215"/>
      <c r="FI290" s="215"/>
      <c r="FJ290" s="215"/>
      <c r="FK290" s="215"/>
      <c r="FL290" s="215"/>
      <c r="FM290" s="215"/>
      <c r="FN290" s="215"/>
      <c r="FO290" s="215"/>
      <c r="FP290" s="215"/>
      <c r="FQ290" s="215"/>
      <c r="FR290" s="215"/>
      <c r="FS290" s="215"/>
      <c r="FT290" s="215"/>
      <c r="FU290" s="215"/>
      <c r="FV290" s="215"/>
      <c r="FW290" s="215"/>
      <c r="FX290" s="215"/>
      <c r="FY290" s="215"/>
      <c r="FZ290" s="215"/>
      <c r="GA290" s="215"/>
      <c r="GB290" s="215"/>
      <c r="GC290" s="215"/>
      <c r="GD290" s="215"/>
      <c r="GE290" s="215"/>
      <c r="GF290" s="215"/>
      <c r="GG290" s="215"/>
      <c r="GH290" s="215"/>
      <c r="GI290" s="215"/>
      <c r="GJ290" s="215"/>
      <c r="GK290" s="215"/>
      <c r="GL290" s="215"/>
      <c r="GM290" s="215"/>
      <c r="GN290" s="215"/>
      <c r="GO290" s="215"/>
      <c r="GP290" s="215"/>
      <c r="GQ290" s="215"/>
      <c r="GR290" s="215"/>
      <c r="GS290" s="215"/>
      <c r="GT290" s="215"/>
      <c r="GU290" s="215"/>
      <c r="GV290" s="215"/>
      <c r="GW290" s="215"/>
      <c r="GX290" s="215"/>
      <c r="GY290" s="215"/>
      <c r="GZ290" s="215"/>
      <c r="HA290" s="215"/>
      <c r="HB290" s="215"/>
      <c r="HC290" s="215"/>
      <c r="HD290" s="215"/>
      <c r="HE290" s="215"/>
      <c r="HF290" s="215"/>
      <c r="HG290" s="215"/>
      <c r="HH290" s="215"/>
      <c r="HI290" s="215"/>
      <c r="HJ290" s="215"/>
      <c r="HK290" s="215"/>
      <c r="HL290" s="215"/>
      <c r="HM290" s="215"/>
      <c r="HN290" s="215"/>
      <c r="HO290" s="215"/>
      <c r="HP290" s="215"/>
      <c r="HQ290" s="215"/>
      <c r="HR290" s="215"/>
      <c r="HS290" s="215"/>
      <c r="HT290" s="215"/>
      <c r="HU290" s="215"/>
      <c r="HV290" s="215"/>
      <c r="HW290" s="215"/>
      <c r="HX290" s="215"/>
      <c r="HY290" s="215"/>
      <c r="HZ290" s="215"/>
      <c r="IA290" s="215"/>
      <c r="IB290" s="215"/>
      <c r="IC290" s="215"/>
      <c r="ID290" s="215"/>
      <c r="IE290" s="215"/>
      <c r="IF290" s="215"/>
      <c r="IG290" s="215"/>
      <c r="IH290" s="215"/>
      <c r="II290" s="215"/>
      <c r="IJ290" s="215"/>
      <c r="IK290" s="215"/>
      <c r="IL290" s="215"/>
      <c r="IM290" s="215"/>
      <c r="IN290" s="215"/>
      <c r="IO290" s="215"/>
      <c r="IP290" s="215"/>
      <c r="IQ290" s="215"/>
      <c r="IR290" s="215"/>
      <c r="IS290" s="215"/>
      <c r="IT290" s="215"/>
      <c r="IU290" s="215"/>
      <c r="IV290" s="215"/>
      <c r="IW290" s="215"/>
      <c r="IX290" s="215"/>
      <c r="IY290" s="215"/>
      <c r="IZ290" s="215"/>
      <c r="JA290" s="215"/>
      <c r="JB290" s="215"/>
      <c r="JC290" s="215"/>
      <c r="JD290" s="215"/>
      <c r="JE290" s="215"/>
      <c r="JF290" s="215"/>
      <c r="JG290" s="215"/>
      <c r="JH290" s="215"/>
      <c r="JI290" s="215"/>
      <c r="JJ290" s="215"/>
      <c r="JK290" s="215"/>
      <c r="JL290" s="215"/>
      <c r="JM290" s="215"/>
      <c r="JN290" s="215"/>
      <c r="JO290" s="215"/>
      <c r="JP290" s="215"/>
      <c r="JQ290" s="215"/>
      <c r="JR290" s="215"/>
      <c r="JS290" s="215"/>
      <c r="JT290" s="215"/>
      <c r="JU290" s="215"/>
      <c r="JV290" s="215"/>
      <c r="JW290" s="215"/>
      <c r="JX290" s="215"/>
      <c r="JY290" s="215"/>
      <c r="JZ290" s="215"/>
      <c r="KA290" s="215"/>
      <c r="KB290" s="215"/>
      <c r="KC290" s="215"/>
      <c r="KD290" s="215"/>
      <c r="KE290" s="215"/>
      <c r="KF290" s="215"/>
      <c r="KG290" s="215"/>
      <c r="KH290" s="215"/>
      <c r="KI290" s="215"/>
      <c r="KJ290" s="215"/>
      <c r="KK290" s="215"/>
      <c r="KL290" s="215"/>
      <c r="KM290" s="215"/>
      <c r="KN290" s="215"/>
      <c r="KO290" s="215"/>
      <c r="KP290" s="215"/>
      <c r="KQ290" s="215"/>
      <c r="KR290" s="215"/>
      <c r="KS290" s="215"/>
      <c r="KT290" s="215"/>
      <c r="KU290" s="215"/>
      <c r="KV290" s="215"/>
      <c r="KW290" s="215"/>
      <c r="KX290" s="215"/>
      <c r="KY290" s="215"/>
      <c r="KZ290" s="215"/>
      <c r="LA290" s="215"/>
      <c r="LB290" s="215"/>
      <c r="LC290" s="215"/>
      <c r="LD290" s="215"/>
      <c r="LE290" s="215"/>
      <c r="LF290" s="215"/>
      <c r="LG290" s="215"/>
      <c r="LH290" s="215"/>
      <c r="LI290" s="215"/>
      <c r="LJ290" s="215"/>
      <c r="LK290" s="215"/>
      <c r="LL290" s="215"/>
      <c r="LM290" s="215"/>
      <c r="LN290" s="215"/>
      <c r="LO290" s="215"/>
      <c r="LP290" s="215"/>
      <c r="LQ290" s="215"/>
      <c r="LR290" s="215"/>
      <c r="LS290" s="215"/>
      <c r="LT290" s="215"/>
      <c r="LU290" s="215"/>
      <c r="LV290" s="215"/>
      <c r="LW290" s="215"/>
      <c r="LX290" s="215"/>
      <c r="LY290" s="215"/>
      <c r="LZ290" s="215"/>
      <c r="MA290" s="215"/>
      <c r="MB290" s="215"/>
      <c r="MC290" s="215"/>
      <c r="MD290" s="215"/>
      <c r="ME290" s="215"/>
      <c r="MF290" s="215"/>
      <c r="MG290" s="215"/>
      <c r="MH290" s="215"/>
      <c r="MI290" s="215"/>
      <c r="MJ290" s="215"/>
      <c r="MK290" s="215"/>
      <c r="ML290" s="215"/>
      <c r="MM290" s="215"/>
      <c r="MN290" s="215"/>
      <c r="MO290" s="215"/>
      <c r="MP290" s="215"/>
      <c r="MQ290" s="215"/>
      <c r="MR290" s="215"/>
      <c r="MS290" s="215"/>
      <c r="MT290" s="215"/>
      <c r="MU290" s="215"/>
      <c r="MV290" s="215"/>
      <c r="MW290" s="215"/>
      <c r="MX290" s="215"/>
      <c r="MY290" s="215"/>
      <c r="MZ290" s="215"/>
      <c r="NA290" s="215"/>
      <c r="NB290" s="215"/>
      <c r="NC290" s="215"/>
      <c r="ND290" s="215"/>
      <c r="NE290" s="215"/>
      <c r="NF290" s="215"/>
      <c r="NG290" s="215"/>
      <c r="NH290" s="215"/>
      <c r="NI290" s="215"/>
      <c r="NJ290" s="215"/>
      <c r="NK290" s="215"/>
      <c r="NL290" s="215"/>
      <c r="NM290" s="215"/>
      <c r="NN290" s="215"/>
      <c r="NO290" s="215"/>
      <c r="NP290" s="215"/>
      <c r="NQ290" s="215"/>
      <c r="NR290" s="215"/>
      <c r="NS290" s="215"/>
      <c r="NT290" s="215"/>
      <c r="NU290" s="215"/>
      <c r="NV290" s="215"/>
      <c r="NW290" s="215"/>
      <c r="NX290" s="215"/>
      <c r="NY290" s="215"/>
      <c r="NZ290" s="215"/>
      <c r="OA290" s="215"/>
      <c r="OB290" s="215"/>
      <c r="OC290" s="215"/>
      <c r="OD290" s="215"/>
      <c r="OE290" s="215"/>
      <c r="OF290" s="215"/>
      <c r="OG290" s="215"/>
      <c r="OH290" s="215"/>
      <c r="OI290" s="215"/>
      <c r="OJ290" s="215"/>
      <c r="OK290" s="215"/>
      <c r="OL290" s="215"/>
      <c r="OM290" s="215"/>
      <c r="ON290" s="215"/>
      <c r="OO290" s="215"/>
      <c r="OP290" s="215"/>
      <c r="OQ290" s="215"/>
      <c r="OR290" s="215"/>
      <c r="OS290" s="215"/>
      <c r="OT290" s="215"/>
      <c r="OU290" s="215"/>
      <c r="OV290" s="215"/>
      <c r="OW290" s="215"/>
      <c r="OX290" s="215"/>
      <c r="OY290" s="215"/>
      <c r="OZ290" s="215"/>
      <c r="PA290" s="215"/>
      <c r="PB290" s="215"/>
      <c r="PC290" s="215"/>
      <c r="PD290" s="215"/>
      <c r="PE290" s="215"/>
      <c r="PF290" s="215"/>
      <c r="PG290" s="215"/>
      <c r="PH290" s="215"/>
      <c r="PI290" s="215"/>
      <c r="PJ290" s="215"/>
      <c r="PK290" s="215"/>
      <c r="PL290" s="215"/>
      <c r="PM290" s="215"/>
      <c r="PN290" s="215"/>
      <c r="PO290" s="215"/>
      <c r="PP290" s="215"/>
      <c r="PQ290" s="215"/>
      <c r="PR290" s="215"/>
      <c r="PS290" s="215"/>
      <c r="PT290" s="215"/>
      <c r="PU290" s="215"/>
      <c r="PV290" s="215"/>
      <c r="PW290" s="215"/>
      <c r="PX290" s="215"/>
      <c r="PY290" s="215"/>
      <c r="PZ290" s="215"/>
      <c r="QA290" s="215"/>
      <c r="QB290" s="215"/>
      <c r="QC290" s="215"/>
      <c r="QD290" s="215"/>
      <c r="QE290" s="215"/>
      <c r="QF290" s="215"/>
      <c r="QG290" s="215"/>
      <c r="QH290" s="215"/>
      <c r="QI290" s="215"/>
      <c r="QJ290" s="215"/>
      <c r="QK290" s="215"/>
      <c r="QL290" s="215"/>
      <c r="QM290" s="215"/>
      <c r="QN290" s="215"/>
      <c r="QO290" s="215"/>
      <c r="QP290" s="215"/>
      <c r="QQ290" s="215"/>
      <c r="QR290" s="215"/>
      <c r="QS290" s="215"/>
      <c r="QT290" s="215"/>
      <c r="QU290" s="215"/>
      <c r="QV290" s="215"/>
      <c r="QW290" s="215"/>
      <c r="QX290" s="215"/>
      <c r="QY290" s="215"/>
      <c r="QZ290" s="215"/>
      <c r="RA290" s="215"/>
      <c r="RB290" s="215"/>
      <c r="RC290" s="215"/>
      <c r="RD290" s="215"/>
      <c r="RE290" s="215"/>
      <c r="RF290" s="215"/>
      <c r="RG290" s="215"/>
      <c r="RH290" s="215"/>
      <c r="RI290" s="215"/>
      <c r="RJ290" s="215"/>
      <c r="RK290" s="215"/>
      <c r="RL290" s="215"/>
      <c r="RM290" s="215"/>
      <c r="RN290" s="215"/>
      <c r="RO290" s="215"/>
      <c r="RP290" s="215"/>
      <c r="RQ290" s="215"/>
      <c r="RR290" s="215"/>
      <c r="RS290" s="215"/>
      <c r="RT290" s="215"/>
      <c r="RU290" s="215"/>
      <c r="RV290" s="215"/>
      <c r="RW290" s="215"/>
      <c r="RX290" s="215"/>
      <c r="RY290" s="215"/>
      <c r="RZ290" s="215"/>
      <c r="SA290" s="215"/>
      <c r="SB290" s="215"/>
      <c r="SC290" s="215"/>
      <c r="SD290" s="215"/>
      <c r="SE290" s="215"/>
      <c r="SF290" s="215"/>
      <c r="SG290" s="215"/>
      <c r="SH290" s="215"/>
      <c r="SI290" s="215"/>
      <c r="SJ290" s="215"/>
      <c r="SK290" s="215"/>
      <c r="SL290" s="215"/>
      <c r="SM290" s="215"/>
      <c r="SN290" s="215"/>
      <c r="SO290" s="215"/>
      <c r="SP290" s="215"/>
      <c r="SQ290" s="215"/>
      <c r="SR290" s="215"/>
      <c r="SS290" s="215"/>
      <c r="ST290" s="215"/>
      <c r="SU290" s="215"/>
      <c r="SV290" s="215"/>
      <c r="SW290" s="215"/>
      <c r="SX290" s="215"/>
      <c r="SY290" s="215"/>
      <c r="SZ290" s="215"/>
      <c r="TA290" s="215"/>
      <c r="TB290" s="215"/>
      <c r="TC290" s="215"/>
      <c r="TD290" s="215"/>
      <c r="TE290" s="215"/>
      <c r="TF290" s="215"/>
      <c r="TG290" s="215"/>
      <c r="TH290" s="215"/>
      <c r="TI290" s="215"/>
      <c r="TJ290" s="215"/>
      <c r="TK290" s="215"/>
      <c r="TL290" s="215"/>
      <c r="TM290" s="215"/>
      <c r="TN290" s="215"/>
      <c r="TO290" s="215"/>
      <c r="TP290" s="215"/>
      <c r="TQ290" s="215"/>
      <c r="TR290" s="215"/>
      <c r="TS290" s="215"/>
      <c r="TT290" s="215"/>
      <c r="TU290" s="215"/>
      <c r="TV290" s="215"/>
      <c r="TW290" s="215"/>
      <c r="TX290" s="215"/>
      <c r="TY290" s="215"/>
      <c r="TZ290" s="215"/>
      <c r="UA290" s="215"/>
      <c r="UB290" s="215"/>
      <c r="UC290" s="215"/>
      <c r="UD290" s="215"/>
      <c r="UE290" s="215"/>
      <c r="UF290" s="215"/>
      <c r="UG290" s="215"/>
      <c r="UH290" s="215"/>
      <c r="UI290" s="215"/>
      <c r="UJ290" s="215"/>
      <c r="UK290" s="215"/>
      <c r="UL290" s="215"/>
      <c r="UM290" s="215"/>
      <c r="UN290" s="215"/>
      <c r="UO290" s="215"/>
      <c r="UP290" s="215"/>
      <c r="UQ290" s="215"/>
      <c r="UR290" s="215"/>
      <c r="US290" s="215"/>
      <c r="UT290" s="215"/>
      <c r="UU290" s="215"/>
      <c r="UV290" s="215"/>
      <c r="UW290" s="215"/>
      <c r="UX290" s="215"/>
      <c r="UY290" s="215"/>
      <c r="UZ290" s="215"/>
      <c r="VA290" s="215"/>
      <c r="VB290" s="215"/>
      <c r="VC290" s="215"/>
      <c r="VD290" s="215"/>
      <c r="VE290" s="215"/>
      <c r="VF290" s="215"/>
      <c r="VG290" s="215"/>
      <c r="VH290" s="215"/>
      <c r="VI290" s="215"/>
      <c r="VJ290" s="215"/>
      <c r="VK290" s="215"/>
      <c r="VL290" s="215"/>
      <c r="VM290" s="215"/>
      <c r="VN290" s="215"/>
      <c r="VO290" s="215"/>
      <c r="VP290" s="215"/>
      <c r="VQ290" s="215"/>
      <c r="VR290" s="215"/>
      <c r="VS290" s="215"/>
      <c r="VT290" s="215"/>
      <c r="VU290" s="215"/>
      <c r="VV290" s="215"/>
      <c r="VW290" s="215"/>
      <c r="VX290" s="215"/>
      <c r="VY290" s="215"/>
      <c r="VZ290" s="215"/>
      <c r="WA290" s="215"/>
      <c r="WB290" s="215"/>
      <c r="WC290" s="215"/>
      <c r="WD290" s="215"/>
      <c r="WE290" s="215"/>
      <c r="WF290" s="215"/>
      <c r="WG290" s="215"/>
      <c r="WH290" s="215"/>
      <c r="WI290" s="215"/>
      <c r="WJ290" s="215"/>
      <c r="WK290" s="215"/>
      <c r="WL290" s="215"/>
      <c r="WM290" s="215"/>
      <c r="WN290" s="215"/>
      <c r="WO290" s="215"/>
      <c r="WP290" s="215"/>
      <c r="WQ290" s="215"/>
      <c r="WR290" s="215"/>
      <c r="WS290" s="215"/>
      <c r="WT290" s="215"/>
      <c r="WU290" s="215"/>
      <c r="WV290" s="215"/>
      <c r="WW290" s="215"/>
      <c r="WX290" s="215"/>
      <c r="WY290" s="215"/>
      <c r="WZ290" s="215"/>
      <c r="XA290" s="215"/>
      <c r="XB290" s="215"/>
      <c r="XC290" s="215"/>
      <c r="XD290" s="215"/>
      <c r="XE290" s="215"/>
      <c r="XF290" s="215"/>
      <c r="XG290" s="215"/>
      <c r="XH290" s="215"/>
      <c r="XI290" s="215"/>
      <c r="XJ290" s="215"/>
      <c r="XK290" s="215"/>
      <c r="XL290" s="215"/>
      <c r="XM290" s="215"/>
      <c r="XN290" s="215"/>
      <c r="XO290" s="215"/>
      <c r="XP290" s="215"/>
      <c r="XQ290" s="215"/>
      <c r="XR290" s="215"/>
      <c r="XS290" s="215"/>
      <c r="XT290" s="215"/>
      <c r="XU290" s="215"/>
      <c r="XV290" s="215"/>
      <c r="XW290" s="215"/>
      <c r="XX290" s="215"/>
      <c r="XY290" s="215"/>
      <c r="XZ290" s="215"/>
      <c r="YA290" s="215"/>
      <c r="YB290" s="215"/>
      <c r="YC290" s="215"/>
      <c r="YD290" s="215"/>
      <c r="YE290" s="215"/>
      <c r="YF290" s="215"/>
      <c r="YG290" s="215"/>
      <c r="YH290" s="215"/>
      <c r="YI290" s="215"/>
      <c r="YJ290" s="215"/>
      <c r="YK290" s="215"/>
      <c r="YL290" s="215"/>
      <c r="YM290" s="215"/>
      <c r="YN290" s="215"/>
      <c r="YO290" s="215"/>
      <c r="YP290" s="215"/>
      <c r="YQ290" s="215"/>
      <c r="YR290" s="215"/>
      <c r="YS290" s="215"/>
      <c r="YT290" s="215"/>
      <c r="YU290" s="215"/>
      <c r="YV290" s="215"/>
      <c r="YW290" s="215"/>
      <c r="YX290" s="215"/>
      <c r="YY290" s="215"/>
      <c r="YZ290" s="215"/>
      <c r="ZA290" s="215"/>
      <c r="ZB290" s="215"/>
      <c r="ZC290" s="215"/>
      <c r="ZD290" s="215"/>
      <c r="ZE290" s="215"/>
      <c r="ZF290" s="215"/>
      <c r="ZG290" s="215"/>
      <c r="ZH290" s="215"/>
      <c r="ZI290" s="215"/>
      <c r="ZJ290" s="215"/>
      <c r="ZK290" s="215"/>
      <c r="ZL290" s="215"/>
      <c r="ZM290" s="215"/>
      <c r="ZN290" s="215"/>
      <c r="ZO290" s="215"/>
      <c r="ZP290" s="215"/>
      <c r="ZQ290" s="215"/>
      <c r="ZR290" s="215"/>
      <c r="ZS290" s="215"/>
      <c r="ZT290" s="215"/>
      <c r="ZU290" s="215"/>
      <c r="ZV290" s="215"/>
      <c r="ZW290" s="215"/>
      <c r="ZX290" s="215"/>
      <c r="ZY290" s="215"/>
      <c r="ZZ290" s="215"/>
      <c r="AAA290" s="215"/>
      <c r="AAB290" s="215"/>
      <c r="AAC290" s="215"/>
      <c r="AAD290" s="215"/>
      <c r="AAE290" s="215"/>
      <c r="AAF290" s="215"/>
      <c r="AAG290" s="215"/>
      <c r="AAH290" s="215"/>
      <c r="AAI290" s="215"/>
      <c r="AAJ290" s="215"/>
      <c r="AAK290" s="215"/>
      <c r="AAL290" s="215"/>
      <c r="AAM290" s="215"/>
      <c r="AAN290" s="215"/>
      <c r="AAO290" s="215"/>
      <c r="AAP290" s="215"/>
      <c r="AAQ290" s="215"/>
      <c r="AAR290" s="215"/>
      <c r="AAS290" s="215"/>
      <c r="AAT290" s="215"/>
      <c r="AAU290" s="215"/>
      <c r="AAV290" s="215"/>
      <c r="AAW290" s="215"/>
      <c r="AAX290" s="215"/>
      <c r="AAY290" s="215"/>
      <c r="AAZ290" s="215"/>
      <c r="ABA290" s="215"/>
      <c r="ABB290" s="215"/>
      <c r="ABC290" s="215"/>
      <c r="ABD290" s="215"/>
      <c r="ABE290" s="215"/>
      <c r="ABF290" s="215"/>
      <c r="ABG290" s="215"/>
      <c r="ABH290" s="215"/>
      <c r="ABI290" s="215"/>
      <c r="ABJ290" s="215"/>
      <c r="ABK290" s="215"/>
      <c r="ABL290" s="215"/>
      <c r="ABM290" s="215"/>
      <c r="ABN290" s="215"/>
      <c r="ABO290" s="215"/>
      <c r="ABP290" s="215"/>
      <c r="ABQ290" s="215"/>
      <c r="ABR290" s="215"/>
      <c r="ABS290" s="215"/>
      <c r="ABT290" s="215"/>
      <c r="ABU290" s="215"/>
      <c r="ABV290" s="215"/>
      <c r="ABW290" s="215"/>
      <c r="ABX290" s="215"/>
      <c r="ABY290" s="215"/>
      <c r="ABZ290" s="215"/>
      <c r="ACA290" s="215"/>
      <c r="ACB290" s="215"/>
      <c r="ACC290" s="215"/>
      <c r="ACD290" s="215"/>
      <c r="ACE290" s="215"/>
      <c r="ACF290" s="215"/>
      <c r="ACG290" s="215"/>
      <c r="ACH290" s="215"/>
      <c r="ACI290" s="215"/>
      <c r="ACJ290" s="215"/>
      <c r="ACK290" s="215"/>
      <c r="ACL290" s="215"/>
      <c r="ACM290" s="215"/>
      <c r="ACN290" s="215"/>
      <c r="ACO290" s="215"/>
      <c r="ACP290" s="215"/>
      <c r="ACQ290" s="215"/>
      <c r="ACR290" s="215"/>
      <c r="ACS290" s="215"/>
      <c r="ACT290" s="215"/>
      <c r="ACU290" s="215"/>
      <c r="ACV290" s="215"/>
      <c r="ACW290" s="215"/>
      <c r="ACX290" s="215"/>
      <c r="ACY290" s="215"/>
      <c r="ACZ290" s="215"/>
      <c r="ADA290" s="215"/>
      <c r="ADB290" s="215"/>
      <c r="ADC290" s="215"/>
      <c r="ADD290" s="215"/>
      <c r="ADE290" s="215"/>
      <c r="ADF290" s="215"/>
      <c r="ADG290" s="215"/>
      <c r="ADH290" s="215"/>
      <c r="ADI290" s="215"/>
      <c r="ADJ290" s="215"/>
      <c r="ADK290" s="215"/>
      <c r="ADL290" s="215"/>
      <c r="ADM290" s="215"/>
      <c r="ADN290" s="215"/>
      <c r="ADO290" s="215"/>
      <c r="ADP290" s="215"/>
      <c r="ADQ290" s="215"/>
      <c r="ADR290" s="215"/>
      <c r="ADS290" s="215"/>
      <c r="ADT290" s="215"/>
      <c r="ADU290" s="215"/>
      <c r="ADV290" s="215"/>
      <c r="ADW290" s="215"/>
      <c r="ADX290" s="215"/>
      <c r="ADY290" s="215"/>
      <c r="ADZ290" s="215"/>
      <c r="AEA290" s="215"/>
      <c r="AEB290" s="215"/>
      <c r="AEC290" s="215"/>
      <c r="AED290" s="215"/>
      <c r="AEE290" s="215"/>
      <c r="AEF290" s="215"/>
      <c r="AEG290" s="215"/>
      <c r="AEH290" s="215"/>
      <c r="AEI290" s="215"/>
      <c r="AEJ290" s="215"/>
      <c r="AEK290" s="215"/>
      <c r="AEL290" s="215"/>
      <c r="AEM290" s="215"/>
      <c r="AEN290" s="215"/>
      <c r="AEO290" s="215"/>
      <c r="AEP290" s="215"/>
      <c r="AEQ290" s="215"/>
      <c r="AER290" s="215"/>
      <c r="AES290" s="215"/>
      <c r="AET290" s="215"/>
      <c r="AEU290" s="215"/>
      <c r="AEV290" s="215"/>
      <c r="AEW290" s="215"/>
      <c r="AEX290" s="215"/>
      <c r="AEY290" s="215"/>
      <c r="AEZ290" s="215"/>
      <c r="AFA290" s="215"/>
      <c r="AFB290" s="215"/>
      <c r="AFC290" s="215"/>
      <c r="AFD290" s="215"/>
      <c r="AFE290" s="215"/>
      <c r="AFF290" s="215"/>
      <c r="AFG290" s="215"/>
      <c r="AFH290" s="215"/>
      <c r="AFI290" s="215"/>
      <c r="AFJ290" s="215"/>
      <c r="AFK290" s="215"/>
      <c r="AFL290" s="215"/>
      <c r="AFM290" s="215"/>
      <c r="AFN290" s="215"/>
      <c r="AFO290" s="215"/>
      <c r="AFP290" s="215"/>
      <c r="AFQ290" s="215"/>
      <c r="AFR290" s="215"/>
      <c r="AFS290" s="215"/>
      <c r="AFT290" s="215"/>
      <c r="AFU290" s="215"/>
      <c r="AFV290" s="215"/>
      <c r="AFW290" s="215"/>
      <c r="AFX290" s="215"/>
      <c r="AFY290" s="215"/>
      <c r="AFZ290" s="215"/>
      <c r="AGA290" s="215"/>
      <c r="AGB290" s="215"/>
      <c r="AGC290" s="215"/>
      <c r="AGD290" s="215"/>
      <c r="AGE290" s="215"/>
      <c r="AGF290" s="215"/>
      <c r="AGG290" s="215"/>
      <c r="AGH290" s="215"/>
      <c r="AGI290" s="215"/>
      <c r="AGJ290" s="215"/>
      <c r="AGK290" s="215"/>
      <c r="AGL290" s="215"/>
      <c r="AGM290" s="215"/>
      <c r="AGN290" s="215"/>
      <c r="AGO290" s="215"/>
      <c r="AGP290" s="215"/>
      <c r="AGQ290" s="215"/>
      <c r="AGR290" s="215"/>
      <c r="AGS290" s="215"/>
      <c r="AGT290" s="215"/>
      <c r="AGU290" s="215"/>
      <c r="AGV290" s="215"/>
      <c r="AGW290" s="215"/>
      <c r="AGX290" s="215"/>
      <c r="AGY290" s="215"/>
      <c r="AGZ290" s="215"/>
      <c r="AHA290" s="215"/>
      <c r="AHB290" s="215"/>
      <c r="AHC290" s="215"/>
      <c r="AHD290" s="215"/>
      <c r="AHE290" s="215"/>
      <c r="AHF290" s="215"/>
      <c r="AHG290" s="215"/>
      <c r="AHH290" s="215"/>
      <c r="AHI290" s="215"/>
      <c r="AHJ290" s="215"/>
      <c r="AHK290" s="215"/>
      <c r="AHL290" s="215"/>
      <c r="AHM290" s="215"/>
      <c r="AHN290" s="215"/>
      <c r="AHO290" s="215"/>
      <c r="AHP290" s="215"/>
      <c r="AHQ290" s="215"/>
      <c r="AHR290" s="215"/>
      <c r="AHS290" s="215"/>
      <c r="AHT290" s="215"/>
      <c r="AHU290" s="215"/>
      <c r="AHV290" s="215"/>
      <c r="AHW290" s="215"/>
      <c r="AHX290" s="215"/>
      <c r="AHY290" s="215"/>
      <c r="AHZ290" s="215"/>
      <c r="AIA290" s="215"/>
      <c r="AIB290" s="215"/>
      <c r="AIC290" s="215"/>
      <c r="AID290" s="215"/>
      <c r="AIE290" s="215"/>
      <c r="AIF290" s="215"/>
      <c r="AIG290" s="215"/>
      <c r="AIH290" s="215"/>
      <c r="AII290" s="215"/>
      <c r="AIJ290" s="215"/>
      <c r="AIK290" s="215"/>
      <c r="AIL290" s="215"/>
      <c r="AIM290" s="215"/>
      <c r="AIN290" s="215"/>
      <c r="AIO290" s="215"/>
      <c r="AIP290" s="215"/>
      <c r="AIQ290" s="215"/>
      <c r="AIR290" s="215"/>
      <c r="AIS290" s="215"/>
      <c r="AIT290" s="215"/>
      <c r="AIU290" s="215"/>
      <c r="AIV290" s="215"/>
      <c r="AIW290" s="215"/>
      <c r="AIX290" s="215"/>
      <c r="AIY290" s="215"/>
      <c r="AIZ290" s="215"/>
      <c r="AJA290" s="215"/>
      <c r="AJB290" s="215"/>
      <c r="AJC290" s="215"/>
      <c r="AJD290" s="215"/>
      <c r="AJE290" s="215"/>
      <c r="AJF290" s="215"/>
      <c r="AJG290" s="215"/>
      <c r="AJH290" s="215"/>
      <c r="AJI290" s="215"/>
      <c r="AJJ290" s="215"/>
      <c r="AJK290" s="215"/>
      <c r="AJL290" s="215"/>
      <c r="AJM290" s="215"/>
      <c r="AJN290" s="215"/>
      <c r="AJO290" s="215"/>
      <c r="AJP290" s="215"/>
      <c r="AJQ290" s="215"/>
      <c r="AJR290" s="215"/>
      <c r="AJS290" s="215"/>
      <c r="AJT290" s="215"/>
      <c r="AJU290" s="215"/>
      <c r="AJV290" s="215"/>
      <c r="AJW290" s="215"/>
      <c r="AJX290" s="215"/>
      <c r="AJY290" s="215"/>
      <c r="AJZ290" s="215"/>
      <c r="AKA290" s="215"/>
      <c r="AKB290" s="215"/>
      <c r="AKC290" s="215"/>
      <c r="AKD290" s="215"/>
      <c r="AKE290" s="215"/>
      <c r="AKF290" s="215"/>
      <c r="AKG290" s="215"/>
      <c r="AKH290" s="215"/>
      <c r="AKI290" s="215"/>
      <c r="AKJ290" s="215"/>
      <c r="AKK290" s="215"/>
      <c r="AKL290" s="215"/>
      <c r="AKM290" s="215"/>
      <c r="AKN290" s="215"/>
      <c r="AKO290" s="215"/>
      <c r="AKP290" s="215"/>
      <c r="AKQ290" s="215"/>
      <c r="AKR290" s="215"/>
      <c r="AKS290" s="215"/>
      <c r="AKT290" s="215"/>
      <c r="AKU290" s="215"/>
      <c r="AKV290" s="215"/>
      <c r="AKW290" s="215"/>
      <c r="AKX290" s="215"/>
      <c r="AKY290" s="215"/>
      <c r="AKZ290" s="215"/>
      <c r="ALA290" s="215"/>
      <c r="ALB290" s="215"/>
      <c r="ALC290" s="215"/>
      <c r="ALD290" s="215"/>
      <c r="ALE290" s="215"/>
      <c r="ALF290" s="215"/>
      <c r="ALG290" s="215"/>
      <c r="ALH290" s="215"/>
      <c r="ALI290" s="215"/>
      <c r="ALJ290" s="215"/>
      <c r="ALK290" s="215"/>
      <c r="ALL290" s="215"/>
      <c r="ALM290" s="215"/>
      <c r="ALN290" s="215"/>
      <c r="ALO290" s="215"/>
      <c r="ALP290" s="215"/>
      <c r="ALQ290" s="215"/>
      <c r="ALR290" s="215"/>
      <c r="ALS290" s="215"/>
      <c r="ALT290" s="215"/>
      <c r="ALU290" s="215"/>
      <c r="ALV290" s="215"/>
      <c r="ALW290" s="215"/>
      <c r="ALX290" s="215"/>
      <c r="ALY290" s="215"/>
      <c r="ALZ290" s="215"/>
      <c r="AMA290" s="215"/>
      <c r="AMB290" s="215"/>
      <c r="AMC290" s="215"/>
      <c r="AMD290" s="215"/>
      <c r="AME290" s="215"/>
      <c r="AMF290" s="215"/>
      <c r="AMG290" s="215"/>
      <c r="AMH290" s="215"/>
      <c r="AMI290" s="215"/>
      <c r="AMJ290" s="215"/>
      <c r="AMK290" s="215"/>
      <c r="AML290" s="215"/>
      <c r="AMM290" s="215"/>
      <c r="AMN290" s="215"/>
      <c r="AMO290" s="215"/>
      <c r="AMP290" s="215"/>
      <c r="AMQ290" s="215"/>
      <c r="AMR290" s="215"/>
      <c r="AMS290" s="215"/>
      <c r="AMT290" s="215"/>
      <c r="AMU290" s="215"/>
      <c r="AMV290" s="215"/>
      <c r="AMW290" s="215"/>
      <c r="AMX290" s="215"/>
      <c r="AMY290" s="215"/>
      <c r="AMZ290" s="215"/>
      <c r="ANA290" s="215"/>
      <c r="ANB290" s="215"/>
      <c r="ANC290" s="215"/>
      <c r="AND290" s="215"/>
      <c r="ANE290" s="215"/>
      <c r="ANF290" s="215"/>
      <c r="ANG290" s="215"/>
      <c r="ANH290" s="215"/>
      <c r="ANI290" s="215"/>
      <c r="ANJ290" s="215"/>
      <c r="ANK290" s="215"/>
      <c r="ANL290" s="215"/>
      <c r="ANM290" s="215"/>
      <c r="ANN290" s="215"/>
      <c r="ANO290" s="215"/>
      <c r="ANP290" s="215"/>
      <c r="ANQ290" s="215"/>
      <c r="ANR290" s="215"/>
      <c r="ANS290" s="215"/>
      <c r="ANT290" s="215"/>
      <c r="ANU290" s="215"/>
      <c r="ANV290" s="215"/>
      <c r="ANW290" s="215"/>
      <c r="ANX290" s="215"/>
      <c r="ANY290" s="215"/>
      <c r="ANZ290" s="215"/>
      <c r="AOA290" s="215"/>
      <c r="AOB290" s="215"/>
      <c r="AOC290" s="215"/>
      <c r="AOD290" s="215"/>
      <c r="AOE290" s="215"/>
      <c r="AOF290" s="215"/>
      <c r="AOG290" s="215"/>
      <c r="AOH290" s="215"/>
      <c r="AOI290" s="215"/>
      <c r="AOJ290" s="215"/>
      <c r="AOK290" s="215"/>
      <c r="AOL290" s="215"/>
      <c r="AOM290" s="215"/>
      <c r="AON290" s="215"/>
      <c r="AOO290" s="215"/>
      <c r="AOP290" s="215"/>
      <c r="AOQ290" s="215"/>
      <c r="AOR290" s="215"/>
      <c r="AOS290" s="215"/>
      <c r="AOT290" s="215"/>
      <c r="AOU290" s="215"/>
      <c r="AOV290" s="215"/>
      <c r="AOW290" s="215"/>
      <c r="AOX290" s="215"/>
      <c r="AOY290" s="215"/>
      <c r="AOZ290" s="215"/>
      <c r="APA290" s="215"/>
      <c r="APB290" s="215"/>
      <c r="APC290" s="215"/>
      <c r="APD290" s="215"/>
      <c r="APE290" s="215"/>
      <c r="APF290" s="215"/>
      <c r="APG290" s="215"/>
      <c r="APH290" s="215"/>
      <c r="API290" s="215"/>
      <c r="APJ290" s="215"/>
      <c r="APK290" s="215"/>
      <c r="APL290" s="215"/>
      <c r="APM290" s="215"/>
      <c r="APN290" s="215"/>
      <c r="APO290" s="215"/>
      <c r="APP290" s="215"/>
      <c r="APQ290" s="215"/>
      <c r="APR290" s="215"/>
      <c r="APS290" s="215"/>
      <c r="APT290" s="215"/>
      <c r="APU290" s="215"/>
      <c r="APV290" s="215"/>
      <c r="APW290" s="215"/>
      <c r="APX290" s="215"/>
      <c r="APY290" s="215"/>
      <c r="APZ290" s="215"/>
      <c r="AQA290" s="215"/>
      <c r="AQB290" s="215"/>
      <c r="AQC290" s="215"/>
      <c r="AQD290" s="215"/>
      <c r="AQE290" s="215"/>
      <c r="AQF290" s="215"/>
      <c r="AQG290" s="215"/>
      <c r="AQH290" s="215"/>
      <c r="AQI290" s="215"/>
      <c r="AQJ290" s="215"/>
      <c r="AQK290" s="215"/>
      <c r="AQL290" s="215"/>
      <c r="AQM290" s="215"/>
      <c r="AQN290" s="215"/>
      <c r="AQO290" s="215"/>
      <c r="AQP290" s="215"/>
      <c r="AQQ290" s="215"/>
      <c r="AQR290" s="215"/>
      <c r="AQS290" s="215"/>
      <c r="AQT290" s="215"/>
      <c r="AQU290" s="215"/>
      <c r="AQV290" s="215"/>
      <c r="AQW290" s="215"/>
      <c r="AQX290" s="215"/>
      <c r="AQY290" s="215"/>
      <c r="AQZ290" s="215"/>
      <c r="ARA290" s="215"/>
      <c r="ARB290" s="215"/>
      <c r="ARC290" s="215"/>
      <c r="ARD290" s="215"/>
      <c r="ARE290" s="215"/>
      <c r="ARF290" s="215"/>
      <c r="ARG290" s="215"/>
      <c r="ARH290" s="215"/>
      <c r="ARI290" s="215"/>
      <c r="ARJ290" s="215"/>
      <c r="ARK290" s="215"/>
      <c r="ARL290" s="215"/>
      <c r="ARM290" s="215"/>
      <c r="ARN290" s="215"/>
      <c r="ARO290" s="215"/>
      <c r="ARP290" s="215"/>
      <c r="ARQ290" s="215"/>
      <c r="ARR290" s="215"/>
      <c r="ARS290" s="215"/>
      <c r="ART290" s="215"/>
      <c r="ARU290" s="215"/>
      <c r="ARV290" s="215"/>
      <c r="ARW290" s="215"/>
      <c r="ARX290" s="215"/>
      <c r="ARY290" s="215"/>
      <c r="ARZ290" s="215"/>
      <c r="ASA290" s="215"/>
      <c r="ASB290" s="215"/>
      <c r="ASC290" s="215"/>
      <c r="ASD290" s="215"/>
      <c r="ASE290" s="215"/>
      <c r="ASF290" s="215"/>
      <c r="ASG290" s="215"/>
      <c r="ASH290" s="215"/>
      <c r="ASI290" s="215"/>
      <c r="ASJ290" s="215"/>
      <c r="ASK290" s="215"/>
      <c r="ASL290" s="215"/>
      <c r="ASM290" s="215"/>
      <c r="ASN290" s="215"/>
      <c r="ASO290" s="215"/>
      <c r="ASP290" s="215"/>
      <c r="ASQ290" s="215"/>
      <c r="ASR290" s="215"/>
      <c r="ASS290" s="215"/>
      <c r="AST290" s="215"/>
      <c r="ASU290" s="215"/>
      <c r="ASV290" s="215"/>
      <c r="ASW290" s="215"/>
      <c r="ASX290" s="215"/>
      <c r="ASY290" s="215"/>
      <c r="ASZ290" s="215"/>
      <c r="ATA290" s="215"/>
      <c r="ATB290" s="215"/>
      <c r="ATC290" s="215"/>
      <c r="ATD290" s="215"/>
      <c r="ATE290" s="215"/>
      <c r="ATF290" s="215"/>
      <c r="ATG290" s="215"/>
      <c r="ATH290" s="215"/>
      <c r="ATI290" s="215"/>
      <c r="ATJ290" s="215"/>
      <c r="ATK290" s="215"/>
      <c r="ATL290" s="215"/>
      <c r="ATM290" s="215"/>
      <c r="ATN290" s="215"/>
      <c r="ATO290" s="215"/>
      <c r="ATP290" s="215"/>
      <c r="ATQ290" s="215"/>
      <c r="ATR290" s="215"/>
      <c r="ATS290" s="215"/>
      <c r="ATT290" s="215"/>
      <c r="ATU290" s="215"/>
      <c r="ATV290" s="215"/>
      <c r="ATW290" s="215"/>
      <c r="ATX290" s="215"/>
      <c r="ATY290" s="215"/>
      <c r="ATZ290" s="215"/>
      <c r="AUA290" s="215"/>
      <c r="AUB290" s="215"/>
      <c r="AUC290" s="215"/>
      <c r="AUD290" s="215"/>
      <c r="AUE290" s="215"/>
      <c r="AUF290" s="215"/>
      <c r="AUG290" s="215"/>
      <c r="AUH290" s="215"/>
      <c r="AUI290" s="215"/>
      <c r="AUJ290" s="215"/>
      <c r="AUK290" s="215"/>
      <c r="AUL290" s="215"/>
      <c r="AUM290" s="215"/>
      <c r="AUN290" s="215"/>
      <c r="AUO290" s="215"/>
      <c r="AUP290" s="215"/>
      <c r="AUQ290" s="215"/>
      <c r="AUR290" s="215"/>
      <c r="AUS290" s="215"/>
      <c r="AUT290" s="215"/>
      <c r="AUU290" s="215"/>
      <c r="AUV290" s="215"/>
      <c r="AUW290" s="215"/>
      <c r="AUX290" s="215"/>
      <c r="AUY290" s="215"/>
      <c r="AUZ290" s="215"/>
      <c r="AVA290" s="215"/>
      <c r="AVB290" s="215"/>
      <c r="AVC290" s="215"/>
      <c r="AVD290" s="215"/>
      <c r="AVE290" s="215"/>
      <c r="AVF290" s="215"/>
      <c r="AVG290" s="215"/>
      <c r="AVH290" s="215"/>
      <c r="AVI290" s="215"/>
      <c r="AVJ290" s="215"/>
      <c r="AVK290" s="215"/>
      <c r="AVL290" s="215"/>
      <c r="AVM290" s="215"/>
      <c r="AVN290" s="215"/>
      <c r="AVO290" s="215"/>
      <c r="AVP290" s="215"/>
      <c r="AVQ290" s="215"/>
      <c r="AVR290" s="215"/>
      <c r="AVS290" s="215"/>
      <c r="AVT290" s="215"/>
      <c r="AVU290" s="215"/>
      <c r="AVV290" s="215"/>
      <c r="AVW290" s="215"/>
      <c r="AVX290" s="215"/>
      <c r="AVY290" s="215"/>
      <c r="AVZ290" s="215"/>
      <c r="AWA290" s="215"/>
      <c r="AWB290" s="215"/>
      <c r="AWC290" s="215"/>
      <c r="AWD290" s="215"/>
      <c r="AWE290" s="215"/>
      <c r="AWF290" s="215"/>
      <c r="AWG290" s="215"/>
      <c r="AWH290" s="215"/>
      <c r="AWI290" s="215"/>
      <c r="AWJ290" s="215"/>
      <c r="AWK290" s="215"/>
      <c r="AWL290" s="215"/>
      <c r="AWM290" s="215"/>
      <c r="AWN290" s="215"/>
      <c r="AWO290" s="215"/>
      <c r="AWP290" s="215"/>
      <c r="AWQ290" s="215"/>
      <c r="AWR290" s="215"/>
      <c r="AWS290" s="215"/>
      <c r="AWT290" s="215"/>
      <c r="AWU290" s="215"/>
      <c r="AWV290" s="215"/>
      <c r="AWW290" s="215"/>
      <c r="AWX290" s="215"/>
      <c r="AWY290" s="215"/>
      <c r="AWZ290" s="215"/>
      <c r="AXA290" s="215"/>
      <c r="AXB290" s="215"/>
      <c r="AXC290" s="215"/>
      <c r="AXD290" s="215"/>
      <c r="AXE290" s="215"/>
      <c r="AXF290" s="215"/>
      <c r="AXG290" s="215"/>
      <c r="AXH290" s="215"/>
      <c r="AXI290" s="215"/>
      <c r="AXJ290" s="215"/>
      <c r="AXK290" s="215"/>
      <c r="AXL290" s="215"/>
      <c r="AXM290" s="215"/>
      <c r="AXN290" s="215"/>
      <c r="AXO290" s="215"/>
      <c r="AXP290" s="215"/>
      <c r="AXQ290" s="215"/>
      <c r="AXR290" s="215"/>
      <c r="AXS290" s="215"/>
      <c r="AXT290" s="215"/>
      <c r="AXU290" s="215"/>
      <c r="AXV290" s="215"/>
      <c r="AXW290" s="215"/>
      <c r="AXX290" s="215"/>
      <c r="AXY290" s="215"/>
      <c r="AXZ290" s="215"/>
      <c r="AYA290" s="215"/>
      <c r="AYB290" s="215"/>
      <c r="AYC290" s="215"/>
      <c r="AYD290" s="215"/>
      <c r="AYE290" s="215"/>
      <c r="AYF290" s="215"/>
      <c r="AYG290" s="215"/>
      <c r="AYH290" s="215"/>
      <c r="AYI290" s="215"/>
      <c r="AYJ290" s="215"/>
      <c r="AYK290" s="215"/>
      <c r="AYL290" s="215"/>
      <c r="AYM290" s="215"/>
      <c r="AYN290" s="215"/>
      <c r="AYO290" s="215"/>
      <c r="AYP290" s="215"/>
      <c r="AYQ290" s="215"/>
      <c r="AYR290" s="215"/>
      <c r="AYS290" s="215"/>
      <c r="AYT290" s="215"/>
      <c r="AYU290" s="215"/>
      <c r="AYV290" s="215"/>
      <c r="AYW290" s="215"/>
      <c r="AYX290" s="215"/>
      <c r="AYY290" s="215"/>
      <c r="AYZ290" s="215"/>
      <c r="AZA290" s="215"/>
      <c r="AZB290" s="215"/>
      <c r="AZC290" s="215"/>
      <c r="AZD290" s="215"/>
      <c r="AZE290" s="215"/>
      <c r="AZF290" s="215"/>
      <c r="AZG290" s="215"/>
      <c r="AZH290" s="215"/>
      <c r="AZI290" s="215"/>
      <c r="AZJ290" s="215"/>
      <c r="AZK290" s="215"/>
      <c r="AZL290" s="215"/>
      <c r="AZM290" s="215"/>
      <c r="AZN290" s="215"/>
      <c r="AZO290" s="215"/>
      <c r="AZP290" s="215"/>
      <c r="AZQ290" s="215"/>
      <c r="AZR290" s="215"/>
      <c r="AZS290" s="215"/>
      <c r="AZT290" s="215"/>
      <c r="AZU290" s="215"/>
      <c r="AZV290" s="215"/>
      <c r="AZW290" s="215"/>
      <c r="AZX290" s="215"/>
      <c r="AZY290" s="215"/>
      <c r="AZZ290" s="215"/>
      <c r="BAA290" s="215"/>
      <c r="BAB290" s="215"/>
      <c r="BAC290" s="215"/>
      <c r="BAD290" s="215"/>
      <c r="BAE290" s="215"/>
      <c r="BAF290" s="215"/>
      <c r="BAG290" s="215"/>
      <c r="BAH290" s="215"/>
      <c r="BAI290" s="215"/>
      <c r="BAJ290" s="215"/>
      <c r="BAK290" s="215"/>
      <c r="BAL290" s="215"/>
      <c r="BAM290" s="215"/>
      <c r="BAN290" s="215"/>
      <c r="BAO290" s="215"/>
      <c r="BAP290" s="215"/>
      <c r="BAQ290" s="215"/>
      <c r="BAR290" s="215"/>
      <c r="BAS290" s="215"/>
      <c r="BAT290" s="215"/>
      <c r="BAU290" s="215"/>
      <c r="BAV290" s="215"/>
      <c r="BAW290" s="215"/>
      <c r="BAX290" s="215"/>
      <c r="BAY290" s="215"/>
      <c r="BAZ290" s="215"/>
      <c r="BBA290" s="215"/>
      <c r="BBB290" s="215"/>
      <c r="BBC290" s="215"/>
      <c r="BBD290" s="215"/>
      <c r="BBE290" s="215"/>
      <c r="BBF290" s="215"/>
      <c r="BBG290" s="215"/>
      <c r="BBH290" s="215"/>
      <c r="BBI290" s="215"/>
      <c r="BBJ290" s="215"/>
      <c r="BBK290" s="215"/>
      <c r="BBL290" s="215"/>
      <c r="BBM290" s="215"/>
      <c r="BBN290" s="215"/>
      <c r="BBO290" s="215"/>
      <c r="BBP290" s="215"/>
      <c r="BBQ290" s="215"/>
      <c r="BBR290" s="215"/>
      <c r="BBS290" s="215"/>
      <c r="BBT290" s="215"/>
      <c r="BBU290" s="215"/>
      <c r="BBV290" s="215"/>
      <c r="BBW290" s="215"/>
      <c r="BBX290" s="215"/>
      <c r="BBY290" s="215"/>
      <c r="BBZ290" s="215"/>
      <c r="BCA290" s="215"/>
      <c r="BCB290" s="215"/>
      <c r="BCC290" s="215"/>
      <c r="BCD290" s="215"/>
      <c r="BCE290" s="215"/>
      <c r="BCF290" s="215"/>
      <c r="BCG290" s="215"/>
      <c r="BCH290" s="215"/>
      <c r="BCI290" s="215"/>
      <c r="BCJ290" s="215"/>
      <c r="BCK290" s="215"/>
      <c r="BCL290" s="215"/>
      <c r="BCM290" s="215"/>
      <c r="BCN290" s="215"/>
      <c r="BCO290" s="215"/>
      <c r="BCP290" s="215"/>
      <c r="BCQ290" s="215"/>
      <c r="BCR290" s="215"/>
      <c r="BCS290" s="215"/>
      <c r="BCT290" s="215"/>
      <c r="BCU290" s="215"/>
      <c r="BCV290" s="215"/>
      <c r="BCW290" s="215"/>
      <c r="BCX290" s="215"/>
      <c r="BCY290" s="215"/>
      <c r="BCZ290" s="215"/>
      <c r="BDA290" s="215"/>
      <c r="BDB290" s="215"/>
      <c r="BDC290" s="215"/>
      <c r="BDD290" s="215"/>
      <c r="BDE290" s="215"/>
      <c r="BDF290" s="215"/>
      <c r="BDG290" s="215"/>
      <c r="BDH290" s="215"/>
      <c r="BDI290" s="215"/>
      <c r="BDJ290" s="215"/>
      <c r="BDK290" s="215"/>
      <c r="BDL290" s="215"/>
      <c r="BDM290" s="215"/>
      <c r="BDN290" s="215"/>
      <c r="BDO290" s="215"/>
      <c r="BDP290" s="215"/>
      <c r="BDQ290" s="215"/>
      <c r="BDR290" s="215"/>
      <c r="BDS290" s="215"/>
      <c r="BDT290" s="215"/>
      <c r="BDU290" s="215"/>
      <c r="BDV290" s="215"/>
      <c r="BDW290" s="215"/>
      <c r="BDX290" s="215"/>
      <c r="BDY290" s="215"/>
      <c r="BDZ290" s="215"/>
      <c r="BEA290" s="215"/>
      <c r="BEB290" s="215"/>
      <c r="BEC290" s="215"/>
      <c r="BED290" s="215"/>
      <c r="BEE290" s="215"/>
      <c r="BEF290" s="215"/>
      <c r="BEG290" s="215"/>
      <c r="BEH290" s="215"/>
      <c r="BEI290" s="215"/>
      <c r="BEJ290" s="215"/>
      <c r="BEK290" s="215"/>
      <c r="BEL290" s="215"/>
      <c r="BEM290" s="215"/>
      <c r="BEN290" s="215"/>
      <c r="BEO290" s="215"/>
      <c r="BEP290" s="215"/>
      <c r="BEQ290" s="215"/>
      <c r="BER290" s="215"/>
      <c r="BES290" s="215"/>
      <c r="BET290" s="215"/>
      <c r="BEU290" s="215"/>
      <c r="BEV290" s="215"/>
      <c r="BEW290" s="215"/>
      <c r="BEX290" s="215"/>
      <c r="BEY290" s="215"/>
      <c r="BEZ290" s="215"/>
      <c r="BFA290" s="215"/>
      <c r="BFB290" s="215"/>
      <c r="BFC290" s="215"/>
      <c r="BFD290" s="215"/>
      <c r="BFE290" s="215"/>
      <c r="BFF290" s="215"/>
      <c r="BFG290" s="215"/>
      <c r="BFH290" s="215"/>
      <c r="BFI290" s="215"/>
      <c r="BFJ290" s="215"/>
      <c r="BFK290" s="215"/>
      <c r="BFL290" s="215"/>
      <c r="BFM290" s="215"/>
      <c r="BFN290" s="215"/>
      <c r="BFO290" s="215"/>
      <c r="BFP290" s="215"/>
      <c r="BFQ290" s="215"/>
      <c r="BFR290" s="215"/>
      <c r="BFS290" s="215"/>
      <c r="BFT290" s="215"/>
      <c r="BFU290" s="215"/>
      <c r="BFV290" s="215"/>
      <c r="BFW290" s="215"/>
      <c r="BFX290" s="215"/>
      <c r="BFY290" s="215"/>
      <c r="BFZ290" s="215"/>
      <c r="BGA290" s="215"/>
      <c r="BGB290" s="215"/>
      <c r="BGC290" s="215"/>
      <c r="BGD290" s="215"/>
      <c r="BGE290" s="215"/>
      <c r="BGF290" s="215"/>
      <c r="BGG290" s="215"/>
      <c r="BGH290" s="215"/>
      <c r="BGI290" s="215"/>
      <c r="BGJ290" s="215"/>
      <c r="BGK290" s="215"/>
      <c r="BGL290" s="215"/>
      <c r="BGM290" s="215"/>
      <c r="BGN290" s="215"/>
      <c r="BGO290" s="215"/>
      <c r="BGP290" s="215"/>
      <c r="BGQ290" s="215"/>
      <c r="BGR290" s="215"/>
      <c r="BGS290" s="215"/>
      <c r="BGT290" s="215"/>
      <c r="BGU290" s="215"/>
      <c r="BGV290" s="215"/>
      <c r="BGW290" s="215"/>
      <c r="BGX290" s="215"/>
      <c r="BGY290" s="215"/>
      <c r="BGZ290" s="215"/>
      <c r="BHA290" s="215"/>
      <c r="BHB290" s="215"/>
      <c r="BHC290" s="215"/>
      <c r="BHD290" s="215"/>
      <c r="BHE290" s="215"/>
      <c r="BHF290" s="215"/>
      <c r="BHG290" s="215"/>
      <c r="BHH290" s="215"/>
      <c r="BHI290" s="215"/>
      <c r="BHJ290" s="215"/>
      <c r="BHK290" s="215"/>
      <c r="BHL290" s="215"/>
      <c r="BHM290" s="215"/>
      <c r="BHN290" s="215"/>
      <c r="BHO290" s="215"/>
      <c r="BHP290" s="215"/>
      <c r="BHQ290" s="215"/>
      <c r="BHR290" s="215"/>
      <c r="BHS290" s="215"/>
      <c r="BHT290" s="215"/>
      <c r="BHU290" s="215"/>
      <c r="BHV290" s="215"/>
      <c r="BHW290" s="215"/>
      <c r="BHX290" s="215"/>
      <c r="BHY290" s="215"/>
      <c r="BHZ290" s="215"/>
      <c r="BIA290" s="215"/>
      <c r="BIB290" s="215"/>
      <c r="BIC290" s="215"/>
      <c r="BID290" s="215"/>
      <c r="BIE290" s="215"/>
      <c r="BIF290" s="215"/>
      <c r="BIG290" s="215"/>
      <c r="BIH290" s="215"/>
      <c r="BII290" s="215"/>
      <c r="BIJ290" s="215"/>
      <c r="BIK290" s="215"/>
      <c r="BIL290" s="215"/>
      <c r="BIM290" s="215"/>
      <c r="BIN290" s="215"/>
      <c r="BIO290" s="215"/>
      <c r="BIP290" s="215"/>
      <c r="BIQ290" s="215"/>
      <c r="BIR290" s="215"/>
      <c r="BIS290" s="215"/>
      <c r="BIT290" s="215"/>
      <c r="BIU290" s="215"/>
      <c r="BIV290" s="215"/>
      <c r="BIW290" s="215"/>
      <c r="BIX290" s="215"/>
      <c r="BIY290" s="215"/>
      <c r="BIZ290" s="215"/>
      <c r="BJA290" s="215"/>
      <c r="BJB290" s="215"/>
      <c r="BJC290" s="215"/>
      <c r="BJD290" s="215"/>
      <c r="BJE290" s="215"/>
      <c r="BJF290" s="215"/>
      <c r="BJG290" s="215"/>
      <c r="BJH290" s="215"/>
      <c r="BJI290" s="215"/>
      <c r="BJJ290" s="215"/>
      <c r="BJK290" s="215"/>
      <c r="BJL290" s="215"/>
      <c r="BJM290" s="215"/>
      <c r="BJN290" s="215"/>
      <c r="BJO290" s="215"/>
      <c r="BJP290" s="215"/>
      <c r="BJQ290" s="215"/>
      <c r="BJR290" s="215"/>
      <c r="BJS290" s="215"/>
      <c r="BJT290" s="215"/>
      <c r="BJU290" s="215"/>
      <c r="BJV290" s="215"/>
      <c r="BJW290" s="215"/>
      <c r="BJX290" s="215"/>
      <c r="BJY290" s="215"/>
      <c r="BJZ290" s="215"/>
      <c r="BKA290" s="215"/>
      <c r="BKB290" s="215"/>
      <c r="BKC290" s="215"/>
      <c r="BKD290" s="215"/>
      <c r="BKE290" s="215"/>
      <c r="BKF290" s="215"/>
      <c r="BKG290" s="215"/>
      <c r="BKH290" s="215"/>
      <c r="BKI290" s="215"/>
      <c r="BKJ290" s="215"/>
      <c r="BKK290" s="215"/>
      <c r="BKL290" s="215"/>
      <c r="BKM290" s="215"/>
      <c r="BKN290" s="215"/>
      <c r="BKO290" s="215"/>
      <c r="BKP290" s="215"/>
      <c r="BKQ290" s="215"/>
      <c r="BKR290" s="215"/>
      <c r="BKS290" s="215"/>
      <c r="BKT290" s="215"/>
      <c r="BKU290" s="215"/>
      <c r="BKV290" s="215"/>
      <c r="BKW290" s="215"/>
      <c r="BKX290" s="215"/>
      <c r="BKY290" s="215"/>
      <c r="BKZ290" s="215"/>
      <c r="BLA290" s="215"/>
      <c r="BLB290" s="215"/>
      <c r="BLC290" s="215"/>
      <c r="BLD290" s="215"/>
      <c r="BLE290" s="215"/>
      <c r="BLF290" s="215"/>
      <c r="BLG290" s="215"/>
      <c r="BLH290" s="215"/>
      <c r="BLI290" s="215"/>
      <c r="BLJ290" s="215"/>
      <c r="BLK290" s="215"/>
      <c r="BLL290" s="215"/>
      <c r="BLM290" s="215"/>
      <c r="BLN290" s="215"/>
      <c r="BLO290" s="215"/>
      <c r="BLP290" s="215"/>
      <c r="BLQ290" s="215"/>
      <c r="BLR290" s="215"/>
      <c r="BLS290" s="215"/>
      <c r="BLT290" s="215"/>
      <c r="BLU290" s="215"/>
      <c r="BLV290" s="215"/>
      <c r="BLW290" s="215"/>
      <c r="BLX290" s="215"/>
      <c r="BLY290" s="215"/>
      <c r="BLZ290" s="215"/>
      <c r="BMA290" s="215"/>
      <c r="BMB290" s="215"/>
      <c r="BMC290" s="215"/>
      <c r="BMD290" s="215"/>
      <c r="BME290" s="215"/>
      <c r="BMF290" s="215"/>
      <c r="BMG290" s="215"/>
      <c r="BMH290" s="215"/>
      <c r="BMI290" s="215"/>
      <c r="BMJ290" s="215"/>
      <c r="BMK290" s="215"/>
      <c r="BML290" s="215"/>
      <c r="BMM290" s="215"/>
      <c r="BMN290" s="215"/>
      <c r="BMO290" s="215"/>
      <c r="BMP290" s="215"/>
      <c r="BMQ290" s="215"/>
      <c r="BMR290" s="215"/>
      <c r="BMS290" s="215"/>
      <c r="BMT290" s="215"/>
      <c r="BMU290" s="215"/>
      <c r="BMV290" s="215"/>
      <c r="BMW290" s="215"/>
      <c r="BMX290" s="215"/>
      <c r="BMY290" s="215"/>
      <c r="BMZ290" s="215"/>
      <c r="BNA290" s="215"/>
      <c r="BNB290" s="215"/>
      <c r="BNC290" s="215"/>
      <c r="BND290" s="215"/>
      <c r="BNE290" s="215"/>
      <c r="BNF290" s="215"/>
      <c r="BNG290" s="215"/>
      <c r="BNH290" s="215"/>
      <c r="BNI290" s="215"/>
      <c r="BNJ290" s="215"/>
      <c r="BNK290" s="215"/>
      <c r="BNL290" s="215"/>
      <c r="BNM290" s="215"/>
      <c r="BNN290" s="215"/>
      <c r="BNO290" s="215"/>
      <c r="BNP290" s="215"/>
      <c r="BNQ290" s="215"/>
      <c r="BNR290" s="215"/>
      <c r="BNS290" s="215"/>
      <c r="BNT290" s="215"/>
      <c r="BNU290" s="215"/>
      <c r="BNV290" s="215"/>
      <c r="BNW290" s="215"/>
      <c r="BNX290" s="215"/>
      <c r="BNY290" s="215"/>
      <c r="BNZ290" s="215"/>
      <c r="BOA290" s="215"/>
      <c r="BOB290" s="215"/>
      <c r="BOC290" s="215"/>
      <c r="BOD290" s="215"/>
      <c r="BOE290" s="215"/>
      <c r="BOF290" s="215"/>
      <c r="BOG290" s="215"/>
      <c r="BOH290" s="215"/>
      <c r="BOI290" s="215"/>
      <c r="BOJ290" s="215"/>
      <c r="BOK290" s="215"/>
      <c r="BOL290" s="215"/>
      <c r="BOM290" s="215"/>
      <c r="BON290" s="215"/>
      <c r="BOO290" s="215"/>
      <c r="BOP290" s="215"/>
      <c r="BOQ290" s="215"/>
      <c r="BOR290" s="215"/>
      <c r="BOS290" s="215"/>
      <c r="BOT290" s="215"/>
      <c r="BOU290" s="215"/>
      <c r="BOV290" s="215"/>
      <c r="BOW290" s="215"/>
      <c r="BOX290" s="215"/>
      <c r="BOY290" s="215"/>
      <c r="BOZ290" s="215"/>
      <c r="BPA290" s="215"/>
      <c r="BPB290" s="215"/>
      <c r="BPC290" s="215"/>
      <c r="BPD290" s="215"/>
      <c r="BPE290" s="215"/>
      <c r="BPF290" s="215"/>
      <c r="BPG290" s="215"/>
      <c r="BPH290" s="215"/>
      <c r="BPI290" s="215"/>
      <c r="BPJ290" s="215"/>
      <c r="BPK290" s="215"/>
      <c r="BPL290" s="215"/>
      <c r="BPM290" s="215"/>
      <c r="BPN290" s="215"/>
      <c r="BPO290" s="215"/>
      <c r="BPP290" s="215"/>
      <c r="BPQ290" s="215"/>
      <c r="BPR290" s="215"/>
      <c r="BPS290" s="215"/>
      <c r="BPT290" s="215"/>
      <c r="BPU290" s="215"/>
      <c r="BPV290" s="215"/>
      <c r="BPW290" s="215"/>
      <c r="BPX290" s="215"/>
      <c r="BPY290" s="215"/>
      <c r="BPZ290" s="215"/>
      <c r="BQA290" s="215"/>
      <c r="BQB290" s="215"/>
      <c r="BQC290" s="215"/>
      <c r="BQD290" s="215"/>
      <c r="BQE290" s="215"/>
      <c r="BQF290" s="215"/>
      <c r="BQG290" s="215"/>
      <c r="BQH290" s="215"/>
      <c r="BQI290" s="215"/>
      <c r="BQJ290" s="215"/>
      <c r="BQK290" s="215"/>
      <c r="BQL290" s="215"/>
      <c r="BQM290" s="215"/>
      <c r="BQN290" s="215"/>
      <c r="BQO290" s="215"/>
      <c r="BQP290" s="215"/>
      <c r="BQQ290" s="215"/>
      <c r="BQR290" s="215"/>
      <c r="BQS290" s="215"/>
      <c r="BQT290" s="215"/>
      <c r="BQU290" s="215"/>
      <c r="BQV290" s="215"/>
      <c r="BQW290" s="215"/>
      <c r="BQX290" s="215"/>
      <c r="BQY290" s="215"/>
      <c r="BQZ290" s="215"/>
      <c r="BRA290" s="215"/>
      <c r="BRB290" s="215"/>
      <c r="BRC290" s="215"/>
      <c r="BRD290" s="215"/>
      <c r="BRE290" s="215"/>
      <c r="BRF290" s="215"/>
      <c r="BRG290" s="215"/>
      <c r="BRH290" s="215"/>
      <c r="BRI290" s="215"/>
      <c r="BRJ290" s="215"/>
      <c r="BRK290" s="215"/>
      <c r="BRL290" s="215"/>
      <c r="BRM290" s="215"/>
      <c r="BRN290" s="215"/>
      <c r="BRO290" s="215"/>
      <c r="BRP290" s="215"/>
      <c r="BRQ290" s="215"/>
      <c r="BRR290" s="215"/>
      <c r="BRS290" s="215"/>
      <c r="BRT290" s="215"/>
      <c r="BRU290" s="215"/>
      <c r="BRV290" s="215"/>
      <c r="BRW290" s="215"/>
      <c r="BRX290" s="215"/>
      <c r="BRY290" s="215"/>
      <c r="BRZ290" s="215"/>
      <c r="BSA290" s="215"/>
      <c r="BSB290" s="215"/>
      <c r="BSC290" s="215"/>
      <c r="BSD290" s="215"/>
      <c r="BSE290" s="215"/>
      <c r="BSF290" s="215"/>
      <c r="BSG290" s="215"/>
      <c r="BSH290" s="215"/>
      <c r="BSI290" s="215"/>
      <c r="BSJ290" s="215"/>
      <c r="BSK290" s="215"/>
      <c r="BSL290" s="215"/>
      <c r="BSM290" s="215"/>
      <c r="BSN290" s="215"/>
      <c r="BSO290" s="215"/>
      <c r="BSP290" s="215"/>
      <c r="BSQ290" s="215"/>
      <c r="BSR290" s="215"/>
      <c r="BSS290" s="215"/>
      <c r="BST290" s="215"/>
      <c r="BSU290" s="215"/>
      <c r="BSV290" s="215"/>
      <c r="BSW290" s="215"/>
      <c r="BSX290" s="215"/>
      <c r="BSY290" s="215"/>
      <c r="BSZ290" s="215"/>
      <c r="BTA290" s="215"/>
      <c r="BTB290" s="215"/>
      <c r="BTC290" s="215"/>
      <c r="BTD290" s="215"/>
      <c r="BTE290" s="215"/>
      <c r="BTF290" s="215"/>
      <c r="BTG290" s="215"/>
      <c r="BTH290" s="215"/>
      <c r="BTI290" s="215"/>
      <c r="BTJ290" s="215"/>
      <c r="BTK290" s="215"/>
      <c r="BTL290" s="215"/>
      <c r="BTM290" s="215"/>
      <c r="BTN290" s="215"/>
      <c r="BTO290" s="215"/>
      <c r="BTP290" s="215"/>
      <c r="BTQ290" s="215"/>
      <c r="BTR290" s="215"/>
      <c r="BTS290" s="215"/>
      <c r="BTT290" s="215"/>
      <c r="BTU290" s="215"/>
      <c r="BTV290" s="215"/>
      <c r="BTW290" s="215"/>
      <c r="BTX290" s="215"/>
      <c r="BTY290" s="215"/>
      <c r="BTZ290" s="215"/>
      <c r="BUA290" s="215"/>
      <c r="BUB290" s="215"/>
      <c r="BUC290" s="215"/>
      <c r="BUD290" s="215"/>
      <c r="BUE290" s="215"/>
      <c r="BUF290" s="215"/>
      <c r="BUG290" s="215"/>
      <c r="BUH290" s="215"/>
      <c r="BUI290" s="215"/>
      <c r="BUJ290" s="215"/>
      <c r="BUK290" s="215"/>
      <c r="BUL290" s="215"/>
      <c r="BUM290" s="215"/>
      <c r="BUN290" s="215"/>
      <c r="BUO290" s="215"/>
      <c r="BUP290" s="215"/>
      <c r="BUQ290" s="215"/>
      <c r="BUR290" s="215"/>
      <c r="BUS290" s="215"/>
      <c r="BUT290" s="215"/>
      <c r="BUU290" s="215"/>
      <c r="BUV290" s="215"/>
      <c r="BUW290" s="215"/>
      <c r="BUX290" s="215"/>
      <c r="BUY290" s="215"/>
      <c r="BUZ290" s="215"/>
      <c r="BVA290" s="215"/>
      <c r="BVB290" s="215"/>
      <c r="BVC290" s="215"/>
      <c r="BVD290" s="215"/>
      <c r="BVE290" s="215"/>
      <c r="BVF290" s="215"/>
      <c r="BVG290" s="215"/>
      <c r="BVH290" s="215"/>
      <c r="BVI290" s="215"/>
      <c r="BVJ290" s="215"/>
      <c r="BVK290" s="215"/>
      <c r="BVL290" s="215"/>
      <c r="BVM290" s="215"/>
      <c r="BVN290" s="215"/>
      <c r="BVO290" s="215"/>
      <c r="BVP290" s="215"/>
      <c r="BVQ290" s="215"/>
      <c r="BVR290" s="215"/>
      <c r="BVS290" s="215"/>
      <c r="BVT290" s="215"/>
      <c r="BVU290" s="215"/>
      <c r="BVV290" s="215"/>
      <c r="BVW290" s="215"/>
      <c r="BVX290" s="215"/>
      <c r="BVY290" s="215"/>
      <c r="BVZ290" s="215"/>
      <c r="BWA290" s="215"/>
      <c r="BWB290" s="215"/>
      <c r="BWC290" s="215"/>
      <c r="BWD290" s="215"/>
      <c r="BWE290" s="215"/>
      <c r="BWF290" s="215"/>
      <c r="BWG290" s="215"/>
      <c r="BWH290" s="215"/>
      <c r="BWI290" s="215"/>
      <c r="BWJ290" s="215"/>
      <c r="BWK290" s="215"/>
      <c r="BWL290" s="215"/>
      <c r="BWM290" s="215"/>
      <c r="BWN290" s="215"/>
      <c r="BWO290" s="215"/>
      <c r="BWP290" s="215"/>
      <c r="BWQ290" s="215"/>
      <c r="BWR290" s="215"/>
      <c r="BWS290" s="215"/>
      <c r="BWT290" s="215"/>
      <c r="BWU290" s="215"/>
      <c r="BWV290" s="215"/>
      <c r="BWW290" s="215"/>
      <c r="BWX290" s="215"/>
      <c r="BWY290" s="215"/>
      <c r="BWZ290" s="215"/>
      <c r="BXA290" s="215"/>
      <c r="BXB290" s="215"/>
      <c r="BXC290" s="215"/>
      <c r="BXD290" s="215"/>
      <c r="BXE290" s="215"/>
      <c r="BXF290" s="215"/>
      <c r="BXG290" s="215"/>
      <c r="BXH290" s="215"/>
      <c r="BXI290" s="215"/>
      <c r="BXJ290" s="215"/>
      <c r="BXK290" s="215"/>
      <c r="BXL290" s="215"/>
      <c r="BXM290" s="215"/>
      <c r="BXN290" s="215"/>
      <c r="BXO290" s="215"/>
      <c r="BXP290" s="215"/>
      <c r="BXQ290" s="215"/>
      <c r="BXR290" s="215"/>
      <c r="BXS290" s="215"/>
      <c r="BXT290" s="215"/>
      <c r="BXU290" s="215"/>
      <c r="BXV290" s="215"/>
      <c r="BXW290" s="215"/>
      <c r="BXX290" s="215"/>
      <c r="BXY290" s="215"/>
      <c r="BXZ290" s="215"/>
      <c r="BYA290" s="215"/>
      <c r="BYB290" s="215"/>
      <c r="BYC290" s="215"/>
      <c r="BYD290" s="215"/>
      <c r="BYE290" s="215"/>
      <c r="BYF290" s="215"/>
      <c r="BYG290" s="215"/>
      <c r="BYH290" s="215"/>
      <c r="BYI290" s="215"/>
      <c r="BYJ290" s="215"/>
      <c r="BYK290" s="215"/>
      <c r="BYL290" s="215"/>
      <c r="BYM290" s="215"/>
      <c r="BYN290" s="215"/>
      <c r="BYO290" s="215"/>
      <c r="BYP290" s="215"/>
      <c r="BYQ290" s="215"/>
      <c r="BYR290" s="215"/>
      <c r="BYS290" s="215"/>
      <c r="BYT290" s="215"/>
      <c r="BYU290" s="215"/>
      <c r="BYV290" s="215"/>
      <c r="BYW290" s="215"/>
      <c r="BYX290" s="215"/>
      <c r="BYY290" s="215"/>
      <c r="BYZ290" s="215"/>
      <c r="BZA290" s="215"/>
      <c r="BZB290" s="215"/>
      <c r="BZC290" s="215"/>
      <c r="BZD290" s="215"/>
      <c r="BZE290" s="215"/>
      <c r="BZF290" s="215"/>
      <c r="BZG290" s="215"/>
      <c r="BZH290" s="215"/>
      <c r="BZI290" s="215"/>
      <c r="BZJ290" s="215"/>
      <c r="BZK290" s="215"/>
      <c r="BZL290" s="215"/>
      <c r="BZM290" s="215"/>
      <c r="BZN290" s="215"/>
      <c r="BZO290" s="215"/>
      <c r="BZP290" s="215"/>
      <c r="BZQ290" s="215"/>
      <c r="BZR290" s="215"/>
      <c r="BZS290" s="215"/>
      <c r="BZT290" s="215"/>
      <c r="BZU290" s="215"/>
      <c r="BZV290" s="215"/>
      <c r="BZW290" s="215"/>
      <c r="BZX290" s="215"/>
      <c r="BZY290" s="215"/>
      <c r="BZZ290" s="215"/>
      <c r="CAA290" s="215"/>
      <c r="CAB290" s="215"/>
      <c r="CAC290" s="215"/>
      <c r="CAD290" s="215"/>
      <c r="CAE290" s="215"/>
      <c r="CAF290" s="215"/>
      <c r="CAG290" s="215"/>
      <c r="CAH290" s="215"/>
      <c r="CAI290" s="215"/>
      <c r="CAJ290" s="215"/>
      <c r="CAK290" s="215"/>
      <c r="CAL290" s="215"/>
      <c r="CAM290" s="215"/>
      <c r="CAN290" s="215"/>
      <c r="CAO290" s="215"/>
      <c r="CAP290" s="215"/>
      <c r="CAQ290" s="215"/>
      <c r="CAR290" s="215"/>
      <c r="CAS290" s="215"/>
      <c r="CAT290" s="215"/>
      <c r="CAU290" s="215"/>
      <c r="CAV290" s="215"/>
      <c r="CAW290" s="215"/>
      <c r="CAX290" s="215"/>
      <c r="CAY290" s="215"/>
      <c r="CAZ290" s="215"/>
      <c r="CBA290" s="215"/>
      <c r="CBB290" s="215"/>
      <c r="CBC290" s="215"/>
      <c r="CBD290" s="215"/>
      <c r="CBE290" s="215"/>
      <c r="CBF290" s="215"/>
      <c r="CBG290" s="215"/>
      <c r="CBH290" s="215"/>
      <c r="CBI290" s="215"/>
      <c r="CBJ290" s="215"/>
      <c r="CBK290" s="215"/>
      <c r="CBL290" s="215"/>
      <c r="CBM290" s="215"/>
      <c r="CBN290" s="215"/>
      <c r="CBO290" s="215"/>
      <c r="CBP290" s="215"/>
      <c r="CBQ290" s="215"/>
      <c r="CBR290" s="215"/>
      <c r="CBS290" s="215"/>
      <c r="CBT290" s="215"/>
      <c r="CBU290" s="215"/>
      <c r="CBV290" s="215"/>
      <c r="CBW290" s="215"/>
      <c r="CBX290" s="215"/>
      <c r="CBY290" s="215"/>
      <c r="CBZ290" s="215"/>
      <c r="CCA290" s="215"/>
      <c r="CCB290" s="215"/>
      <c r="CCC290" s="215"/>
      <c r="CCD290" s="215"/>
      <c r="CCE290" s="215"/>
      <c r="CCF290" s="215"/>
      <c r="CCG290" s="215"/>
      <c r="CCH290" s="215"/>
      <c r="CCI290" s="215"/>
      <c r="CCJ290" s="215"/>
      <c r="CCK290" s="215"/>
      <c r="CCL290" s="215"/>
      <c r="CCM290" s="215"/>
      <c r="CCN290" s="215"/>
      <c r="CCO290" s="215"/>
      <c r="CCP290" s="215"/>
      <c r="CCQ290" s="215"/>
      <c r="CCR290" s="215"/>
      <c r="CCS290" s="215"/>
      <c r="CCT290" s="215"/>
      <c r="CCU290" s="215"/>
      <c r="CCV290" s="215"/>
      <c r="CCW290" s="215"/>
      <c r="CCX290" s="215"/>
      <c r="CCY290" s="215"/>
      <c r="CCZ290" s="215"/>
      <c r="CDA290" s="215"/>
      <c r="CDB290" s="215"/>
      <c r="CDC290" s="215"/>
      <c r="CDD290" s="215"/>
      <c r="CDE290" s="215"/>
      <c r="CDF290" s="215"/>
      <c r="CDG290" s="215"/>
      <c r="CDH290" s="215"/>
      <c r="CDI290" s="215"/>
      <c r="CDJ290" s="215"/>
      <c r="CDK290" s="215"/>
      <c r="CDL290" s="215"/>
      <c r="CDM290" s="215"/>
      <c r="CDN290" s="215"/>
      <c r="CDO290" s="215"/>
      <c r="CDP290" s="215"/>
      <c r="CDQ290" s="215"/>
      <c r="CDR290" s="215"/>
      <c r="CDS290" s="215"/>
      <c r="CDT290" s="215"/>
      <c r="CDU290" s="215"/>
      <c r="CDV290" s="215"/>
      <c r="CDW290" s="215"/>
      <c r="CDX290" s="215"/>
      <c r="CDY290" s="215"/>
      <c r="CDZ290" s="215"/>
      <c r="CEA290" s="215"/>
      <c r="CEB290" s="215"/>
      <c r="CEC290" s="215"/>
      <c r="CED290" s="215"/>
      <c r="CEE290" s="215"/>
      <c r="CEF290" s="215"/>
      <c r="CEG290" s="215"/>
      <c r="CEH290" s="215"/>
      <c r="CEI290" s="215"/>
      <c r="CEJ290" s="215"/>
      <c r="CEK290" s="215"/>
      <c r="CEL290" s="215"/>
      <c r="CEM290" s="215"/>
      <c r="CEN290" s="215"/>
      <c r="CEO290" s="215"/>
      <c r="CEP290" s="215"/>
      <c r="CEQ290" s="215"/>
      <c r="CER290" s="215"/>
      <c r="CES290" s="215"/>
      <c r="CET290" s="215"/>
      <c r="CEU290" s="215"/>
      <c r="CEV290" s="215"/>
      <c r="CEW290" s="215"/>
      <c r="CEX290" s="215"/>
      <c r="CEY290" s="215"/>
      <c r="CEZ290" s="215"/>
      <c r="CFA290" s="215"/>
      <c r="CFB290" s="215"/>
      <c r="CFC290" s="215"/>
      <c r="CFD290" s="215"/>
      <c r="CFE290" s="215"/>
      <c r="CFF290" s="215"/>
      <c r="CFG290" s="215"/>
      <c r="CFH290" s="215"/>
      <c r="CFI290" s="215"/>
      <c r="CFJ290" s="215"/>
      <c r="CFK290" s="215"/>
      <c r="CFL290" s="215"/>
      <c r="CFM290" s="215"/>
      <c r="CFN290" s="215"/>
      <c r="CFO290" s="215"/>
      <c r="CFP290" s="215"/>
      <c r="CFQ290" s="215"/>
      <c r="CFR290" s="215"/>
      <c r="CFS290" s="215"/>
      <c r="CFT290" s="215"/>
      <c r="CFU290" s="215"/>
      <c r="CFV290" s="215"/>
      <c r="CFW290" s="215"/>
      <c r="CFX290" s="215"/>
      <c r="CFY290" s="215"/>
      <c r="CFZ290" s="215"/>
      <c r="CGA290" s="215"/>
      <c r="CGB290" s="215"/>
      <c r="CGC290" s="215"/>
      <c r="CGD290" s="215"/>
      <c r="CGE290" s="215"/>
      <c r="CGF290" s="215"/>
      <c r="CGG290" s="215"/>
      <c r="CGH290" s="215"/>
      <c r="CGI290" s="215"/>
      <c r="CGJ290" s="215"/>
      <c r="CGK290" s="215"/>
      <c r="CGL290" s="215"/>
      <c r="CGM290" s="215"/>
      <c r="CGN290" s="215"/>
      <c r="CGO290" s="215"/>
      <c r="CGP290" s="215"/>
      <c r="CGQ290" s="215"/>
      <c r="CGR290" s="215"/>
      <c r="CGS290" s="215"/>
      <c r="CGT290" s="215"/>
      <c r="CGU290" s="215"/>
      <c r="CGV290" s="215"/>
      <c r="CGW290" s="215"/>
      <c r="CGX290" s="215"/>
      <c r="CGY290" s="215"/>
      <c r="CGZ290" s="215"/>
      <c r="CHA290" s="215"/>
      <c r="CHB290" s="215"/>
      <c r="CHC290" s="215"/>
      <c r="CHD290" s="215"/>
      <c r="CHE290" s="215"/>
      <c r="CHF290" s="215"/>
      <c r="CHG290" s="215"/>
      <c r="CHH290" s="215"/>
      <c r="CHI290" s="215"/>
      <c r="CHJ290" s="215"/>
      <c r="CHK290" s="215"/>
      <c r="CHL290" s="215"/>
      <c r="CHM290" s="215"/>
      <c r="CHN290" s="215"/>
      <c r="CHO290" s="215"/>
      <c r="CHP290" s="215"/>
      <c r="CHQ290" s="215"/>
      <c r="CHR290" s="215"/>
      <c r="CHS290" s="215"/>
      <c r="CHT290" s="215"/>
      <c r="CHU290" s="215"/>
      <c r="CHV290" s="215"/>
      <c r="CHW290" s="215"/>
      <c r="CHX290" s="215"/>
      <c r="CHY290" s="215"/>
      <c r="CHZ290" s="215"/>
      <c r="CIA290" s="215"/>
      <c r="CIB290" s="215"/>
      <c r="CIC290" s="215"/>
      <c r="CID290" s="215"/>
      <c r="CIE290" s="215"/>
      <c r="CIF290" s="215"/>
      <c r="CIG290" s="215"/>
      <c r="CIH290" s="215"/>
      <c r="CII290" s="215"/>
      <c r="CIJ290" s="215"/>
      <c r="CIK290" s="215"/>
      <c r="CIL290" s="215"/>
      <c r="CIM290" s="215"/>
      <c r="CIN290" s="215"/>
      <c r="CIO290" s="215"/>
      <c r="CIP290" s="215"/>
      <c r="CIQ290" s="215"/>
      <c r="CIR290" s="215"/>
      <c r="CIS290" s="215"/>
      <c r="CIT290" s="215"/>
      <c r="CIU290" s="215"/>
      <c r="CIV290" s="215"/>
      <c r="CIW290" s="215"/>
      <c r="CIX290" s="215"/>
      <c r="CIY290" s="215"/>
      <c r="CIZ290" s="215"/>
      <c r="CJA290" s="215"/>
      <c r="CJB290" s="215"/>
      <c r="CJC290" s="215"/>
      <c r="CJD290" s="215"/>
      <c r="CJE290" s="215"/>
      <c r="CJF290" s="215"/>
      <c r="CJG290" s="215"/>
      <c r="CJH290" s="215"/>
      <c r="CJI290" s="215"/>
      <c r="CJJ290" s="215"/>
      <c r="CJK290" s="215"/>
      <c r="CJL290" s="215"/>
      <c r="CJM290" s="215"/>
      <c r="CJN290" s="215"/>
      <c r="CJO290" s="215"/>
      <c r="CJP290" s="215"/>
      <c r="CJQ290" s="215"/>
      <c r="CJR290" s="215"/>
      <c r="CJS290" s="215"/>
      <c r="CJT290" s="215"/>
      <c r="CJU290" s="215"/>
      <c r="CJV290" s="215"/>
      <c r="CJW290" s="215"/>
      <c r="CJX290" s="215"/>
      <c r="CJY290" s="215"/>
      <c r="CJZ290" s="215"/>
      <c r="CKA290" s="215"/>
      <c r="CKB290" s="215"/>
      <c r="CKC290" s="215"/>
      <c r="CKD290" s="215"/>
      <c r="CKE290" s="215"/>
      <c r="CKF290" s="215"/>
      <c r="CKG290" s="215"/>
      <c r="CKH290" s="215"/>
      <c r="CKI290" s="215"/>
      <c r="CKJ290" s="215"/>
      <c r="CKK290" s="215"/>
      <c r="CKL290" s="215"/>
      <c r="CKM290" s="215"/>
      <c r="CKN290" s="215"/>
      <c r="CKO290" s="215"/>
      <c r="CKP290" s="215"/>
      <c r="CKQ290" s="215"/>
      <c r="CKR290" s="215"/>
      <c r="CKS290" s="215"/>
      <c r="CKT290" s="215"/>
      <c r="CKU290" s="215"/>
      <c r="CKV290" s="215"/>
      <c r="CKW290" s="215"/>
      <c r="CKX290" s="215"/>
      <c r="CKY290" s="215"/>
      <c r="CKZ290" s="215"/>
      <c r="CLA290" s="215"/>
      <c r="CLB290" s="215"/>
      <c r="CLC290" s="215"/>
      <c r="CLD290" s="215"/>
      <c r="CLE290" s="215"/>
      <c r="CLF290" s="215"/>
      <c r="CLG290" s="215"/>
      <c r="CLH290" s="215"/>
      <c r="CLI290" s="215"/>
      <c r="CLJ290" s="215"/>
      <c r="CLK290" s="215"/>
      <c r="CLL290" s="215"/>
      <c r="CLM290" s="215"/>
      <c r="CLN290" s="215"/>
      <c r="CLO290" s="215"/>
      <c r="CLP290" s="215"/>
      <c r="CLQ290" s="215"/>
      <c r="CLR290" s="215"/>
      <c r="CLS290" s="215"/>
      <c r="CLT290" s="215"/>
      <c r="CLU290" s="215"/>
      <c r="CLV290" s="215"/>
      <c r="CLW290" s="215"/>
      <c r="CLX290" s="215"/>
      <c r="CLY290" s="215"/>
      <c r="CLZ290" s="215"/>
      <c r="CMA290" s="215"/>
      <c r="CMB290" s="215"/>
      <c r="CMC290" s="215"/>
      <c r="CMD290" s="215"/>
      <c r="CME290" s="215"/>
      <c r="CMF290" s="215"/>
      <c r="CMG290" s="215"/>
      <c r="CMH290" s="215"/>
      <c r="CMI290" s="215"/>
      <c r="CMJ290" s="215"/>
      <c r="CMK290" s="215"/>
      <c r="CML290" s="215"/>
      <c r="CMM290" s="215"/>
      <c r="CMN290" s="215"/>
      <c r="CMO290" s="215"/>
      <c r="CMP290" s="215"/>
      <c r="CMQ290" s="215"/>
      <c r="CMR290" s="215"/>
      <c r="CMS290" s="215"/>
      <c r="CMT290" s="215"/>
      <c r="CMU290" s="215"/>
      <c r="CMV290" s="215"/>
      <c r="CMW290" s="215"/>
      <c r="CMX290" s="215"/>
      <c r="CMY290" s="215"/>
      <c r="CMZ290" s="215"/>
      <c r="CNA290" s="215"/>
      <c r="CNB290" s="215"/>
      <c r="CNC290" s="215"/>
      <c r="CND290" s="215"/>
      <c r="CNE290" s="215"/>
      <c r="CNF290" s="215"/>
      <c r="CNG290" s="215"/>
      <c r="CNH290" s="215"/>
      <c r="CNI290" s="215"/>
      <c r="CNJ290" s="215"/>
      <c r="CNK290" s="215"/>
      <c r="CNL290" s="215"/>
      <c r="CNM290" s="215"/>
      <c r="CNN290" s="215"/>
      <c r="CNO290" s="215"/>
      <c r="CNP290" s="215"/>
      <c r="CNQ290" s="215"/>
      <c r="CNR290" s="215"/>
      <c r="CNS290" s="215"/>
      <c r="CNT290" s="215"/>
      <c r="CNU290" s="215"/>
      <c r="CNV290" s="215"/>
      <c r="CNW290" s="215"/>
      <c r="CNX290" s="215"/>
      <c r="CNY290" s="215"/>
      <c r="CNZ290" s="215"/>
      <c r="COA290" s="215"/>
      <c r="COB290" s="215"/>
      <c r="COC290" s="215"/>
      <c r="COD290" s="215"/>
      <c r="COE290" s="215"/>
      <c r="COF290" s="215"/>
      <c r="COG290" s="215"/>
      <c r="COH290" s="215"/>
      <c r="COI290" s="215"/>
      <c r="COJ290" s="215"/>
      <c r="COK290" s="215"/>
      <c r="COL290" s="215"/>
      <c r="COM290" s="215"/>
      <c r="CON290" s="215"/>
      <c r="COO290" s="215"/>
      <c r="COP290" s="215"/>
      <c r="COQ290" s="215"/>
      <c r="COR290" s="215"/>
      <c r="COS290" s="215"/>
      <c r="COT290" s="215"/>
      <c r="COU290" s="215"/>
      <c r="COV290" s="215"/>
      <c r="COW290" s="215"/>
      <c r="COX290" s="215"/>
      <c r="COY290" s="215"/>
      <c r="COZ290" s="215"/>
      <c r="CPA290" s="215"/>
      <c r="CPB290" s="215"/>
      <c r="CPC290" s="215"/>
      <c r="CPD290" s="215"/>
      <c r="CPE290" s="215"/>
      <c r="CPF290" s="215"/>
      <c r="CPG290" s="215"/>
      <c r="CPH290" s="215"/>
      <c r="CPI290" s="215"/>
      <c r="CPJ290" s="215"/>
      <c r="CPK290" s="215"/>
      <c r="CPL290" s="215"/>
      <c r="CPM290" s="215"/>
      <c r="CPN290" s="215"/>
      <c r="CPO290" s="215"/>
      <c r="CPP290" s="215"/>
      <c r="CPQ290" s="215"/>
      <c r="CPR290" s="215"/>
      <c r="CPS290" s="215"/>
      <c r="CPT290" s="215"/>
      <c r="CPU290" s="215"/>
      <c r="CPV290" s="215"/>
      <c r="CPW290" s="215"/>
      <c r="CPX290" s="215"/>
      <c r="CPY290" s="215"/>
      <c r="CPZ290" s="215"/>
      <c r="CQA290" s="215"/>
      <c r="CQB290" s="215"/>
      <c r="CQC290" s="215"/>
      <c r="CQD290" s="215"/>
      <c r="CQE290" s="215"/>
      <c r="CQF290" s="215"/>
      <c r="CQG290" s="215"/>
      <c r="CQH290" s="215"/>
      <c r="CQI290" s="215"/>
      <c r="CQJ290" s="215"/>
      <c r="CQK290" s="215"/>
      <c r="CQL290" s="215"/>
      <c r="CQM290" s="215"/>
      <c r="CQN290" s="215"/>
      <c r="CQO290" s="215"/>
      <c r="CQP290" s="215"/>
      <c r="CQQ290" s="215"/>
      <c r="CQR290" s="215"/>
      <c r="CQS290" s="215"/>
      <c r="CQT290" s="215"/>
      <c r="CQU290" s="215"/>
      <c r="CQV290" s="215"/>
      <c r="CQW290" s="215"/>
      <c r="CQX290" s="215"/>
      <c r="CQY290" s="215"/>
      <c r="CQZ290" s="215"/>
      <c r="CRA290" s="215"/>
      <c r="CRB290" s="215"/>
      <c r="CRC290" s="215"/>
      <c r="CRD290" s="215"/>
      <c r="CRE290" s="215"/>
      <c r="CRF290" s="215"/>
      <c r="CRG290" s="215"/>
      <c r="CRH290" s="215"/>
      <c r="CRI290" s="215"/>
      <c r="CRJ290" s="215"/>
      <c r="CRK290" s="215"/>
      <c r="CRL290" s="215"/>
      <c r="CRM290" s="215"/>
      <c r="CRN290" s="215"/>
      <c r="CRO290" s="215"/>
      <c r="CRP290" s="215"/>
      <c r="CRQ290" s="215"/>
      <c r="CRR290" s="215"/>
      <c r="CRS290" s="215"/>
      <c r="CRT290" s="215"/>
      <c r="CRU290" s="215"/>
      <c r="CRV290" s="215"/>
      <c r="CRW290" s="215"/>
      <c r="CRX290" s="215"/>
      <c r="CRY290" s="215"/>
      <c r="CRZ290" s="215"/>
      <c r="CSA290" s="215"/>
      <c r="CSB290" s="215"/>
      <c r="CSC290" s="215"/>
      <c r="CSD290" s="215"/>
      <c r="CSE290" s="215"/>
      <c r="CSF290" s="215"/>
      <c r="CSG290" s="215"/>
      <c r="CSH290" s="215"/>
      <c r="CSI290" s="215"/>
      <c r="CSJ290" s="215"/>
      <c r="CSK290" s="215"/>
      <c r="CSL290" s="215"/>
      <c r="CSM290" s="215"/>
      <c r="CSN290" s="215"/>
      <c r="CSO290" s="215"/>
      <c r="CSP290" s="215"/>
      <c r="CSQ290" s="215"/>
      <c r="CSR290" s="215"/>
      <c r="CSS290" s="215"/>
      <c r="CST290" s="215"/>
      <c r="CSU290" s="215"/>
      <c r="CSV290" s="215"/>
      <c r="CSW290" s="215"/>
      <c r="CSX290" s="215"/>
      <c r="CSY290" s="215"/>
      <c r="CSZ290" s="215"/>
      <c r="CTA290" s="215"/>
      <c r="CTB290" s="215"/>
      <c r="CTC290" s="215"/>
      <c r="CTD290" s="215"/>
      <c r="CTE290" s="215"/>
      <c r="CTF290" s="215"/>
      <c r="CTG290" s="215"/>
      <c r="CTH290" s="215"/>
      <c r="CTI290" s="215"/>
      <c r="CTJ290" s="215"/>
      <c r="CTK290" s="215"/>
      <c r="CTL290" s="215"/>
      <c r="CTM290" s="215"/>
      <c r="CTN290" s="215"/>
      <c r="CTO290" s="215"/>
      <c r="CTP290" s="215"/>
      <c r="CTQ290" s="215"/>
      <c r="CTR290" s="215"/>
      <c r="CTS290" s="215"/>
      <c r="CTT290" s="215"/>
      <c r="CTU290" s="215"/>
      <c r="CTV290" s="215"/>
      <c r="CTW290" s="215"/>
      <c r="CTX290" s="215"/>
      <c r="CTY290" s="215"/>
      <c r="CTZ290" s="215"/>
      <c r="CUA290" s="215"/>
      <c r="CUB290" s="215"/>
      <c r="CUC290" s="215"/>
      <c r="CUD290" s="215"/>
      <c r="CUE290" s="215"/>
      <c r="CUF290" s="215"/>
      <c r="CUG290" s="215"/>
      <c r="CUH290" s="215"/>
      <c r="CUI290" s="215"/>
      <c r="CUJ290" s="215"/>
      <c r="CUK290" s="215"/>
      <c r="CUL290" s="215"/>
      <c r="CUM290" s="215"/>
      <c r="CUN290" s="215"/>
      <c r="CUO290" s="215"/>
      <c r="CUP290" s="215"/>
      <c r="CUQ290" s="215"/>
      <c r="CUR290" s="215"/>
      <c r="CUS290" s="215"/>
      <c r="CUT290" s="215"/>
      <c r="CUU290" s="215"/>
      <c r="CUV290" s="215"/>
      <c r="CUW290" s="215"/>
      <c r="CUX290" s="215"/>
      <c r="CUY290" s="215"/>
      <c r="CUZ290" s="215"/>
      <c r="CVA290" s="215"/>
      <c r="CVB290" s="215"/>
      <c r="CVC290" s="215"/>
      <c r="CVD290" s="215"/>
      <c r="CVE290" s="215"/>
      <c r="CVF290" s="215"/>
      <c r="CVG290" s="215"/>
      <c r="CVH290" s="215"/>
      <c r="CVI290" s="215"/>
      <c r="CVJ290" s="215"/>
      <c r="CVK290" s="215"/>
      <c r="CVL290" s="215"/>
      <c r="CVM290" s="215"/>
      <c r="CVN290" s="215"/>
      <c r="CVO290" s="215"/>
      <c r="CVP290" s="215"/>
      <c r="CVQ290" s="215"/>
      <c r="CVR290" s="215"/>
      <c r="CVS290" s="215"/>
      <c r="CVT290" s="215"/>
      <c r="CVU290" s="215"/>
      <c r="CVV290" s="215"/>
      <c r="CVW290" s="215"/>
      <c r="CVX290" s="215"/>
      <c r="CVY290" s="215"/>
      <c r="CVZ290" s="215"/>
      <c r="CWA290" s="215"/>
      <c r="CWB290" s="215"/>
      <c r="CWC290" s="215"/>
      <c r="CWD290" s="215"/>
      <c r="CWE290" s="215"/>
      <c r="CWF290" s="215"/>
      <c r="CWG290" s="215"/>
      <c r="CWH290" s="215"/>
      <c r="CWI290" s="215"/>
      <c r="CWJ290" s="215"/>
      <c r="CWK290" s="215"/>
      <c r="CWL290" s="215"/>
      <c r="CWM290" s="215"/>
      <c r="CWN290" s="215"/>
      <c r="CWO290" s="215"/>
      <c r="CWP290" s="215"/>
      <c r="CWQ290" s="215"/>
      <c r="CWR290" s="215"/>
      <c r="CWS290" s="215"/>
      <c r="CWT290" s="215"/>
      <c r="CWU290" s="215"/>
      <c r="CWV290" s="215"/>
      <c r="CWW290" s="215"/>
      <c r="CWX290" s="215"/>
      <c r="CWY290" s="215"/>
      <c r="CWZ290" s="215"/>
      <c r="CXA290" s="215"/>
      <c r="CXB290" s="215"/>
      <c r="CXC290" s="215"/>
      <c r="CXD290" s="215"/>
      <c r="CXE290" s="215"/>
      <c r="CXF290" s="215"/>
      <c r="CXG290" s="215"/>
      <c r="CXH290" s="215"/>
      <c r="CXI290" s="215"/>
      <c r="CXJ290" s="215"/>
      <c r="CXK290" s="215"/>
      <c r="CXL290" s="215"/>
      <c r="CXM290" s="215"/>
      <c r="CXN290" s="215"/>
      <c r="CXO290" s="215"/>
      <c r="CXP290" s="215"/>
      <c r="CXQ290" s="215"/>
      <c r="CXR290" s="215"/>
      <c r="CXS290" s="215"/>
      <c r="CXT290" s="215"/>
      <c r="CXU290" s="215"/>
      <c r="CXV290" s="215"/>
      <c r="CXW290" s="215"/>
      <c r="CXX290" s="215"/>
      <c r="CXY290" s="215"/>
      <c r="CXZ290" s="215"/>
      <c r="CYA290" s="215"/>
      <c r="CYB290" s="215"/>
      <c r="CYC290" s="215"/>
      <c r="CYD290" s="215"/>
      <c r="CYE290" s="215"/>
      <c r="CYF290" s="215"/>
      <c r="CYG290" s="215"/>
      <c r="CYH290" s="215"/>
      <c r="CYI290" s="215"/>
      <c r="CYJ290" s="215"/>
      <c r="CYK290" s="215"/>
      <c r="CYL290" s="215"/>
      <c r="CYM290" s="215"/>
      <c r="CYN290" s="215"/>
      <c r="CYO290" s="215"/>
      <c r="CYP290" s="215"/>
      <c r="CYQ290" s="215"/>
      <c r="CYR290" s="215"/>
      <c r="CYS290" s="215"/>
      <c r="CYT290" s="215"/>
      <c r="CYU290" s="215"/>
      <c r="CYV290" s="215"/>
      <c r="CYW290" s="215"/>
      <c r="CYX290" s="215"/>
      <c r="CYY290" s="215"/>
      <c r="CYZ290" s="215"/>
      <c r="CZA290" s="215"/>
      <c r="CZB290" s="215"/>
      <c r="CZC290" s="215"/>
      <c r="CZD290" s="215"/>
      <c r="CZE290" s="215"/>
      <c r="CZF290" s="215"/>
      <c r="CZG290" s="215"/>
      <c r="CZH290" s="215"/>
      <c r="CZI290" s="215"/>
      <c r="CZJ290" s="215"/>
      <c r="CZK290" s="215"/>
      <c r="CZL290" s="215"/>
      <c r="CZM290" s="215"/>
      <c r="CZN290" s="215"/>
      <c r="CZO290" s="215"/>
      <c r="CZP290" s="215"/>
      <c r="CZQ290" s="215"/>
      <c r="CZR290" s="215"/>
      <c r="CZS290" s="215"/>
      <c r="CZT290" s="215"/>
      <c r="CZU290" s="215"/>
      <c r="CZV290" s="215"/>
      <c r="CZW290" s="215"/>
      <c r="CZX290" s="215"/>
      <c r="CZY290" s="215"/>
      <c r="CZZ290" s="215"/>
      <c r="DAA290" s="215"/>
      <c r="DAB290" s="215"/>
      <c r="DAC290" s="215"/>
      <c r="DAD290" s="215"/>
      <c r="DAE290" s="215"/>
      <c r="DAF290" s="215"/>
      <c r="DAG290" s="215"/>
      <c r="DAH290" s="215"/>
      <c r="DAI290" s="215"/>
      <c r="DAJ290" s="215"/>
      <c r="DAK290" s="215"/>
      <c r="DAL290" s="215"/>
      <c r="DAM290" s="215"/>
      <c r="DAN290" s="215"/>
      <c r="DAO290" s="215"/>
      <c r="DAP290" s="215"/>
      <c r="DAQ290" s="215"/>
      <c r="DAR290" s="215"/>
      <c r="DAS290" s="215"/>
      <c r="DAT290" s="215"/>
      <c r="DAU290" s="215"/>
      <c r="DAV290" s="215"/>
      <c r="DAW290" s="215"/>
      <c r="DAX290" s="215"/>
      <c r="DAY290" s="215"/>
      <c r="DAZ290" s="215"/>
      <c r="DBA290" s="215"/>
      <c r="DBB290" s="215"/>
      <c r="DBC290" s="215"/>
      <c r="DBD290" s="215"/>
      <c r="DBE290" s="215"/>
      <c r="DBF290" s="215"/>
      <c r="DBG290" s="215"/>
      <c r="DBH290" s="215"/>
      <c r="DBI290" s="215"/>
      <c r="DBJ290" s="215"/>
      <c r="DBK290" s="215"/>
      <c r="DBL290" s="215"/>
      <c r="DBM290" s="215"/>
      <c r="DBN290" s="215"/>
      <c r="DBO290" s="215"/>
      <c r="DBP290" s="215"/>
      <c r="DBQ290" s="215"/>
      <c r="DBR290" s="215"/>
      <c r="DBS290" s="215"/>
      <c r="DBT290" s="215"/>
      <c r="DBU290" s="215"/>
      <c r="DBV290" s="215"/>
      <c r="DBW290" s="215"/>
      <c r="DBX290" s="215"/>
      <c r="DBY290" s="215"/>
      <c r="DBZ290" s="215"/>
      <c r="DCA290" s="215"/>
      <c r="DCB290" s="215"/>
      <c r="DCC290" s="215"/>
      <c r="DCD290" s="215"/>
      <c r="DCE290" s="215"/>
      <c r="DCF290" s="215"/>
      <c r="DCG290" s="215"/>
      <c r="DCH290" s="215"/>
      <c r="DCI290" s="215"/>
      <c r="DCJ290" s="215"/>
      <c r="DCK290" s="215"/>
      <c r="DCL290" s="215"/>
      <c r="DCM290" s="215"/>
      <c r="DCN290" s="215"/>
      <c r="DCO290" s="215"/>
      <c r="DCP290" s="215"/>
      <c r="DCQ290" s="215"/>
      <c r="DCR290" s="215"/>
      <c r="DCS290" s="215"/>
      <c r="DCT290" s="215"/>
      <c r="DCU290" s="215"/>
      <c r="DCV290" s="215"/>
      <c r="DCW290" s="215"/>
      <c r="DCX290" s="215"/>
      <c r="DCY290" s="215"/>
      <c r="DCZ290" s="215"/>
      <c r="DDA290" s="215"/>
      <c r="DDB290" s="215"/>
      <c r="DDC290" s="215"/>
      <c r="DDD290" s="215"/>
      <c r="DDE290" s="215"/>
      <c r="DDF290" s="215"/>
      <c r="DDG290" s="215"/>
      <c r="DDH290" s="215"/>
      <c r="DDI290" s="215"/>
      <c r="DDJ290" s="215"/>
      <c r="DDK290" s="215"/>
      <c r="DDL290" s="215"/>
      <c r="DDM290" s="215"/>
      <c r="DDN290" s="215"/>
      <c r="DDO290" s="215"/>
      <c r="DDP290" s="215"/>
      <c r="DDQ290" s="215"/>
      <c r="DDR290" s="215"/>
      <c r="DDS290" s="215"/>
      <c r="DDT290" s="215"/>
      <c r="DDU290" s="215"/>
      <c r="DDV290" s="215"/>
      <c r="DDW290" s="215"/>
      <c r="DDX290" s="215"/>
      <c r="DDY290" s="215"/>
      <c r="DDZ290" s="215"/>
      <c r="DEA290" s="215"/>
      <c r="DEB290" s="215"/>
      <c r="DEC290" s="215"/>
      <c r="DED290" s="215"/>
      <c r="DEE290" s="215"/>
      <c r="DEF290" s="215"/>
      <c r="DEG290" s="215"/>
      <c r="DEH290" s="215"/>
      <c r="DEI290" s="215"/>
      <c r="DEJ290" s="215"/>
      <c r="DEK290" s="215"/>
      <c r="DEL290" s="215"/>
      <c r="DEM290" s="215"/>
      <c r="DEN290" s="215"/>
      <c r="DEO290" s="215"/>
      <c r="DEP290" s="215"/>
      <c r="DEQ290" s="215"/>
      <c r="DER290" s="215"/>
      <c r="DES290" s="215"/>
      <c r="DET290" s="215"/>
      <c r="DEU290" s="215"/>
      <c r="DEV290" s="215"/>
      <c r="DEW290" s="215"/>
      <c r="DEX290" s="215"/>
      <c r="DEY290" s="215"/>
      <c r="DEZ290" s="215"/>
      <c r="DFA290" s="215"/>
      <c r="DFB290" s="215"/>
      <c r="DFC290" s="215"/>
      <c r="DFD290" s="215"/>
      <c r="DFE290" s="215"/>
      <c r="DFF290" s="215"/>
      <c r="DFG290" s="215"/>
      <c r="DFH290" s="215"/>
      <c r="DFI290" s="215"/>
      <c r="DFJ290" s="215"/>
      <c r="DFK290" s="215"/>
      <c r="DFL290" s="215"/>
      <c r="DFM290" s="215"/>
      <c r="DFN290" s="215"/>
      <c r="DFO290" s="215"/>
      <c r="DFP290" s="215"/>
      <c r="DFQ290" s="215"/>
      <c r="DFR290" s="215"/>
      <c r="DFS290" s="215"/>
      <c r="DFT290" s="215"/>
      <c r="DFU290" s="215"/>
      <c r="DFV290" s="215"/>
      <c r="DFW290" s="215"/>
      <c r="DFX290" s="215"/>
      <c r="DFY290" s="215"/>
      <c r="DFZ290" s="215"/>
      <c r="DGA290" s="215"/>
      <c r="DGB290" s="215"/>
      <c r="DGC290" s="215"/>
      <c r="DGD290" s="215"/>
      <c r="DGE290" s="215"/>
      <c r="DGF290" s="215"/>
      <c r="DGG290" s="215"/>
      <c r="DGH290" s="215"/>
      <c r="DGI290" s="215"/>
      <c r="DGJ290" s="215"/>
      <c r="DGK290" s="215"/>
      <c r="DGL290" s="215"/>
      <c r="DGM290" s="215"/>
      <c r="DGN290" s="215"/>
      <c r="DGO290" s="215"/>
      <c r="DGP290" s="215"/>
      <c r="DGQ290" s="215"/>
      <c r="DGR290" s="215"/>
      <c r="DGS290" s="215"/>
      <c r="DGT290" s="215"/>
      <c r="DGU290" s="215"/>
      <c r="DGV290" s="215"/>
      <c r="DGW290" s="215"/>
      <c r="DGX290" s="215"/>
      <c r="DGY290" s="215"/>
      <c r="DGZ290" s="215"/>
      <c r="DHA290" s="215"/>
      <c r="DHB290" s="215"/>
      <c r="DHC290" s="215"/>
      <c r="DHD290" s="215"/>
      <c r="DHE290" s="215"/>
      <c r="DHF290" s="215"/>
      <c r="DHG290" s="215"/>
      <c r="DHH290" s="215"/>
      <c r="DHI290" s="215"/>
      <c r="DHJ290" s="215"/>
      <c r="DHK290" s="215"/>
      <c r="DHL290" s="215"/>
      <c r="DHM290" s="215"/>
      <c r="DHN290" s="215"/>
      <c r="DHO290" s="215"/>
      <c r="DHP290" s="215"/>
      <c r="DHQ290" s="215"/>
      <c r="DHR290" s="215"/>
      <c r="DHS290" s="215"/>
      <c r="DHT290" s="215"/>
      <c r="DHU290" s="215"/>
      <c r="DHV290" s="215"/>
      <c r="DHW290" s="215"/>
      <c r="DHX290" s="215"/>
      <c r="DHY290" s="215"/>
      <c r="DHZ290" s="215"/>
      <c r="DIA290" s="215"/>
      <c r="DIB290" s="215"/>
      <c r="DIC290" s="215"/>
      <c r="DID290" s="215"/>
      <c r="DIE290" s="215"/>
      <c r="DIF290" s="215"/>
      <c r="DIG290" s="215"/>
      <c r="DIH290" s="215"/>
      <c r="DII290" s="215"/>
      <c r="DIJ290" s="215"/>
      <c r="DIK290" s="215"/>
      <c r="DIL290" s="215"/>
      <c r="DIM290" s="215"/>
      <c r="DIN290" s="215"/>
      <c r="DIO290" s="215"/>
      <c r="DIP290" s="215"/>
      <c r="DIQ290" s="215"/>
      <c r="DIR290" s="215"/>
      <c r="DIS290" s="215"/>
      <c r="DIT290" s="215"/>
      <c r="DIU290" s="215"/>
      <c r="DIV290" s="215"/>
      <c r="DIW290" s="215"/>
      <c r="DIX290" s="215"/>
      <c r="DIY290" s="215"/>
      <c r="DIZ290" s="215"/>
      <c r="DJA290" s="215"/>
      <c r="DJB290" s="215"/>
      <c r="DJC290" s="215"/>
      <c r="DJD290" s="215"/>
      <c r="DJE290" s="215"/>
      <c r="DJF290" s="215"/>
      <c r="DJG290" s="215"/>
      <c r="DJH290" s="215"/>
      <c r="DJI290" s="215"/>
      <c r="DJJ290" s="215"/>
      <c r="DJK290" s="215"/>
      <c r="DJL290" s="215"/>
      <c r="DJM290" s="215"/>
      <c r="DJN290" s="215"/>
      <c r="DJO290" s="215"/>
      <c r="DJP290" s="215"/>
      <c r="DJQ290" s="215"/>
      <c r="DJR290" s="215"/>
      <c r="DJS290" s="215"/>
      <c r="DJT290" s="215"/>
      <c r="DJU290" s="215"/>
      <c r="DJV290" s="215"/>
      <c r="DJW290" s="215"/>
      <c r="DJX290" s="215"/>
      <c r="DJY290" s="215"/>
      <c r="DJZ290" s="215"/>
      <c r="DKA290" s="215"/>
      <c r="DKB290" s="215"/>
      <c r="DKC290" s="215"/>
      <c r="DKD290" s="215"/>
      <c r="DKE290" s="215"/>
      <c r="DKF290" s="215"/>
      <c r="DKG290" s="215"/>
      <c r="DKH290" s="215"/>
      <c r="DKI290" s="215"/>
      <c r="DKJ290" s="215"/>
      <c r="DKK290" s="215"/>
      <c r="DKL290" s="215"/>
      <c r="DKM290" s="215"/>
      <c r="DKN290" s="215"/>
      <c r="DKO290" s="215"/>
      <c r="DKP290" s="215"/>
      <c r="DKQ290" s="215"/>
      <c r="DKR290" s="215"/>
      <c r="DKS290" s="215"/>
      <c r="DKT290" s="215"/>
      <c r="DKU290" s="215"/>
      <c r="DKV290" s="215"/>
      <c r="DKW290" s="215"/>
      <c r="DKX290" s="215"/>
      <c r="DKY290" s="215"/>
      <c r="DKZ290" s="215"/>
      <c r="DLA290" s="215"/>
      <c r="DLB290" s="215"/>
      <c r="DLC290" s="215"/>
      <c r="DLD290" s="215"/>
      <c r="DLE290" s="215"/>
      <c r="DLF290" s="215"/>
      <c r="DLG290" s="215"/>
      <c r="DLH290" s="215"/>
      <c r="DLI290" s="215"/>
      <c r="DLJ290" s="215"/>
      <c r="DLK290" s="215"/>
      <c r="DLL290" s="215"/>
      <c r="DLM290" s="215"/>
      <c r="DLN290" s="215"/>
      <c r="DLO290" s="215"/>
      <c r="DLP290" s="215"/>
      <c r="DLQ290" s="215"/>
      <c r="DLR290" s="215"/>
      <c r="DLS290" s="215"/>
      <c r="DLT290" s="215"/>
      <c r="DLU290" s="215"/>
      <c r="DLV290" s="215"/>
      <c r="DLW290" s="215"/>
      <c r="DLX290" s="215"/>
      <c r="DLY290" s="215"/>
      <c r="DLZ290" s="215"/>
      <c r="DMA290" s="215"/>
      <c r="DMB290" s="215"/>
      <c r="DMC290" s="215"/>
      <c r="DMD290" s="215"/>
      <c r="DME290" s="215"/>
      <c r="DMF290" s="215"/>
      <c r="DMG290" s="215"/>
      <c r="DMH290" s="215"/>
      <c r="DMI290" s="215"/>
      <c r="DMJ290" s="215"/>
      <c r="DMK290" s="215"/>
      <c r="DML290" s="215"/>
      <c r="DMM290" s="215"/>
      <c r="DMN290" s="215"/>
      <c r="DMO290" s="215"/>
      <c r="DMP290" s="215"/>
      <c r="DMQ290" s="215"/>
      <c r="DMR290" s="215"/>
      <c r="DMS290" s="215"/>
      <c r="DMT290" s="215"/>
      <c r="DMU290" s="215"/>
      <c r="DMV290" s="215"/>
      <c r="DMW290" s="215"/>
      <c r="DMX290" s="215"/>
      <c r="DMY290" s="215"/>
      <c r="DMZ290" s="215"/>
      <c r="DNA290" s="215"/>
      <c r="DNB290" s="215"/>
      <c r="DNC290" s="215"/>
      <c r="DND290" s="215"/>
      <c r="DNE290" s="215"/>
      <c r="DNF290" s="215"/>
      <c r="DNG290" s="215"/>
      <c r="DNH290" s="215"/>
      <c r="DNI290" s="215"/>
      <c r="DNJ290" s="215"/>
      <c r="DNK290" s="215"/>
      <c r="DNL290" s="215"/>
      <c r="DNM290" s="215"/>
      <c r="DNN290" s="215"/>
      <c r="DNO290" s="215"/>
      <c r="DNP290" s="215"/>
      <c r="DNQ290" s="215"/>
      <c r="DNR290" s="215"/>
      <c r="DNS290" s="215"/>
      <c r="DNT290" s="215"/>
      <c r="DNU290" s="215"/>
      <c r="DNV290" s="215"/>
      <c r="DNW290" s="215"/>
      <c r="DNX290" s="215"/>
      <c r="DNY290" s="215"/>
      <c r="DNZ290" s="215"/>
      <c r="DOA290" s="215"/>
      <c r="DOB290" s="215"/>
      <c r="DOC290" s="215"/>
      <c r="DOD290" s="215"/>
      <c r="DOE290" s="215"/>
      <c r="DOF290" s="215"/>
      <c r="DOG290" s="215"/>
      <c r="DOH290" s="215"/>
      <c r="DOI290" s="215"/>
      <c r="DOJ290" s="215"/>
      <c r="DOK290" s="215"/>
      <c r="DOL290" s="215"/>
      <c r="DOM290" s="215"/>
      <c r="DON290" s="215"/>
      <c r="DOO290" s="215"/>
      <c r="DOP290" s="215"/>
      <c r="DOQ290" s="215"/>
      <c r="DOR290" s="215"/>
      <c r="DOS290" s="215"/>
      <c r="DOT290" s="215"/>
      <c r="DOU290" s="215"/>
      <c r="DOV290" s="215"/>
      <c r="DOW290" s="215"/>
      <c r="DOX290" s="215"/>
      <c r="DOY290" s="215"/>
      <c r="DOZ290" s="215"/>
      <c r="DPA290" s="215"/>
      <c r="DPB290" s="215"/>
      <c r="DPC290" s="215"/>
      <c r="DPD290" s="215"/>
      <c r="DPE290" s="215"/>
      <c r="DPF290" s="215"/>
      <c r="DPG290" s="215"/>
      <c r="DPH290" s="215"/>
      <c r="DPI290" s="215"/>
      <c r="DPJ290" s="215"/>
      <c r="DPK290" s="215"/>
      <c r="DPL290" s="215"/>
      <c r="DPM290" s="215"/>
      <c r="DPN290" s="215"/>
      <c r="DPO290" s="215"/>
      <c r="DPP290" s="215"/>
      <c r="DPQ290" s="215"/>
      <c r="DPR290" s="215"/>
      <c r="DPS290" s="215"/>
      <c r="DPT290" s="215"/>
      <c r="DPU290" s="215"/>
      <c r="DPV290" s="215"/>
      <c r="DPW290" s="215"/>
      <c r="DPX290" s="215"/>
      <c r="DPY290" s="215"/>
      <c r="DPZ290" s="215"/>
      <c r="DQA290" s="215"/>
      <c r="DQB290" s="215"/>
      <c r="DQC290" s="215"/>
      <c r="DQD290" s="215"/>
      <c r="DQE290" s="215"/>
      <c r="DQF290" s="215"/>
      <c r="DQG290" s="215"/>
      <c r="DQH290" s="215"/>
      <c r="DQI290" s="215"/>
      <c r="DQJ290" s="215"/>
      <c r="DQK290" s="215"/>
      <c r="DQL290" s="215"/>
      <c r="DQM290" s="215"/>
      <c r="DQN290" s="215"/>
      <c r="DQO290" s="215"/>
      <c r="DQP290" s="215"/>
      <c r="DQQ290" s="215"/>
      <c r="DQR290" s="215"/>
      <c r="DQS290" s="215"/>
      <c r="DQT290" s="215"/>
      <c r="DQU290" s="215"/>
      <c r="DQV290" s="215"/>
      <c r="DQW290" s="215"/>
      <c r="DQX290" s="215"/>
      <c r="DQY290" s="215"/>
      <c r="DQZ290" s="215"/>
      <c r="DRA290" s="215"/>
      <c r="DRB290" s="215"/>
      <c r="DRC290" s="215"/>
      <c r="DRD290" s="215"/>
      <c r="DRE290" s="215"/>
      <c r="DRF290" s="215"/>
      <c r="DRG290" s="215"/>
      <c r="DRH290" s="215"/>
      <c r="DRI290" s="215"/>
      <c r="DRJ290" s="215"/>
      <c r="DRK290" s="215"/>
      <c r="DRL290" s="215"/>
      <c r="DRM290" s="215"/>
      <c r="DRN290" s="215"/>
      <c r="DRO290" s="215"/>
      <c r="DRP290" s="215"/>
      <c r="DRQ290" s="215"/>
      <c r="DRR290" s="215"/>
      <c r="DRS290" s="215"/>
      <c r="DRT290" s="215"/>
      <c r="DRU290" s="215"/>
      <c r="DRV290" s="215"/>
      <c r="DRW290" s="215"/>
      <c r="DRX290" s="215"/>
      <c r="DRY290" s="215"/>
      <c r="DRZ290" s="215"/>
      <c r="DSA290" s="215"/>
      <c r="DSB290" s="215"/>
      <c r="DSC290" s="215"/>
      <c r="DSD290" s="215"/>
      <c r="DSE290" s="215"/>
      <c r="DSF290" s="215"/>
      <c r="DSG290" s="215"/>
      <c r="DSH290" s="215"/>
      <c r="DSI290" s="215"/>
      <c r="DSJ290" s="215"/>
      <c r="DSK290" s="215"/>
      <c r="DSL290" s="215"/>
      <c r="DSM290" s="215"/>
      <c r="DSN290" s="215"/>
      <c r="DSO290" s="215"/>
      <c r="DSP290" s="215"/>
      <c r="DSQ290" s="215"/>
      <c r="DSR290" s="215"/>
      <c r="DSS290" s="215"/>
      <c r="DST290" s="215"/>
      <c r="DSU290" s="215"/>
      <c r="DSV290" s="215"/>
      <c r="DSW290" s="215"/>
      <c r="DSX290" s="215"/>
      <c r="DSY290" s="215"/>
      <c r="DSZ290" s="215"/>
      <c r="DTA290" s="215"/>
      <c r="DTB290" s="215"/>
      <c r="DTC290" s="215"/>
      <c r="DTD290" s="215"/>
      <c r="DTE290" s="215"/>
      <c r="DTF290" s="215"/>
      <c r="DTG290" s="215"/>
      <c r="DTH290" s="215"/>
      <c r="DTI290" s="215"/>
      <c r="DTJ290" s="215"/>
      <c r="DTK290" s="215"/>
      <c r="DTL290" s="215"/>
      <c r="DTM290" s="215"/>
      <c r="DTN290" s="215"/>
      <c r="DTO290" s="215"/>
      <c r="DTP290" s="215"/>
      <c r="DTQ290" s="215"/>
      <c r="DTR290" s="215"/>
      <c r="DTS290" s="215"/>
      <c r="DTT290" s="215"/>
      <c r="DTU290" s="215"/>
      <c r="DTV290" s="215"/>
      <c r="DTW290" s="215"/>
      <c r="DTX290" s="215"/>
      <c r="DTY290" s="215"/>
      <c r="DTZ290" s="215"/>
      <c r="DUA290" s="215"/>
      <c r="DUB290" s="215"/>
      <c r="DUC290" s="215"/>
      <c r="DUD290" s="215"/>
      <c r="DUE290" s="215"/>
      <c r="DUF290" s="215"/>
      <c r="DUG290" s="215"/>
      <c r="DUH290" s="215"/>
      <c r="DUI290" s="215"/>
      <c r="DUJ290" s="215"/>
      <c r="DUK290" s="215"/>
      <c r="DUL290" s="215"/>
      <c r="DUM290" s="215"/>
      <c r="DUN290" s="215"/>
      <c r="DUO290" s="215"/>
      <c r="DUP290" s="215"/>
      <c r="DUQ290" s="215"/>
      <c r="DUR290" s="215"/>
      <c r="DUS290" s="215"/>
      <c r="DUT290" s="215"/>
      <c r="DUU290" s="215"/>
      <c r="DUV290" s="215"/>
      <c r="DUW290" s="215"/>
      <c r="DUX290" s="215"/>
      <c r="DUY290" s="215"/>
      <c r="DUZ290" s="215"/>
      <c r="DVA290" s="215"/>
      <c r="DVB290" s="215"/>
      <c r="DVC290" s="215"/>
      <c r="DVD290" s="215"/>
      <c r="DVE290" s="215"/>
      <c r="DVF290" s="215"/>
      <c r="DVG290" s="215"/>
      <c r="DVH290" s="215"/>
      <c r="DVI290" s="215"/>
      <c r="DVJ290" s="215"/>
      <c r="DVK290" s="215"/>
      <c r="DVL290" s="215"/>
      <c r="DVM290" s="215"/>
      <c r="DVN290" s="215"/>
      <c r="DVO290" s="215"/>
      <c r="DVP290" s="215"/>
      <c r="DVQ290" s="215"/>
      <c r="DVR290" s="215"/>
      <c r="DVS290" s="215"/>
      <c r="DVT290" s="215"/>
      <c r="DVU290" s="215"/>
      <c r="DVV290" s="215"/>
      <c r="DVW290" s="215"/>
      <c r="DVX290" s="215"/>
      <c r="DVY290" s="215"/>
      <c r="DVZ290" s="215"/>
      <c r="DWA290" s="215"/>
      <c r="DWB290" s="215"/>
      <c r="DWC290" s="215"/>
      <c r="DWD290" s="215"/>
      <c r="DWE290" s="215"/>
      <c r="DWF290" s="215"/>
      <c r="DWG290" s="215"/>
      <c r="DWH290" s="215"/>
      <c r="DWI290" s="215"/>
      <c r="DWJ290" s="215"/>
      <c r="DWK290" s="215"/>
      <c r="DWL290" s="215"/>
      <c r="DWM290" s="215"/>
      <c r="DWN290" s="215"/>
      <c r="DWO290" s="215"/>
      <c r="DWP290" s="215"/>
      <c r="DWQ290" s="215"/>
      <c r="DWR290" s="215"/>
      <c r="DWS290" s="215"/>
      <c r="DWT290" s="215"/>
      <c r="DWU290" s="215"/>
      <c r="DWV290" s="215"/>
      <c r="DWW290" s="215"/>
      <c r="DWX290" s="215"/>
      <c r="DWY290" s="215"/>
      <c r="DWZ290" s="215"/>
      <c r="DXA290" s="215"/>
      <c r="DXB290" s="215"/>
      <c r="DXC290" s="215"/>
      <c r="DXD290" s="215"/>
      <c r="DXE290" s="215"/>
      <c r="DXF290" s="215"/>
      <c r="DXG290" s="215"/>
      <c r="DXH290" s="215"/>
      <c r="DXI290" s="215"/>
      <c r="DXJ290" s="215"/>
      <c r="DXK290" s="215"/>
      <c r="DXL290" s="215"/>
      <c r="DXM290" s="215"/>
      <c r="DXN290" s="215"/>
      <c r="DXO290" s="215"/>
      <c r="DXP290" s="215"/>
      <c r="DXQ290" s="215"/>
      <c r="DXR290" s="215"/>
      <c r="DXS290" s="215"/>
      <c r="DXT290" s="215"/>
      <c r="DXU290" s="215"/>
      <c r="DXV290" s="215"/>
      <c r="DXW290" s="215"/>
      <c r="DXX290" s="215"/>
      <c r="DXY290" s="215"/>
      <c r="DXZ290" s="215"/>
      <c r="DYA290" s="215"/>
      <c r="DYB290" s="215"/>
      <c r="DYC290" s="215"/>
      <c r="DYD290" s="215"/>
      <c r="DYE290" s="215"/>
      <c r="DYF290" s="215"/>
      <c r="DYG290" s="215"/>
      <c r="DYH290" s="215"/>
      <c r="DYI290" s="215"/>
      <c r="DYJ290" s="215"/>
      <c r="DYK290" s="215"/>
      <c r="DYL290" s="215"/>
      <c r="DYM290" s="215"/>
      <c r="DYN290" s="215"/>
      <c r="DYO290" s="215"/>
      <c r="DYP290" s="215"/>
      <c r="DYQ290" s="215"/>
      <c r="DYR290" s="215"/>
      <c r="DYS290" s="215"/>
      <c r="DYT290" s="215"/>
      <c r="DYU290" s="215"/>
      <c r="DYV290" s="215"/>
      <c r="DYW290" s="215"/>
      <c r="DYX290" s="215"/>
      <c r="DYY290" s="215"/>
      <c r="DYZ290" s="215"/>
      <c r="DZA290" s="215"/>
      <c r="DZB290" s="215"/>
      <c r="DZC290" s="215"/>
      <c r="DZD290" s="215"/>
      <c r="DZE290" s="215"/>
      <c r="DZF290" s="215"/>
      <c r="DZG290" s="215"/>
      <c r="DZH290" s="215"/>
      <c r="DZI290" s="215"/>
      <c r="DZJ290" s="215"/>
      <c r="DZK290" s="215"/>
      <c r="DZL290" s="215"/>
      <c r="DZM290" s="215"/>
      <c r="DZN290" s="215"/>
      <c r="DZO290" s="215"/>
      <c r="DZP290" s="215"/>
      <c r="DZQ290" s="215"/>
      <c r="DZR290" s="215"/>
      <c r="DZS290" s="215"/>
      <c r="DZT290" s="215"/>
      <c r="DZU290" s="215"/>
      <c r="DZV290" s="215"/>
      <c r="DZW290" s="215"/>
      <c r="DZX290" s="215"/>
      <c r="DZY290" s="215"/>
      <c r="DZZ290" s="215"/>
      <c r="EAA290" s="215"/>
      <c r="EAB290" s="215"/>
      <c r="EAC290" s="215"/>
      <c r="EAD290" s="215"/>
      <c r="EAE290" s="215"/>
      <c r="EAF290" s="215"/>
      <c r="EAG290" s="215"/>
      <c r="EAH290" s="215"/>
      <c r="EAI290" s="215"/>
      <c r="EAJ290" s="215"/>
      <c r="EAK290" s="215"/>
      <c r="EAL290" s="215"/>
      <c r="EAM290" s="215"/>
      <c r="EAN290" s="215"/>
      <c r="EAO290" s="215"/>
      <c r="EAP290" s="215"/>
      <c r="EAQ290" s="215"/>
      <c r="EAR290" s="215"/>
      <c r="EAS290" s="215"/>
      <c r="EAT290" s="215"/>
      <c r="EAU290" s="215"/>
      <c r="EAV290" s="215"/>
      <c r="EAW290" s="215"/>
      <c r="EAX290" s="215"/>
      <c r="EAY290" s="215"/>
      <c r="EAZ290" s="215"/>
      <c r="EBA290" s="215"/>
      <c r="EBB290" s="215"/>
      <c r="EBC290" s="215"/>
      <c r="EBD290" s="215"/>
      <c r="EBE290" s="215"/>
      <c r="EBF290" s="215"/>
      <c r="EBG290" s="215"/>
      <c r="EBH290" s="215"/>
      <c r="EBI290" s="215"/>
      <c r="EBJ290" s="215"/>
      <c r="EBK290" s="215"/>
      <c r="EBL290" s="215"/>
      <c r="EBM290" s="215"/>
      <c r="EBN290" s="215"/>
      <c r="EBO290" s="215"/>
      <c r="EBP290" s="215"/>
      <c r="EBQ290" s="215"/>
      <c r="EBR290" s="215"/>
      <c r="EBS290" s="215"/>
      <c r="EBT290" s="215"/>
      <c r="EBU290" s="215"/>
      <c r="EBV290" s="215"/>
      <c r="EBW290" s="215"/>
      <c r="EBX290" s="215"/>
      <c r="EBY290" s="215"/>
      <c r="EBZ290" s="215"/>
      <c r="ECA290" s="215"/>
      <c r="ECB290" s="215"/>
      <c r="ECC290" s="215"/>
      <c r="ECD290" s="215"/>
      <c r="ECE290" s="215"/>
      <c r="ECF290" s="215"/>
      <c r="ECG290" s="215"/>
      <c r="ECH290" s="215"/>
      <c r="ECI290" s="215"/>
      <c r="ECJ290" s="215"/>
      <c r="ECK290" s="215"/>
      <c r="ECL290" s="215"/>
      <c r="ECM290" s="215"/>
      <c r="ECN290" s="215"/>
      <c r="ECO290" s="215"/>
      <c r="ECP290" s="215"/>
      <c r="ECQ290" s="215"/>
      <c r="ECR290" s="215"/>
      <c r="ECS290" s="215"/>
      <c r="ECT290" s="215"/>
      <c r="ECU290" s="215"/>
      <c r="ECV290" s="215"/>
      <c r="ECW290" s="215"/>
      <c r="ECX290" s="215"/>
      <c r="ECY290" s="215"/>
      <c r="ECZ290" s="215"/>
      <c r="EDA290" s="215"/>
      <c r="EDB290" s="215"/>
      <c r="EDC290" s="215"/>
      <c r="EDD290" s="215"/>
      <c r="EDE290" s="215"/>
      <c r="EDF290" s="215"/>
      <c r="EDG290" s="215"/>
      <c r="EDH290" s="215"/>
      <c r="EDI290" s="215"/>
      <c r="EDJ290" s="215"/>
      <c r="EDK290" s="215"/>
      <c r="EDL290" s="215"/>
      <c r="EDM290" s="215"/>
      <c r="EDN290" s="215"/>
      <c r="EDO290" s="215"/>
      <c r="EDP290" s="215"/>
      <c r="EDQ290" s="215"/>
      <c r="EDR290" s="215"/>
      <c r="EDS290" s="215"/>
      <c r="EDT290" s="215"/>
      <c r="EDU290" s="215"/>
      <c r="EDV290" s="215"/>
      <c r="EDW290" s="215"/>
      <c r="EDX290" s="215"/>
      <c r="EDY290" s="215"/>
      <c r="EDZ290" s="215"/>
      <c r="EEA290" s="215"/>
      <c r="EEB290" s="215"/>
      <c r="EEC290" s="215"/>
      <c r="EED290" s="215"/>
      <c r="EEE290" s="215"/>
      <c r="EEF290" s="215"/>
      <c r="EEG290" s="215"/>
      <c r="EEH290" s="215"/>
      <c r="EEI290" s="215"/>
      <c r="EEJ290" s="215"/>
      <c r="EEK290" s="215"/>
      <c r="EEL290" s="215"/>
      <c r="EEM290" s="215"/>
      <c r="EEN290" s="215"/>
      <c r="EEO290" s="215"/>
      <c r="EEP290" s="215"/>
      <c r="EEQ290" s="215"/>
      <c r="EER290" s="215"/>
      <c r="EES290" s="215"/>
      <c r="EET290" s="215"/>
      <c r="EEU290" s="215"/>
      <c r="EEV290" s="215"/>
      <c r="EEW290" s="215"/>
      <c r="EEX290" s="215"/>
      <c r="EEY290" s="215"/>
      <c r="EEZ290" s="215"/>
      <c r="EFA290" s="215"/>
      <c r="EFB290" s="215"/>
      <c r="EFC290" s="215"/>
      <c r="EFD290" s="215"/>
      <c r="EFE290" s="215"/>
      <c r="EFF290" s="215"/>
      <c r="EFG290" s="215"/>
      <c r="EFH290" s="215"/>
      <c r="EFI290" s="215"/>
      <c r="EFJ290" s="215"/>
      <c r="EFK290" s="215"/>
      <c r="EFL290" s="215"/>
      <c r="EFM290" s="215"/>
      <c r="EFN290" s="215"/>
      <c r="EFO290" s="215"/>
      <c r="EFP290" s="215"/>
      <c r="EFQ290" s="215"/>
      <c r="EFR290" s="215"/>
      <c r="EFS290" s="215"/>
      <c r="EFT290" s="215"/>
      <c r="EFU290" s="215"/>
      <c r="EFV290" s="215"/>
      <c r="EFW290" s="215"/>
      <c r="EFX290" s="215"/>
      <c r="EFY290" s="215"/>
      <c r="EFZ290" s="215"/>
      <c r="EGA290" s="215"/>
      <c r="EGB290" s="215"/>
      <c r="EGC290" s="215"/>
      <c r="EGD290" s="215"/>
      <c r="EGE290" s="215"/>
      <c r="EGF290" s="215"/>
      <c r="EGG290" s="215"/>
      <c r="EGH290" s="215"/>
      <c r="EGI290" s="215"/>
      <c r="EGJ290" s="215"/>
      <c r="EGK290" s="215"/>
      <c r="EGL290" s="215"/>
      <c r="EGM290" s="215"/>
      <c r="EGN290" s="215"/>
      <c r="EGO290" s="215"/>
      <c r="EGP290" s="215"/>
      <c r="EGQ290" s="215"/>
      <c r="EGR290" s="215"/>
      <c r="EGS290" s="215"/>
      <c r="EGT290" s="215"/>
      <c r="EGU290" s="215"/>
      <c r="EGV290" s="215"/>
      <c r="EGW290" s="215"/>
      <c r="EGX290" s="215"/>
      <c r="EGY290" s="215"/>
      <c r="EGZ290" s="215"/>
      <c r="EHA290" s="215"/>
      <c r="EHB290" s="215"/>
      <c r="EHC290" s="215"/>
      <c r="EHD290" s="215"/>
      <c r="EHE290" s="215"/>
      <c r="EHF290" s="215"/>
      <c r="EHG290" s="215"/>
      <c r="EHH290" s="215"/>
      <c r="EHI290" s="215"/>
      <c r="EHJ290" s="215"/>
      <c r="EHK290" s="215"/>
      <c r="EHL290" s="215"/>
      <c r="EHM290" s="215"/>
      <c r="EHN290" s="215"/>
      <c r="EHO290" s="215"/>
      <c r="EHP290" s="215"/>
      <c r="EHQ290" s="215"/>
      <c r="EHR290" s="215"/>
      <c r="EHS290" s="215"/>
      <c r="EHT290" s="215"/>
      <c r="EHU290" s="215"/>
      <c r="EHV290" s="215"/>
      <c r="EHW290" s="215"/>
      <c r="EHX290" s="215"/>
      <c r="EHY290" s="215"/>
      <c r="EHZ290" s="215"/>
      <c r="EIA290" s="215"/>
      <c r="EIB290" s="215"/>
      <c r="EIC290" s="215"/>
      <c r="EID290" s="215"/>
      <c r="EIE290" s="215"/>
      <c r="EIF290" s="215"/>
      <c r="EIG290" s="215"/>
      <c r="EIH290" s="215"/>
      <c r="EII290" s="215"/>
      <c r="EIJ290" s="215"/>
      <c r="EIK290" s="215"/>
      <c r="EIL290" s="215"/>
      <c r="EIM290" s="215"/>
      <c r="EIN290" s="215"/>
      <c r="EIO290" s="215"/>
      <c r="EIP290" s="215"/>
      <c r="EIQ290" s="215"/>
      <c r="EIR290" s="215"/>
      <c r="EIS290" s="215"/>
      <c r="EIT290" s="215"/>
      <c r="EIU290" s="215"/>
      <c r="EIV290" s="215"/>
      <c r="EIW290" s="215"/>
      <c r="EIX290" s="215"/>
      <c r="EIY290" s="215"/>
      <c r="EIZ290" s="215"/>
      <c r="EJA290" s="215"/>
      <c r="EJB290" s="215"/>
      <c r="EJC290" s="215"/>
      <c r="EJD290" s="215"/>
      <c r="EJE290" s="215"/>
      <c r="EJF290" s="215"/>
      <c r="EJG290" s="215"/>
      <c r="EJH290" s="215"/>
      <c r="EJI290" s="215"/>
      <c r="EJJ290" s="215"/>
      <c r="EJK290" s="215"/>
      <c r="EJL290" s="215"/>
      <c r="EJM290" s="215"/>
      <c r="EJN290" s="215"/>
      <c r="EJO290" s="215"/>
      <c r="EJP290" s="215"/>
      <c r="EJQ290" s="215"/>
      <c r="EJR290" s="215"/>
      <c r="EJS290" s="215"/>
      <c r="EJT290" s="215"/>
      <c r="EJU290" s="215"/>
      <c r="EJV290" s="215"/>
      <c r="EJW290" s="215"/>
      <c r="EJX290" s="215"/>
      <c r="EJY290" s="215"/>
      <c r="EJZ290" s="215"/>
      <c r="EKA290" s="215"/>
      <c r="EKB290" s="215"/>
      <c r="EKC290" s="215"/>
      <c r="EKD290" s="215"/>
      <c r="EKE290" s="215"/>
      <c r="EKF290" s="215"/>
      <c r="EKG290" s="215"/>
      <c r="EKH290" s="215"/>
      <c r="EKI290" s="215"/>
      <c r="EKJ290" s="215"/>
      <c r="EKK290" s="215"/>
      <c r="EKL290" s="215"/>
      <c r="EKM290" s="215"/>
      <c r="EKN290" s="215"/>
      <c r="EKO290" s="215"/>
      <c r="EKP290" s="215"/>
      <c r="EKQ290" s="215"/>
      <c r="EKR290" s="215"/>
      <c r="EKS290" s="215"/>
      <c r="EKT290" s="215"/>
      <c r="EKU290" s="215"/>
      <c r="EKV290" s="215"/>
      <c r="EKW290" s="215"/>
      <c r="EKX290" s="215"/>
      <c r="EKY290" s="215"/>
      <c r="EKZ290" s="215"/>
      <c r="ELA290" s="215"/>
      <c r="ELB290" s="215"/>
      <c r="ELC290" s="215"/>
      <c r="ELD290" s="215"/>
      <c r="ELE290" s="215"/>
      <c r="ELF290" s="215"/>
      <c r="ELG290" s="215"/>
      <c r="ELH290" s="215"/>
      <c r="ELI290" s="215"/>
      <c r="ELJ290" s="215"/>
      <c r="ELK290" s="215"/>
      <c r="ELL290" s="215"/>
      <c r="ELM290" s="215"/>
      <c r="ELN290" s="215"/>
      <c r="ELO290" s="215"/>
      <c r="ELP290" s="215"/>
      <c r="ELQ290" s="215"/>
      <c r="ELR290" s="215"/>
      <c r="ELS290" s="215"/>
      <c r="ELT290" s="215"/>
      <c r="ELU290" s="215"/>
      <c r="ELV290" s="215"/>
      <c r="ELW290" s="215"/>
      <c r="ELX290" s="215"/>
      <c r="ELY290" s="215"/>
      <c r="ELZ290" s="215"/>
      <c r="EMA290" s="215"/>
      <c r="EMB290" s="215"/>
      <c r="EMC290" s="215"/>
      <c r="EMD290" s="215"/>
      <c r="EME290" s="215"/>
      <c r="EMF290" s="215"/>
      <c r="EMG290" s="215"/>
      <c r="EMH290" s="215"/>
      <c r="EMI290" s="215"/>
      <c r="EMJ290" s="215"/>
      <c r="EMK290" s="215"/>
      <c r="EML290" s="215"/>
      <c r="EMM290" s="215"/>
      <c r="EMN290" s="215"/>
      <c r="EMO290" s="215"/>
      <c r="EMP290" s="215"/>
      <c r="EMQ290" s="215"/>
      <c r="EMR290" s="215"/>
      <c r="EMS290" s="215"/>
      <c r="EMT290" s="215"/>
      <c r="EMU290" s="215"/>
      <c r="EMV290" s="215"/>
      <c r="EMW290" s="215"/>
      <c r="EMX290" s="215"/>
      <c r="EMY290" s="215"/>
      <c r="EMZ290" s="215"/>
      <c r="ENA290" s="215"/>
      <c r="ENB290" s="215"/>
      <c r="ENC290" s="215"/>
      <c r="END290" s="215"/>
      <c r="ENE290" s="215"/>
      <c r="ENF290" s="215"/>
      <c r="ENG290" s="215"/>
      <c r="ENH290" s="215"/>
      <c r="ENI290" s="215"/>
      <c r="ENJ290" s="215"/>
      <c r="ENK290" s="215"/>
      <c r="ENL290" s="215"/>
      <c r="ENM290" s="215"/>
      <c r="ENN290" s="215"/>
      <c r="ENO290" s="215"/>
      <c r="ENP290" s="215"/>
      <c r="ENQ290" s="215"/>
      <c r="ENR290" s="215"/>
      <c r="ENS290" s="215"/>
      <c r="ENT290" s="215"/>
      <c r="ENU290" s="215"/>
      <c r="ENV290" s="215"/>
      <c r="ENW290" s="215"/>
      <c r="ENX290" s="215"/>
      <c r="ENY290" s="215"/>
      <c r="ENZ290" s="215"/>
      <c r="EOA290" s="215"/>
      <c r="EOB290" s="215"/>
      <c r="EOC290" s="215"/>
      <c r="EOD290" s="215"/>
      <c r="EOE290" s="215"/>
      <c r="EOF290" s="215"/>
      <c r="EOG290" s="215"/>
      <c r="EOH290" s="215"/>
      <c r="EOI290" s="215"/>
      <c r="EOJ290" s="215"/>
      <c r="EOK290" s="215"/>
      <c r="EOL290" s="215"/>
      <c r="EOM290" s="215"/>
      <c r="EON290" s="215"/>
      <c r="EOO290" s="215"/>
      <c r="EOP290" s="215"/>
      <c r="EOQ290" s="215"/>
      <c r="EOR290" s="215"/>
      <c r="EOS290" s="215"/>
      <c r="EOT290" s="215"/>
      <c r="EOU290" s="215"/>
      <c r="EOV290" s="215"/>
      <c r="EOW290" s="215"/>
      <c r="EOX290" s="215"/>
      <c r="EOY290" s="215"/>
      <c r="EOZ290" s="215"/>
      <c r="EPA290" s="215"/>
      <c r="EPB290" s="215"/>
      <c r="EPC290" s="215"/>
      <c r="EPD290" s="215"/>
      <c r="EPE290" s="215"/>
      <c r="EPF290" s="215"/>
      <c r="EPG290" s="215"/>
      <c r="EPH290" s="215"/>
      <c r="EPI290" s="215"/>
      <c r="EPJ290" s="215"/>
      <c r="EPK290" s="215"/>
      <c r="EPL290" s="215"/>
      <c r="EPM290" s="215"/>
      <c r="EPN290" s="215"/>
      <c r="EPO290" s="215"/>
      <c r="EPP290" s="215"/>
      <c r="EPQ290" s="215"/>
      <c r="EPR290" s="215"/>
      <c r="EPS290" s="215"/>
      <c r="EPT290" s="215"/>
      <c r="EPU290" s="215"/>
      <c r="EPV290" s="215"/>
      <c r="EPW290" s="215"/>
      <c r="EPX290" s="215"/>
      <c r="EPY290" s="215"/>
      <c r="EPZ290" s="215"/>
      <c r="EQA290" s="215"/>
      <c r="EQB290" s="215"/>
      <c r="EQC290" s="215"/>
      <c r="EQD290" s="215"/>
      <c r="EQE290" s="215"/>
      <c r="EQF290" s="215"/>
      <c r="EQG290" s="215"/>
      <c r="EQH290" s="215"/>
      <c r="EQI290" s="215"/>
      <c r="EQJ290" s="215"/>
      <c r="EQK290" s="215"/>
      <c r="EQL290" s="215"/>
      <c r="EQM290" s="215"/>
      <c r="EQN290" s="215"/>
      <c r="EQO290" s="215"/>
      <c r="EQP290" s="215"/>
      <c r="EQQ290" s="215"/>
      <c r="EQR290" s="215"/>
      <c r="EQS290" s="215"/>
      <c r="EQT290" s="215"/>
      <c r="EQU290" s="215"/>
      <c r="EQV290" s="215"/>
      <c r="EQW290" s="215"/>
      <c r="EQX290" s="215"/>
      <c r="EQY290" s="215"/>
      <c r="EQZ290" s="215"/>
      <c r="ERA290" s="215"/>
      <c r="ERB290" s="215"/>
      <c r="ERC290" s="215"/>
      <c r="ERD290" s="215"/>
      <c r="ERE290" s="215"/>
      <c r="ERF290" s="215"/>
      <c r="ERG290" s="215"/>
      <c r="ERH290" s="215"/>
      <c r="ERI290" s="215"/>
      <c r="ERJ290" s="215"/>
      <c r="ERK290" s="215"/>
      <c r="ERL290" s="215"/>
      <c r="ERM290" s="215"/>
      <c r="ERN290" s="215"/>
      <c r="ERO290" s="215"/>
      <c r="ERP290" s="215"/>
      <c r="ERQ290" s="215"/>
      <c r="ERR290" s="215"/>
      <c r="ERS290" s="215"/>
      <c r="ERT290" s="215"/>
      <c r="ERU290" s="215"/>
      <c r="ERV290" s="215"/>
      <c r="ERW290" s="215"/>
      <c r="ERX290" s="215"/>
      <c r="ERY290" s="215"/>
      <c r="ERZ290" s="215"/>
      <c r="ESA290" s="215"/>
      <c r="ESB290" s="215"/>
      <c r="ESC290" s="215"/>
      <c r="ESD290" s="215"/>
      <c r="ESE290" s="215"/>
      <c r="ESF290" s="215"/>
      <c r="ESG290" s="215"/>
      <c r="ESH290" s="215"/>
      <c r="ESI290" s="215"/>
      <c r="ESJ290" s="215"/>
      <c r="ESK290" s="215"/>
      <c r="ESL290" s="215"/>
      <c r="ESM290" s="215"/>
      <c r="ESN290" s="215"/>
      <c r="ESO290" s="215"/>
      <c r="ESP290" s="215"/>
      <c r="ESQ290" s="215"/>
      <c r="ESR290" s="215"/>
      <c r="ESS290" s="215"/>
      <c r="EST290" s="215"/>
      <c r="ESU290" s="215"/>
      <c r="ESV290" s="215"/>
      <c r="ESW290" s="215"/>
      <c r="ESX290" s="215"/>
      <c r="ESY290" s="215"/>
      <c r="ESZ290" s="215"/>
      <c r="ETA290" s="215"/>
      <c r="ETB290" s="215"/>
      <c r="ETC290" s="215"/>
      <c r="ETD290" s="215"/>
      <c r="ETE290" s="215"/>
      <c r="ETF290" s="215"/>
      <c r="ETG290" s="215"/>
      <c r="ETH290" s="215"/>
      <c r="ETI290" s="215"/>
      <c r="ETJ290" s="215"/>
      <c r="ETK290" s="215"/>
      <c r="ETL290" s="215"/>
      <c r="ETM290" s="215"/>
      <c r="ETN290" s="215"/>
      <c r="ETO290" s="215"/>
      <c r="ETP290" s="215"/>
      <c r="ETQ290" s="215"/>
      <c r="ETR290" s="215"/>
      <c r="ETS290" s="215"/>
      <c r="ETT290" s="215"/>
      <c r="ETU290" s="215"/>
      <c r="ETV290" s="215"/>
      <c r="ETW290" s="215"/>
      <c r="ETX290" s="215"/>
      <c r="ETY290" s="215"/>
      <c r="ETZ290" s="215"/>
      <c r="EUA290" s="215"/>
      <c r="EUB290" s="215"/>
      <c r="EUC290" s="215"/>
      <c r="EUD290" s="215"/>
      <c r="EUE290" s="215"/>
      <c r="EUF290" s="215"/>
      <c r="EUG290" s="215"/>
      <c r="EUH290" s="215"/>
      <c r="EUI290" s="215"/>
      <c r="EUJ290" s="215"/>
      <c r="EUK290" s="215"/>
      <c r="EUL290" s="215"/>
      <c r="EUM290" s="215"/>
      <c r="EUN290" s="215"/>
      <c r="EUO290" s="215"/>
      <c r="EUP290" s="215"/>
      <c r="EUQ290" s="215"/>
      <c r="EUR290" s="215"/>
      <c r="EUS290" s="215"/>
      <c r="EUT290" s="215"/>
      <c r="EUU290" s="215"/>
      <c r="EUV290" s="215"/>
      <c r="EUW290" s="215"/>
      <c r="EUX290" s="215"/>
      <c r="EUY290" s="215"/>
      <c r="EUZ290" s="215"/>
      <c r="EVA290" s="215"/>
      <c r="EVB290" s="215"/>
      <c r="EVC290" s="215"/>
      <c r="EVD290" s="215"/>
      <c r="EVE290" s="215"/>
      <c r="EVF290" s="215"/>
      <c r="EVG290" s="215"/>
      <c r="EVH290" s="215"/>
      <c r="EVI290" s="215"/>
      <c r="EVJ290" s="215"/>
      <c r="EVK290" s="215"/>
      <c r="EVL290" s="215"/>
      <c r="EVM290" s="215"/>
      <c r="EVN290" s="215"/>
      <c r="EVO290" s="215"/>
      <c r="EVP290" s="215"/>
      <c r="EVQ290" s="215"/>
      <c r="EVR290" s="215"/>
      <c r="EVS290" s="215"/>
      <c r="EVT290" s="215"/>
      <c r="EVU290" s="215"/>
      <c r="EVV290" s="215"/>
      <c r="EVW290" s="215"/>
      <c r="EVX290" s="215"/>
      <c r="EVY290" s="215"/>
      <c r="EVZ290" s="215"/>
      <c r="EWA290" s="215"/>
      <c r="EWB290" s="215"/>
      <c r="EWC290" s="215"/>
      <c r="EWD290" s="215"/>
      <c r="EWE290" s="215"/>
      <c r="EWF290" s="215"/>
      <c r="EWG290" s="215"/>
      <c r="EWH290" s="215"/>
      <c r="EWI290" s="215"/>
      <c r="EWJ290" s="215"/>
      <c r="EWK290" s="215"/>
      <c r="EWL290" s="215"/>
      <c r="EWM290" s="215"/>
      <c r="EWN290" s="215"/>
      <c r="EWO290" s="215"/>
      <c r="EWP290" s="215"/>
      <c r="EWQ290" s="215"/>
      <c r="EWR290" s="215"/>
      <c r="EWS290" s="215"/>
      <c r="EWT290" s="215"/>
      <c r="EWU290" s="215"/>
      <c r="EWV290" s="215"/>
      <c r="EWW290" s="215"/>
      <c r="EWX290" s="215"/>
      <c r="EWY290" s="215"/>
      <c r="EWZ290" s="215"/>
      <c r="EXA290" s="215"/>
      <c r="EXB290" s="215"/>
      <c r="EXC290" s="215"/>
      <c r="EXD290" s="215"/>
      <c r="EXE290" s="215"/>
      <c r="EXF290" s="215"/>
      <c r="EXG290" s="215"/>
      <c r="EXH290" s="215"/>
      <c r="EXI290" s="215"/>
      <c r="EXJ290" s="215"/>
      <c r="EXK290" s="215"/>
      <c r="EXL290" s="215"/>
      <c r="EXM290" s="215"/>
      <c r="EXN290" s="215"/>
      <c r="EXO290" s="215"/>
      <c r="EXP290" s="215"/>
      <c r="EXQ290" s="215"/>
      <c r="EXR290" s="215"/>
      <c r="EXS290" s="215"/>
      <c r="EXT290" s="215"/>
      <c r="EXU290" s="215"/>
      <c r="EXV290" s="215"/>
      <c r="EXW290" s="215"/>
      <c r="EXX290" s="215"/>
      <c r="EXY290" s="215"/>
      <c r="EXZ290" s="215"/>
      <c r="EYA290" s="215"/>
      <c r="EYB290" s="215"/>
      <c r="EYC290" s="215"/>
      <c r="EYD290" s="215"/>
      <c r="EYE290" s="215"/>
      <c r="EYF290" s="215"/>
      <c r="EYG290" s="215"/>
      <c r="EYH290" s="215"/>
      <c r="EYI290" s="215"/>
      <c r="EYJ290" s="215"/>
      <c r="EYK290" s="215"/>
      <c r="EYL290" s="215"/>
      <c r="EYM290" s="215"/>
      <c r="EYN290" s="215"/>
      <c r="EYO290" s="215"/>
      <c r="EYP290" s="215"/>
      <c r="EYQ290" s="215"/>
      <c r="EYR290" s="215"/>
      <c r="EYS290" s="215"/>
      <c r="EYT290" s="215"/>
      <c r="EYU290" s="215"/>
      <c r="EYV290" s="215"/>
      <c r="EYW290" s="215"/>
      <c r="EYX290" s="215"/>
      <c r="EYY290" s="215"/>
      <c r="EYZ290" s="215"/>
      <c r="EZA290" s="215"/>
      <c r="EZB290" s="215"/>
      <c r="EZC290" s="215"/>
      <c r="EZD290" s="215"/>
      <c r="EZE290" s="215"/>
      <c r="EZF290" s="215"/>
      <c r="EZG290" s="215"/>
      <c r="EZH290" s="215"/>
      <c r="EZI290" s="215"/>
      <c r="EZJ290" s="215"/>
      <c r="EZK290" s="215"/>
      <c r="EZL290" s="215"/>
      <c r="EZM290" s="215"/>
      <c r="EZN290" s="215"/>
      <c r="EZO290" s="215"/>
      <c r="EZP290" s="215"/>
      <c r="EZQ290" s="215"/>
      <c r="EZR290" s="215"/>
      <c r="EZS290" s="215"/>
      <c r="EZT290" s="215"/>
      <c r="EZU290" s="215"/>
      <c r="EZV290" s="215"/>
      <c r="EZW290" s="215"/>
      <c r="EZX290" s="215"/>
      <c r="EZY290" s="215"/>
      <c r="EZZ290" s="215"/>
      <c r="FAA290" s="215"/>
      <c r="FAB290" s="215"/>
      <c r="FAC290" s="215"/>
      <c r="FAD290" s="215"/>
      <c r="FAE290" s="215"/>
      <c r="FAF290" s="215"/>
      <c r="FAG290" s="215"/>
      <c r="FAH290" s="215"/>
      <c r="FAI290" s="215"/>
      <c r="FAJ290" s="215"/>
      <c r="FAK290" s="215"/>
      <c r="FAL290" s="215"/>
      <c r="FAM290" s="215"/>
      <c r="FAN290" s="215"/>
      <c r="FAO290" s="215"/>
      <c r="FAP290" s="215"/>
      <c r="FAQ290" s="215"/>
      <c r="FAR290" s="215"/>
      <c r="FAS290" s="215"/>
      <c r="FAT290" s="215"/>
      <c r="FAU290" s="215"/>
      <c r="FAV290" s="215"/>
      <c r="FAW290" s="215"/>
      <c r="FAX290" s="215"/>
      <c r="FAY290" s="215"/>
      <c r="FAZ290" s="215"/>
      <c r="FBA290" s="215"/>
      <c r="FBB290" s="215"/>
      <c r="FBC290" s="215"/>
      <c r="FBD290" s="215"/>
      <c r="FBE290" s="215"/>
      <c r="FBF290" s="215"/>
      <c r="FBG290" s="215"/>
      <c r="FBH290" s="215"/>
      <c r="FBI290" s="215"/>
      <c r="FBJ290" s="215"/>
      <c r="FBK290" s="215"/>
      <c r="FBL290" s="215"/>
      <c r="FBM290" s="215"/>
      <c r="FBN290" s="215"/>
      <c r="FBO290" s="215"/>
      <c r="FBP290" s="215"/>
      <c r="FBQ290" s="215"/>
      <c r="FBR290" s="215"/>
      <c r="FBS290" s="215"/>
      <c r="FBT290" s="215"/>
      <c r="FBU290" s="215"/>
      <c r="FBV290" s="215"/>
      <c r="FBW290" s="215"/>
      <c r="FBX290" s="215"/>
      <c r="FBY290" s="215"/>
      <c r="FBZ290" s="215"/>
      <c r="FCA290" s="215"/>
      <c r="FCB290" s="215"/>
      <c r="FCC290" s="215"/>
      <c r="FCD290" s="215"/>
      <c r="FCE290" s="215"/>
      <c r="FCF290" s="215"/>
      <c r="FCG290" s="215"/>
      <c r="FCH290" s="215"/>
      <c r="FCI290" s="215"/>
      <c r="FCJ290" s="215"/>
      <c r="FCK290" s="215"/>
      <c r="FCL290" s="215"/>
      <c r="FCM290" s="215"/>
      <c r="FCN290" s="215"/>
      <c r="FCO290" s="215"/>
      <c r="FCP290" s="215"/>
      <c r="FCQ290" s="215"/>
      <c r="FCR290" s="215"/>
      <c r="FCS290" s="215"/>
      <c r="FCT290" s="215"/>
      <c r="FCU290" s="215"/>
      <c r="FCV290" s="215"/>
      <c r="FCW290" s="215"/>
      <c r="FCX290" s="215"/>
      <c r="FCY290" s="215"/>
      <c r="FCZ290" s="215"/>
      <c r="FDA290" s="215"/>
      <c r="FDB290" s="215"/>
      <c r="FDC290" s="215"/>
      <c r="FDD290" s="215"/>
      <c r="FDE290" s="215"/>
      <c r="FDF290" s="215"/>
      <c r="FDG290" s="215"/>
      <c r="FDH290" s="215"/>
      <c r="FDI290" s="215"/>
      <c r="FDJ290" s="215"/>
      <c r="FDK290" s="215"/>
      <c r="FDL290" s="215"/>
      <c r="FDM290" s="215"/>
      <c r="FDN290" s="215"/>
      <c r="FDO290" s="215"/>
      <c r="FDP290" s="215"/>
      <c r="FDQ290" s="215"/>
      <c r="FDR290" s="215"/>
      <c r="FDS290" s="215"/>
      <c r="FDT290" s="215"/>
      <c r="FDU290" s="215"/>
      <c r="FDV290" s="215"/>
      <c r="FDW290" s="215"/>
      <c r="FDX290" s="215"/>
      <c r="FDY290" s="215"/>
      <c r="FDZ290" s="215"/>
      <c r="FEA290" s="215"/>
      <c r="FEB290" s="215"/>
      <c r="FEC290" s="215"/>
      <c r="FED290" s="215"/>
      <c r="FEE290" s="215"/>
      <c r="FEF290" s="215"/>
      <c r="FEG290" s="215"/>
      <c r="FEH290" s="215"/>
      <c r="FEI290" s="215"/>
      <c r="FEJ290" s="215"/>
      <c r="FEK290" s="215"/>
      <c r="FEL290" s="215"/>
      <c r="FEM290" s="215"/>
      <c r="FEN290" s="215"/>
      <c r="FEO290" s="215"/>
      <c r="FEP290" s="215"/>
      <c r="FEQ290" s="215"/>
      <c r="FER290" s="215"/>
      <c r="FES290" s="215"/>
      <c r="FET290" s="215"/>
      <c r="FEU290" s="215"/>
      <c r="FEV290" s="215"/>
      <c r="FEW290" s="215"/>
      <c r="FEX290" s="215"/>
      <c r="FEY290" s="215"/>
      <c r="FEZ290" s="215"/>
      <c r="FFA290" s="215"/>
      <c r="FFB290" s="215"/>
      <c r="FFC290" s="215"/>
      <c r="FFD290" s="215"/>
      <c r="FFE290" s="215"/>
      <c r="FFF290" s="215"/>
      <c r="FFG290" s="215"/>
      <c r="FFH290" s="215"/>
      <c r="FFI290" s="215"/>
      <c r="FFJ290" s="215"/>
      <c r="FFK290" s="215"/>
      <c r="FFL290" s="215"/>
      <c r="FFM290" s="215"/>
      <c r="FFN290" s="215"/>
      <c r="FFO290" s="215"/>
      <c r="FFP290" s="215"/>
      <c r="FFQ290" s="215"/>
      <c r="FFR290" s="215"/>
      <c r="FFS290" s="215"/>
      <c r="FFT290" s="215"/>
      <c r="FFU290" s="215"/>
      <c r="FFV290" s="215"/>
      <c r="FFW290" s="215"/>
      <c r="FFX290" s="215"/>
      <c r="FFY290" s="215"/>
      <c r="FFZ290" s="215"/>
      <c r="FGA290" s="215"/>
      <c r="FGB290" s="215"/>
      <c r="FGC290" s="215"/>
      <c r="FGD290" s="215"/>
      <c r="FGE290" s="215"/>
      <c r="FGF290" s="215"/>
      <c r="FGG290" s="215"/>
      <c r="FGH290" s="215"/>
      <c r="FGI290" s="215"/>
      <c r="FGJ290" s="215"/>
      <c r="FGK290" s="215"/>
      <c r="FGL290" s="215"/>
      <c r="FGM290" s="215"/>
      <c r="FGN290" s="215"/>
      <c r="FGO290" s="215"/>
      <c r="FGP290" s="215"/>
      <c r="FGQ290" s="215"/>
      <c r="FGR290" s="215"/>
      <c r="FGS290" s="215"/>
      <c r="FGT290" s="215"/>
      <c r="FGU290" s="215"/>
      <c r="FGV290" s="215"/>
      <c r="FGW290" s="215"/>
      <c r="FGX290" s="215"/>
      <c r="FGY290" s="215"/>
      <c r="FGZ290" s="215"/>
      <c r="FHA290" s="215"/>
      <c r="FHB290" s="215"/>
      <c r="FHC290" s="215"/>
      <c r="FHD290" s="215"/>
      <c r="FHE290" s="215"/>
      <c r="FHF290" s="215"/>
      <c r="FHG290" s="215"/>
      <c r="FHH290" s="215"/>
      <c r="FHI290" s="215"/>
      <c r="FHJ290" s="215"/>
      <c r="FHK290" s="215"/>
      <c r="FHL290" s="215"/>
      <c r="FHM290" s="215"/>
      <c r="FHN290" s="215"/>
      <c r="FHO290" s="215"/>
      <c r="FHP290" s="215"/>
      <c r="FHQ290" s="215"/>
      <c r="FHR290" s="215"/>
      <c r="FHS290" s="215"/>
      <c r="FHT290" s="215"/>
      <c r="FHU290" s="215"/>
      <c r="FHV290" s="215"/>
      <c r="FHW290" s="215"/>
      <c r="FHX290" s="215"/>
      <c r="FHY290" s="215"/>
      <c r="FHZ290" s="215"/>
      <c r="FIA290" s="215"/>
      <c r="FIB290" s="215"/>
      <c r="FIC290" s="215"/>
      <c r="FID290" s="215"/>
      <c r="FIE290" s="215"/>
      <c r="FIF290" s="215"/>
      <c r="FIG290" s="215"/>
      <c r="FIH290" s="215"/>
      <c r="FII290" s="215"/>
      <c r="FIJ290" s="215"/>
      <c r="FIK290" s="215"/>
      <c r="FIL290" s="215"/>
      <c r="FIM290" s="215"/>
      <c r="FIN290" s="215"/>
      <c r="FIO290" s="215"/>
      <c r="FIP290" s="215"/>
      <c r="FIQ290" s="215"/>
      <c r="FIR290" s="215"/>
      <c r="FIS290" s="215"/>
      <c r="FIT290" s="215"/>
      <c r="FIU290" s="215"/>
      <c r="FIV290" s="215"/>
      <c r="FIW290" s="215"/>
      <c r="FIX290" s="215"/>
      <c r="FIY290" s="215"/>
      <c r="FIZ290" s="215"/>
      <c r="FJA290" s="215"/>
      <c r="FJB290" s="215"/>
      <c r="FJC290" s="215"/>
      <c r="FJD290" s="215"/>
      <c r="FJE290" s="215"/>
      <c r="FJF290" s="215"/>
      <c r="FJG290" s="215"/>
      <c r="FJH290" s="215"/>
      <c r="FJI290" s="215"/>
      <c r="FJJ290" s="215"/>
      <c r="FJK290" s="215"/>
      <c r="FJL290" s="215"/>
      <c r="FJM290" s="215"/>
      <c r="FJN290" s="215"/>
      <c r="FJO290" s="215"/>
      <c r="FJP290" s="215"/>
      <c r="FJQ290" s="215"/>
      <c r="FJR290" s="215"/>
      <c r="FJS290" s="215"/>
      <c r="FJT290" s="215"/>
      <c r="FJU290" s="215"/>
      <c r="FJV290" s="215"/>
      <c r="FJW290" s="215"/>
      <c r="FJX290" s="215"/>
      <c r="FJY290" s="215"/>
      <c r="FJZ290" s="215"/>
      <c r="FKA290" s="215"/>
      <c r="FKB290" s="215"/>
      <c r="FKC290" s="215"/>
      <c r="FKD290" s="215"/>
      <c r="FKE290" s="215"/>
      <c r="FKF290" s="215"/>
      <c r="FKG290" s="215"/>
      <c r="FKH290" s="215"/>
      <c r="FKI290" s="215"/>
      <c r="FKJ290" s="215"/>
      <c r="FKK290" s="215"/>
      <c r="FKL290" s="215"/>
      <c r="FKM290" s="215"/>
      <c r="FKN290" s="215"/>
      <c r="FKO290" s="215"/>
      <c r="FKP290" s="215"/>
      <c r="FKQ290" s="215"/>
      <c r="FKR290" s="215"/>
      <c r="FKS290" s="215"/>
      <c r="FKT290" s="215"/>
      <c r="FKU290" s="215"/>
      <c r="FKV290" s="215"/>
      <c r="FKW290" s="215"/>
      <c r="FKX290" s="215"/>
      <c r="FKY290" s="215"/>
      <c r="FKZ290" s="215"/>
      <c r="FLA290" s="215"/>
      <c r="FLB290" s="215"/>
      <c r="FLC290" s="215"/>
      <c r="FLD290" s="215"/>
      <c r="FLE290" s="215"/>
      <c r="FLF290" s="215"/>
      <c r="FLG290" s="215"/>
      <c r="FLH290" s="215"/>
      <c r="FLI290" s="215"/>
      <c r="FLJ290" s="215"/>
      <c r="FLK290" s="215"/>
      <c r="FLL290" s="215"/>
      <c r="FLM290" s="215"/>
      <c r="FLN290" s="215"/>
      <c r="FLO290" s="215"/>
      <c r="FLP290" s="215"/>
      <c r="FLQ290" s="215"/>
      <c r="FLR290" s="215"/>
      <c r="FLS290" s="215"/>
      <c r="FLT290" s="215"/>
      <c r="FLU290" s="215"/>
      <c r="FLV290" s="215"/>
      <c r="FLW290" s="215"/>
      <c r="FLX290" s="215"/>
      <c r="FLY290" s="215"/>
      <c r="FLZ290" s="215"/>
      <c r="FMA290" s="215"/>
      <c r="FMB290" s="215"/>
      <c r="FMC290" s="215"/>
      <c r="FMD290" s="215"/>
      <c r="FME290" s="215"/>
      <c r="FMF290" s="215"/>
      <c r="FMG290" s="215"/>
      <c r="FMH290" s="215"/>
      <c r="FMI290" s="215"/>
      <c r="FMJ290" s="215"/>
      <c r="FMK290" s="215"/>
      <c r="FML290" s="215"/>
      <c r="FMM290" s="215"/>
      <c r="FMN290" s="215"/>
      <c r="FMO290" s="215"/>
      <c r="FMP290" s="215"/>
      <c r="FMQ290" s="215"/>
      <c r="FMR290" s="215"/>
      <c r="FMS290" s="215"/>
      <c r="FMT290" s="215"/>
      <c r="FMU290" s="215"/>
      <c r="FMV290" s="215"/>
      <c r="FMW290" s="215"/>
      <c r="FMX290" s="215"/>
      <c r="FMY290" s="215"/>
      <c r="FMZ290" s="215"/>
      <c r="FNA290" s="215"/>
      <c r="FNB290" s="215"/>
      <c r="FNC290" s="215"/>
      <c r="FND290" s="215"/>
      <c r="FNE290" s="215"/>
      <c r="FNF290" s="215"/>
      <c r="FNG290" s="215"/>
      <c r="FNH290" s="215"/>
      <c r="FNI290" s="215"/>
      <c r="FNJ290" s="215"/>
      <c r="FNK290" s="215"/>
      <c r="FNL290" s="215"/>
      <c r="FNM290" s="215"/>
      <c r="FNN290" s="215"/>
      <c r="FNO290" s="215"/>
      <c r="FNP290" s="215"/>
      <c r="FNQ290" s="215"/>
      <c r="FNR290" s="215"/>
      <c r="FNS290" s="215"/>
      <c r="FNT290" s="215"/>
      <c r="FNU290" s="215"/>
      <c r="FNV290" s="215"/>
      <c r="FNW290" s="215"/>
      <c r="FNX290" s="215"/>
      <c r="FNY290" s="215"/>
      <c r="FNZ290" s="215"/>
      <c r="FOA290" s="215"/>
      <c r="FOB290" s="215"/>
      <c r="FOC290" s="215"/>
      <c r="FOD290" s="215"/>
      <c r="FOE290" s="215"/>
      <c r="FOF290" s="215"/>
      <c r="FOG290" s="215"/>
      <c r="FOH290" s="215"/>
      <c r="FOI290" s="215"/>
      <c r="FOJ290" s="215"/>
      <c r="FOK290" s="215"/>
      <c r="FOL290" s="215"/>
      <c r="FOM290" s="215"/>
      <c r="FON290" s="215"/>
      <c r="FOO290" s="215"/>
      <c r="FOP290" s="215"/>
      <c r="FOQ290" s="215"/>
      <c r="FOR290" s="215"/>
      <c r="FOS290" s="215"/>
      <c r="FOT290" s="215"/>
      <c r="FOU290" s="215"/>
      <c r="FOV290" s="215"/>
      <c r="FOW290" s="215"/>
      <c r="FOX290" s="215"/>
      <c r="FOY290" s="215"/>
      <c r="FOZ290" s="215"/>
      <c r="FPA290" s="215"/>
      <c r="FPB290" s="215"/>
      <c r="FPC290" s="215"/>
      <c r="FPD290" s="215"/>
      <c r="FPE290" s="215"/>
      <c r="FPF290" s="215"/>
      <c r="FPG290" s="215"/>
      <c r="FPH290" s="215"/>
      <c r="FPI290" s="215"/>
      <c r="FPJ290" s="215"/>
      <c r="FPK290" s="215"/>
      <c r="FPL290" s="215"/>
      <c r="FPM290" s="215"/>
      <c r="FPN290" s="215"/>
      <c r="FPO290" s="215"/>
      <c r="FPP290" s="215"/>
      <c r="FPQ290" s="215"/>
      <c r="FPR290" s="215"/>
      <c r="FPS290" s="215"/>
      <c r="FPT290" s="215"/>
      <c r="FPU290" s="215"/>
      <c r="FPV290" s="215"/>
      <c r="FPW290" s="215"/>
      <c r="FPX290" s="215"/>
      <c r="FPY290" s="215"/>
      <c r="FPZ290" s="215"/>
      <c r="FQA290" s="215"/>
      <c r="FQB290" s="215"/>
      <c r="FQC290" s="215"/>
      <c r="FQD290" s="215"/>
      <c r="FQE290" s="215"/>
      <c r="FQF290" s="215"/>
      <c r="FQG290" s="215"/>
      <c r="FQH290" s="215"/>
      <c r="FQI290" s="215"/>
      <c r="FQJ290" s="215"/>
      <c r="FQK290" s="215"/>
      <c r="FQL290" s="215"/>
      <c r="FQM290" s="215"/>
      <c r="FQN290" s="215"/>
      <c r="FQO290" s="215"/>
      <c r="FQP290" s="215"/>
      <c r="FQQ290" s="215"/>
      <c r="FQR290" s="215"/>
      <c r="FQS290" s="215"/>
      <c r="FQT290" s="215"/>
      <c r="FQU290" s="215"/>
      <c r="FQV290" s="215"/>
      <c r="FQW290" s="215"/>
      <c r="FQX290" s="215"/>
      <c r="FQY290" s="215"/>
      <c r="FQZ290" s="215"/>
      <c r="FRA290" s="215"/>
      <c r="FRB290" s="215"/>
      <c r="FRC290" s="215"/>
      <c r="FRD290" s="215"/>
      <c r="FRE290" s="215"/>
      <c r="FRF290" s="215"/>
      <c r="FRG290" s="215"/>
      <c r="FRH290" s="215"/>
      <c r="FRI290" s="215"/>
      <c r="FRJ290" s="215"/>
      <c r="FRK290" s="215"/>
      <c r="FRL290" s="215"/>
      <c r="FRM290" s="215"/>
      <c r="FRN290" s="215"/>
      <c r="FRO290" s="215"/>
      <c r="FRP290" s="215"/>
      <c r="FRQ290" s="215"/>
      <c r="FRR290" s="215"/>
      <c r="FRS290" s="215"/>
      <c r="FRT290" s="215"/>
      <c r="FRU290" s="215"/>
      <c r="FRV290" s="215"/>
      <c r="FRW290" s="215"/>
      <c r="FRX290" s="215"/>
      <c r="FRY290" s="215"/>
      <c r="FRZ290" s="215"/>
      <c r="FSA290" s="215"/>
      <c r="FSB290" s="215"/>
      <c r="FSC290" s="215"/>
      <c r="FSD290" s="215"/>
      <c r="FSE290" s="215"/>
      <c r="FSF290" s="215"/>
      <c r="FSG290" s="215"/>
      <c r="FSH290" s="215"/>
      <c r="FSI290" s="215"/>
      <c r="FSJ290" s="215"/>
      <c r="FSK290" s="215"/>
      <c r="FSL290" s="215"/>
      <c r="FSM290" s="215"/>
      <c r="FSN290" s="215"/>
      <c r="FSO290" s="215"/>
      <c r="FSP290" s="215"/>
      <c r="FSQ290" s="215"/>
      <c r="FSR290" s="215"/>
      <c r="FSS290" s="215"/>
      <c r="FST290" s="215"/>
      <c r="FSU290" s="215"/>
      <c r="FSV290" s="215"/>
      <c r="FSW290" s="215"/>
      <c r="FSX290" s="215"/>
      <c r="FSY290" s="215"/>
      <c r="FSZ290" s="215"/>
      <c r="FTA290" s="215"/>
      <c r="FTB290" s="215"/>
      <c r="FTC290" s="215"/>
      <c r="FTD290" s="215"/>
      <c r="FTE290" s="215"/>
      <c r="FTF290" s="215"/>
      <c r="FTG290" s="215"/>
      <c r="FTH290" s="215"/>
      <c r="FTI290" s="215"/>
      <c r="FTJ290" s="215"/>
      <c r="FTK290" s="215"/>
      <c r="FTL290" s="215"/>
      <c r="FTM290" s="215"/>
      <c r="FTN290" s="215"/>
      <c r="FTO290" s="215"/>
      <c r="FTP290" s="215"/>
      <c r="FTQ290" s="215"/>
      <c r="FTR290" s="215"/>
      <c r="FTS290" s="215"/>
      <c r="FTT290" s="215"/>
      <c r="FTU290" s="215"/>
      <c r="FTV290" s="215"/>
      <c r="FTW290" s="215"/>
      <c r="FTX290" s="215"/>
      <c r="FTY290" s="215"/>
      <c r="FTZ290" s="215"/>
      <c r="FUA290" s="215"/>
      <c r="FUB290" s="215"/>
      <c r="FUC290" s="215"/>
      <c r="FUD290" s="215"/>
      <c r="FUE290" s="215"/>
      <c r="FUF290" s="215"/>
      <c r="FUG290" s="215"/>
      <c r="FUH290" s="215"/>
      <c r="FUI290" s="215"/>
      <c r="FUJ290" s="215"/>
      <c r="FUK290" s="215"/>
      <c r="FUL290" s="215"/>
      <c r="FUM290" s="215"/>
      <c r="FUN290" s="215"/>
      <c r="FUO290" s="215"/>
      <c r="FUP290" s="215"/>
      <c r="FUQ290" s="215"/>
      <c r="FUR290" s="215"/>
      <c r="FUS290" s="215"/>
      <c r="FUT290" s="215"/>
      <c r="FUU290" s="215"/>
      <c r="FUV290" s="215"/>
      <c r="FUW290" s="215"/>
      <c r="FUX290" s="215"/>
      <c r="FUY290" s="215"/>
      <c r="FUZ290" s="215"/>
      <c r="FVA290" s="215"/>
      <c r="FVB290" s="215"/>
      <c r="FVC290" s="215"/>
      <c r="FVD290" s="215"/>
      <c r="FVE290" s="215"/>
      <c r="FVF290" s="215"/>
      <c r="FVG290" s="215"/>
      <c r="FVH290" s="215"/>
      <c r="FVI290" s="215"/>
      <c r="FVJ290" s="215"/>
      <c r="FVK290" s="215"/>
      <c r="FVL290" s="215"/>
      <c r="FVM290" s="215"/>
      <c r="FVN290" s="215"/>
      <c r="FVO290" s="215"/>
      <c r="FVP290" s="215"/>
      <c r="FVQ290" s="215"/>
      <c r="FVR290" s="215"/>
      <c r="FVS290" s="215"/>
      <c r="FVT290" s="215"/>
      <c r="FVU290" s="215"/>
      <c r="FVV290" s="215"/>
      <c r="FVW290" s="215"/>
      <c r="FVX290" s="215"/>
      <c r="FVY290" s="215"/>
      <c r="FVZ290" s="215"/>
      <c r="FWA290" s="215"/>
      <c r="FWB290" s="215"/>
      <c r="FWC290" s="215"/>
      <c r="FWD290" s="215"/>
      <c r="FWE290" s="215"/>
      <c r="FWF290" s="215"/>
      <c r="FWG290" s="215"/>
      <c r="FWH290" s="215"/>
      <c r="FWI290" s="215"/>
      <c r="FWJ290" s="215"/>
      <c r="FWK290" s="215"/>
      <c r="FWL290" s="215"/>
      <c r="FWM290" s="215"/>
      <c r="FWN290" s="215"/>
      <c r="FWO290" s="215"/>
      <c r="FWP290" s="215"/>
      <c r="FWQ290" s="215"/>
      <c r="FWR290" s="215"/>
      <c r="FWS290" s="215"/>
      <c r="FWT290" s="215"/>
      <c r="FWU290" s="215"/>
      <c r="FWV290" s="215"/>
      <c r="FWW290" s="215"/>
      <c r="FWX290" s="215"/>
      <c r="FWY290" s="215"/>
      <c r="FWZ290" s="215"/>
      <c r="FXA290" s="215"/>
      <c r="FXB290" s="215"/>
      <c r="FXC290" s="215"/>
      <c r="FXD290" s="215"/>
      <c r="FXE290" s="215"/>
      <c r="FXF290" s="215"/>
      <c r="FXG290" s="215"/>
      <c r="FXH290" s="215"/>
      <c r="FXI290" s="215"/>
      <c r="FXJ290" s="215"/>
      <c r="FXK290" s="215"/>
      <c r="FXL290" s="215"/>
      <c r="FXM290" s="215"/>
      <c r="FXN290" s="215"/>
      <c r="FXO290" s="215"/>
      <c r="FXP290" s="215"/>
      <c r="FXQ290" s="215"/>
      <c r="FXR290" s="215"/>
      <c r="FXS290" s="215"/>
      <c r="FXT290" s="215"/>
      <c r="FXU290" s="215"/>
      <c r="FXV290" s="215"/>
      <c r="FXW290" s="215"/>
      <c r="FXX290" s="215"/>
      <c r="FXY290" s="215"/>
      <c r="FXZ290" s="215"/>
      <c r="FYA290" s="215"/>
      <c r="FYB290" s="215"/>
      <c r="FYC290" s="215"/>
      <c r="FYD290" s="215"/>
      <c r="FYE290" s="215"/>
      <c r="FYF290" s="215"/>
      <c r="FYG290" s="215"/>
      <c r="FYH290" s="215"/>
      <c r="FYI290" s="215"/>
      <c r="FYJ290" s="215"/>
      <c r="FYK290" s="215"/>
      <c r="FYL290" s="215"/>
      <c r="FYM290" s="215"/>
      <c r="FYN290" s="215"/>
      <c r="FYO290" s="215"/>
      <c r="FYP290" s="215"/>
      <c r="FYQ290" s="215"/>
      <c r="FYR290" s="215"/>
      <c r="FYS290" s="215"/>
      <c r="FYT290" s="215"/>
      <c r="FYU290" s="215"/>
      <c r="FYV290" s="215"/>
      <c r="FYW290" s="215"/>
      <c r="FYX290" s="215"/>
      <c r="FYY290" s="215"/>
      <c r="FYZ290" s="215"/>
      <c r="FZA290" s="215"/>
      <c r="FZB290" s="215"/>
      <c r="FZC290" s="215"/>
      <c r="FZD290" s="215"/>
      <c r="FZE290" s="215"/>
      <c r="FZF290" s="215"/>
      <c r="FZG290" s="215"/>
      <c r="FZH290" s="215"/>
      <c r="FZI290" s="215"/>
      <c r="FZJ290" s="215"/>
      <c r="FZK290" s="215"/>
      <c r="FZL290" s="215"/>
      <c r="FZM290" s="215"/>
      <c r="FZN290" s="215"/>
      <c r="FZO290" s="215"/>
      <c r="FZP290" s="215"/>
      <c r="FZQ290" s="215"/>
      <c r="FZR290" s="215"/>
      <c r="FZS290" s="215"/>
      <c r="FZT290" s="215"/>
      <c r="FZU290" s="215"/>
      <c r="FZV290" s="215"/>
      <c r="FZW290" s="215"/>
      <c r="FZX290" s="215"/>
      <c r="FZY290" s="215"/>
      <c r="FZZ290" s="215"/>
      <c r="GAA290" s="215"/>
      <c r="GAB290" s="215"/>
      <c r="GAC290" s="215"/>
      <c r="GAD290" s="215"/>
      <c r="GAE290" s="215"/>
      <c r="GAF290" s="215"/>
      <c r="GAG290" s="215"/>
      <c r="GAH290" s="215"/>
      <c r="GAI290" s="215"/>
      <c r="GAJ290" s="215"/>
      <c r="GAK290" s="215"/>
      <c r="GAL290" s="215"/>
      <c r="GAM290" s="215"/>
      <c r="GAN290" s="215"/>
      <c r="GAO290" s="215"/>
      <c r="GAP290" s="215"/>
      <c r="GAQ290" s="215"/>
      <c r="GAR290" s="215"/>
      <c r="GAS290" s="215"/>
      <c r="GAT290" s="215"/>
      <c r="GAU290" s="215"/>
      <c r="GAV290" s="215"/>
      <c r="GAW290" s="215"/>
      <c r="GAX290" s="215"/>
      <c r="GAY290" s="215"/>
      <c r="GAZ290" s="215"/>
      <c r="GBA290" s="215"/>
      <c r="GBB290" s="215"/>
      <c r="GBC290" s="215"/>
      <c r="GBD290" s="215"/>
      <c r="GBE290" s="215"/>
      <c r="GBF290" s="215"/>
      <c r="GBG290" s="215"/>
      <c r="GBH290" s="215"/>
      <c r="GBI290" s="215"/>
      <c r="GBJ290" s="215"/>
      <c r="GBK290" s="215"/>
      <c r="GBL290" s="215"/>
      <c r="GBM290" s="215"/>
      <c r="GBN290" s="215"/>
      <c r="GBO290" s="215"/>
      <c r="GBP290" s="215"/>
      <c r="GBQ290" s="215"/>
      <c r="GBR290" s="215"/>
      <c r="GBS290" s="215"/>
      <c r="GBT290" s="215"/>
      <c r="GBU290" s="215"/>
      <c r="GBV290" s="215"/>
      <c r="GBW290" s="215"/>
      <c r="GBX290" s="215"/>
      <c r="GBY290" s="215"/>
      <c r="GBZ290" s="215"/>
      <c r="GCA290" s="215"/>
      <c r="GCB290" s="215"/>
      <c r="GCC290" s="215"/>
      <c r="GCD290" s="215"/>
      <c r="GCE290" s="215"/>
      <c r="GCF290" s="215"/>
      <c r="GCG290" s="215"/>
      <c r="GCH290" s="215"/>
      <c r="GCI290" s="215"/>
      <c r="GCJ290" s="215"/>
      <c r="GCK290" s="215"/>
      <c r="GCL290" s="215"/>
      <c r="GCM290" s="215"/>
      <c r="GCN290" s="215"/>
      <c r="GCO290" s="215"/>
      <c r="GCP290" s="215"/>
      <c r="GCQ290" s="215"/>
      <c r="GCR290" s="215"/>
      <c r="GCS290" s="215"/>
      <c r="GCT290" s="215"/>
      <c r="GCU290" s="215"/>
      <c r="GCV290" s="215"/>
      <c r="GCW290" s="215"/>
      <c r="GCX290" s="215"/>
      <c r="GCY290" s="215"/>
      <c r="GCZ290" s="215"/>
      <c r="GDA290" s="215"/>
      <c r="GDB290" s="215"/>
      <c r="GDC290" s="215"/>
      <c r="GDD290" s="215"/>
      <c r="GDE290" s="215"/>
      <c r="GDF290" s="215"/>
      <c r="GDG290" s="215"/>
      <c r="GDH290" s="215"/>
      <c r="GDI290" s="215"/>
      <c r="GDJ290" s="215"/>
      <c r="GDK290" s="215"/>
      <c r="GDL290" s="215"/>
      <c r="GDM290" s="215"/>
      <c r="GDN290" s="215"/>
      <c r="GDO290" s="215"/>
      <c r="GDP290" s="215"/>
      <c r="GDQ290" s="215"/>
      <c r="GDR290" s="215"/>
      <c r="GDS290" s="215"/>
      <c r="GDT290" s="215"/>
      <c r="GDU290" s="215"/>
      <c r="GDV290" s="215"/>
      <c r="GDW290" s="215"/>
      <c r="GDX290" s="215"/>
      <c r="GDY290" s="215"/>
      <c r="GDZ290" s="215"/>
      <c r="GEA290" s="215"/>
      <c r="GEB290" s="215"/>
      <c r="GEC290" s="215"/>
      <c r="GED290" s="215"/>
      <c r="GEE290" s="215"/>
      <c r="GEF290" s="215"/>
      <c r="GEG290" s="215"/>
      <c r="GEH290" s="215"/>
      <c r="GEI290" s="215"/>
      <c r="GEJ290" s="215"/>
      <c r="GEK290" s="215"/>
      <c r="GEL290" s="215"/>
      <c r="GEM290" s="215"/>
      <c r="GEN290" s="215"/>
      <c r="GEO290" s="215"/>
      <c r="GEP290" s="215"/>
      <c r="GEQ290" s="215"/>
      <c r="GER290" s="215"/>
      <c r="GES290" s="215"/>
      <c r="GET290" s="215"/>
      <c r="GEU290" s="215"/>
      <c r="GEV290" s="215"/>
      <c r="GEW290" s="215"/>
      <c r="GEX290" s="215"/>
      <c r="GEY290" s="215"/>
      <c r="GEZ290" s="215"/>
      <c r="GFA290" s="215"/>
      <c r="GFB290" s="215"/>
      <c r="GFC290" s="215"/>
      <c r="GFD290" s="215"/>
      <c r="GFE290" s="215"/>
      <c r="GFF290" s="215"/>
      <c r="GFG290" s="215"/>
      <c r="GFH290" s="215"/>
      <c r="GFI290" s="215"/>
      <c r="GFJ290" s="215"/>
      <c r="GFK290" s="215"/>
      <c r="GFL290" s="215"/>
      <c r="GFM290" s="215"/>
      <c r="GFN290" s="215"/>
      <c r="GFO290" s="215"/>
      <c r="GFP290" s="215"/>
      <c r="GFQ290" s="215"/>
      <c r="GFR290" s="215"/>
      <c r="GFS290" s="215"/>
      <c r="GFT290" s="215"/>
      <c r="GFU290" s="215"/>
      <c r="GFV290" s="215"/>
      <c r="GFW290" s="215"/>
      <c r="GFX290" s="215"/>
      <c r="GFY290" s="215"/>
      <c r="GFZ290" s="215"/>
      <c r="GGA290" s="215"/>
      <c r="GGB290" s="215"/>
      <c r="GGC290" s="215"/>
      <c r="GGD290" s="215"/>
      <c r="GGE290" s="215"/>
      <c r="GGF290" s="215"/>
      <c r="GGG290" s="215"/>
      <c r="GGH290" s="215"/>
      <c r="GGI290" s="215"/>
      <c r="GGJ290" s="215"/>
      <c r="GGK290" s="215"/>
      <c r="GGL290" s="215"/>
      <c r="GGM290" s="215"/>
      <c r="GGN290" s="215"/>
      <c r="GGO290" s="215"/>
      <c r="GGP290" s="215"/>
      <c r="GGQ290" s="215"/>
      <c r="GGR290" s="215"/>
      <c r="GGS290" s="215"/>
      <c r="GGT290" s="215"/>
      <c r="GGU290" s="215"/>
      <c r="GGV290" s="215"/>
      <c r="GGW290" s="215"/>
      <c r="GGX290" s="215"/>
      <c r="GGY290" s="215"/>
      <c r="GGZ290" s="215"/>
      <c r="GHA290" s="215"/>
      <c r="GHB290" s="215"/>
      <c r="GHC290" s="215"/>
      <c r="GHD290" s="215"/>
      <c r="GHE290" s="215"/>
      <c r="GHF290" s="215"/>
      <c r="GHG290" s="215"/>
      <c r="GHH290" s="215"/>
      <c r="GHI290" s="215"/>
      <c r="GHJ290" s="215"/>
      <c r="GHK290" s="215"/>
      <c r="GHL290" s="215"/>
      <c r="GHM290" s="215"/>
      <c r="GHN290" s="215"/>
      <c r="GHO290" s="215"/>
      <c r="GHP290" s="215"/>
      <c r="GHQ290" s="215"/>
      <c r="GHR290" s="215"/>
      <c r="GHS290" s="215"/>
      <c r="GHT290" s="215"/>
      <c r="GHU290" s="215"/>
      <c r="GHV290" s="215"/>
      <c r="GHW290" s="215"/>
      <c r="GHX290" s="215"/>
      <c r="GHY290" s="215"/>
      <c r="GHZ290" s="215"/>
      <c r="GIA290" s="215"/>
      <c r="GIB290" s="215"/>
      <c r="GIC290" s="215"/>
      <c r="GID290" s="215"/>
      <c r="GIE290" s="215"/>
      <c r="GIF290" s="215"/>
      <c r="GIG290" s="215"/>
      <c r="GIH290" s="215"/>
      <c r="GII290" s="215"/>
      <c r="GIJ290" s="215"/>
      <c r="GIK290" s="215"/>
      <c r="GIL290" s="215"/>
      <c r="GIM290" s="215"/>
      <c r="GIN290" s="215"/>
      <c r="GIO290" s="215"/>
      <c r="GIP290" s="215"/>
      <c r="GIQ290" s="215"/>
      <c r="GIR290" s="215"/>
      <c r="GIS290" s="215"/>
      <c r="GIT290" s="215"/>
      <c r="GIU290" s="215"/>
      <c r="GIV290" s="215"/>
      <c r="GIW290" s="215"/>
      <c r="GIX290" s="215"/>
      <c r="GIY290" s="215"/>
      <c r="GIZ290" s="215"/>
      <c r="GJA290" s="215"/>
      <c r="GJB290" s="215"/>
      <c r="GJC290" s="215"/>
      <c r="GJD290" s="215"/>
      <c r="GJE290" s="215"/>
      <c r="GJF290" s="215"/>
      <c r="GJG290" s="215"/>
      <c r="GJH290" s="215"/>
      <c r="GJI290" s="215"/>
      <c r="GJJ290" s="215"/>
      <c r="GJK290" s="215"/>
      <c r="GJL290" s="215"/>
      <c r="GJM290" s="215"/>
      <c r="GJN290" s="215"/>
      <c r="GJO290" s="215"/>
      <c r="GJP290" s="215"/>
      <c r="GJQ290" s="215"/>
      <c r="GJR290" s="215"/>
      <c r="GJS290" s="215"/>
      <c r="GJT290" s="215"/>
      <c r="GJU290" s="215"/>
      <c r="GJV290" s="215"/>
      <c r="GJW290" s="215"/>
      <c r="GJX290" s="215"/>
      <c r="GJY290" s="215"/>
      <c r="GJZ290" s="215"/>
      <c r="GKA290" s="215"/>
      <c r="GKB290" s="215"/>
      <c r="GKC290" s="215"/>
      <c r="GKD290" s="215"/>
      <c r="GKE290" s="215"/>
      <c r="GKF290" s="215"/>
      <c r="GKG290" s="215"/>
      <c r="GKH290" s="215"/>
      <c r="GKI290" s="215"/>
      <c r="GKJ290" s="215"/>
      <c r="GKK290" s="215"/>
      <c r="GKL290" s="215"/>
      <c r="GKM290" s="215"/>
      <c r="GKN290" s="215"/>
      <c r="GKO290" s="215"/>
      <c r="GKP290" s="215"/>
      <c r="GKQ290" s="215"/>
      <c r="GKR290" s="215"/>
      <c r="GKS290" s="215"/>
      <c r="GKT290" s="215"/>
      <c r="GKU290" s="215"/>
      <c r="GKV290" s="215"/>
      <c r="GKW290" s="215"/>
      <c r="GKX290" s="215"/>
      <c r="GKY290" s="215"/>
      <c r="GKZ290" s="215"/>
      <c r="GLA290" s="215"/>
      <c r="GLB290" s="215"/>
      <c r="GLC290" s="215"/>
      <c r="GLD290" s="215"/>
      <c r="GLE290" s="215"/>
      <c r="GLF290" s="215"/>
      <c r="GLG290" s="215"/>
      <c r="GLH290" s="215"/>
      <c r="GLI290" s="215"/>
      <c r="GLJ290" s="215"/>
      <c r="GLK290" s="215"/>
      <c r="GLL290" s="215"/>
      <c r="GLM290" s="215"/>
      <c r="GLN290" s="215"/>
      <c r="GLO290" s="215"/>
      <c r="GLP290" s="215"/>
      <c r="GLQ290" s="215"/>
      <c r="GLR290" s="215"/>
      <c r="GLS290" s="215"/>
      <c r="GLT290" s="215"/>
      <c r="GLU290" s="215"/>
      <c r="GLV290" s="215"/>
      <c r="GLW290" s="215"/>
      <c r="GLX290" s="215"/>
      <c r="GLY290" s="215"/>
      <c r="GLZ290" s="215"/>
      <c r="GMA290" s="215"/>
      <c r="GMB290" s="215"/>
      <c r="GMC290" s="215"/>
      <c r="GMD290" s="215"/>
      <c r="GME290" s="215"/>
      <c r="GMF290" s="215"/>
      <c r="GMG290" s="215"/>
      <c r="GMH290" s="215"/>
      <c r="GMI290" s="215"/>
      <c r="GMJ290" s="215"/>
      <c r="GMK290" s="215"/>
      <c r="GML290" s="215"/>
      <c r="GMM290" s="215"/>
      <c r="GMN290" s="215"/>
      <c r="GMO290" s="215"/>
      <c r="GMP290" s="215"/>
      <c r="GMQ290" s="215"/>
      <c r="GMR290" s="215"/>
      <c r="GMS290" s="215"/>
      <c r="GMT290" s="215"/>
      <c r="GMU290" s="215"/>
      <c r="GMV290" s="215"/>
      <c r="GMW290" s="215"/>
      <c r="GMX290" s="215"/>
      <c r="GMY290" s="215"/>
      <c r="GMZ290" s="215"/>
      <c r="GNA290" s="215"/>
      <c r="GNB290" s="215"/>
      <c r="GNC290" s="215"/>
      <c r="GND290" s="215"/>
      <c r="GNE290" s="215"/>
      <c r="GNF290" s="215"/>
      <c r="GNG290" s="215"/>
      <c r="GNH290" s="215"/>
      <c r="GNI290" s="215"/>
      <c r="GNJ290" s="215"/>
      <c r="GNK290" s="215"/>
      <c r="GNL290" s="215"/>
      <c r="GNM290" s="215"/>
      <c r="GNN290" s="215"/>
      <c r="GNO290" s="215"/>
      <c r="GNP290" s="215"/>
      <c r="GNQ290" s="215"/>
      <c r="GNR290" s="215"/>
      <c r="GNS290" s="215"/>
      <c r="GNT290" s="215"/>
      <c r="GNU290" s="215"/>
      <c r="GNV290" s="215"/>
      <c r="GNW290" s="215"/>
      <c r="GNX290" s="215"/>
      <c r="GNY290" s="215"/>
      <c r="GNZ290" s="215"/>
      <c r="GOA290" s="215"/>
      <c r="GOB290" s="215"/>
      <c r="GOC290" s="215"/>
      <c r="GOD290" s="215"/>
      <c r="GOE290" s="215"/>
      <c r="GOF290" s="215"/>
      <c r="GOG290" s="215"/>
      <c r="GOH290" s="215"/>
      <c r="GOI290" s="215"/>
      <c r="GOJ290" s="215"/>
      <c r="GOK290" s="215"/>
      <c r="GOL290" s="215"/>
      <c r="GOM290" s="215"/>
      <c r="GON290" s="215"/>
      <c r="GOO290" s="215"/>
      <c r="GOP290" s="215"/>
      <c r="GOQ290" s="215"/>
      <c r="GOR290" s="215"/>
      <c r="GOS290" s="215"/>
      <c r="GOT290" s="215"/>
      <c r="GOU290" s="215"/>
      <c r="GOV290" s="215"/>
      <c r="GOW290" s="215"/>
      <c r="GOX290" s="215"/>
      <c r="GOY290" s="215"/>
      <c r="GOZ290" s="215"/>
      <c r="GPA290" s="215"/>
      <c r="GPB290" s="215"/>
      <c r="GPC290" s="215"/>
      <c r="GPD290" s="215"/>
      <c r="GPE290" s="215"/>
      <c r="GPF290" s="215"/>
      <c r="GPG290" s="215"/>
      <c r="GPH290" s="215"/>
      <c r="GPI290" s="215"/>
      <c r="GPJ290" s="215"/>
      <c r="GPK290" s="215"/>
      <c r="GPL290" s="215"/>
      <c r="GPM290" s="215"/>
      <c r="GPN290" s="215"/>
      <c r="GPO290" s="215"/>
      <c r="GPP290" s="215"/>
      <c r="GPQ290" s="215"/>
      <c r="GPR290" s="215"/>
      <c r="GPS290" s="215"/>
      <c r="GPT290" s="215"/>
      <c r="GPU290" s="215"/>
      <c r="GPV290" s="215"/>
      <c r="GPW290" s="215"/>
      <c r="GPX290" s="215"/>
      <c r="GPY290" s="215"/>
      <c r="GPZ290" s="215"/>
      <c r="GQA290" s="215"/>
      <c r="GQB290" s="215"/>
      <c r="GQC290" s="215"/>
      <c r="GQD290" s="215"/>
      <c r="GQE290" s="215"/>
      <c r="GQF290" s="215"/>
      <c r="GQG290" s="215"/>
      <c r="GQH290" s="215"/>
      <c r="GQI290" s="215"/>
      <c r="GQJ290" s="215"/>
      <c r="GQK290" s="215"/>
      <c r="GQL290" s="215"/>
      <c r="GQM290" s="215"/>
      <c r="GQN290" s="215"/>
      <c r="GQO290" s="215"/>
      <c r="GQP290" s="215"/>
      <c r="GQQ290" s="215"/>
      <c r="GQR290" s="215"/>
      <c r="GQS290" s="215"/>
      <c r="GQT290" s="215"/>
      <c r="GQU290" s="215"/>
      <c r="GQV290" s="215"/>
      <c r="GQW290" s="215"/>
      <c r="GQX290" s="215"/>
      <c r="GQY290" s="215"/>
      <c r="GQZ290" s="215"/>
      <c r="GRA290" s="215"/>
      <c r="GRB290" s="215"/>
      <c r="GRC290" s="215"/>
      <c r="GRD290" s="215"/>
      <c r="GRE290" s="215"/>
      <c r="GRF290" s="215"/>
      <c r="GRG290" s="215"/>
      <c r="GRH290" s="215"/>
      <c r="GRI290" s="215"/>
      <c r="GRJ290" s="215"/>
      <c r="GRK290" s="215"/>
      <c r="GRL290" s="215"/>
      <c r="GRM290" s="215"/>
      <c r="GRN290" s="215"/>
      <c r="GRO290" s="215"/>
      <c r="GRP290" s="215"/>
      <c r="GRQ290" s="215"/>
      <c r="GRR290" s="215"/>
      <c r="GRS290" s="215"/>
      <c r="GRT290" s="215"/>
      <c r="GRU290" s="215"/>
      <c r="GRV290" s="215"/>
      <c r="GRW290" s="215"/>
      <c r="GRX290" s="215"/>
      <c r="GRY290" s="215"/>
      <c r="GRZ290" s="215"/>
      <c r="GSA290" s="215"/>
      <c r="GSB290" s="215"/>
      <c r="GSC290" s="215"/>
      <c r="GSD290" s="215"/>
      <c r="GSE290" s="215"/>
      <c r="GSF290" s="215"/>
      <c r="GSG290" s="215"/>
      <c r="GSH290" s="215"/>
      <c r="GSI290" s="215"/>
      <c r="GSJ290" s="215"/>
      <c r="GSK290" s="215"/>
      <c r="GSL290" s="215"/>
      <c r="GSM290" s="215"/>
      <c r="GSN290" s="215"/>
      <c r="GSO290" s="215"/>
      <c r="GSP290" s="215"/>
      <c r="GSQ290" s="215"/>
      <c r="GSR290" s="215"/>
      <c r="GSS290" s="215"/>
      <c r="GST290" s="215"/>
      <c r="GSU290" s="215"/>
      <c r="GSV290" s="215"/>
      <c r="GSW290" s="215"/>
      <c r="GSX290" s="215"/>
      <c r="GSY290" s="215"/>
      <c r="GSZ290" s="215"/>
      <c r="GTA290" s="215"/>
      <c r="GTB290" s="215"/>
      <c r="GTC290" s="215"/>
      <c r="GTD290" s="215"/>
      <c r="GTE290" s="215"/>
      <c r="GTF290" s="215"/>
      <c r="GTG290" s="215"/>
      <c r="GTH290" s="215"/>
      <c r="GTI290" s="215"/>
      <c r="GTJ290" s="215"/>
      <c r="GTK290" s="215"/>
      <c r="GTL290" s="215"/>
      <c r="GTM290" s="215"/>
      <c r="GTN290" s="215"/>
      <c r="GTO290" s="215"/>
      <c r="GTP290" s="215"/>
      <c r="GTQ290" s="215"/>
      <c r="GTR290" s="215"/>
      <c r="GTS290" s="215"/>
      <c r="GTT290" s="215"/>
      <c r="GTU290" s="215"/>
      <c r="GTV290" s="215"/>
      <c r="GTW290" s="215"/>
      <c r="GTX290" s="215"/>
      <c r="GTY290" s="215"/>
      <c r="GTZ290" s="215"/>
      <c r="GUA290" s="215"/>
      <c r="GUB290" s="215"/>
      <c r="GUC290" s="215"/>
      <c r="GUD290" s="215"/>
      <c r="GUE290" s="215"/>
      <c r="GUF290" s="215"/>
      <c r="GUG290" s="215"/>
      <c r="GUH290" s="215"/>
      <c r="GUI290" s="215"/>
      <c r="GUJ290" s="215"/>
      <c r="GUK290" s="215"/>
      <c r="GUL290" s="215"/>
      <c r="GUM290" s="215"/>
      <c r="GUN290" s="215"/>
      <c r="GUO290" s="215"/>
      <c r="GUP290" s="215"/>
      <c r="GUQ290" s="215"/>
      <c r="GUR290" s="215"/>
      <c r="GUS290" s="215"/>
      <c r="GUT290" s="215"/>
      <c r="GUU290" s="215"/>
      <c r="GUV290" s="215"/>
      <c r="GUW290" s="215"/>
      <c r="GUX290" s="215"/>
      <c r="GUY290" s="215"/>
      <c r="GUZ290" s="215"/>
      <c r="GVA290" s="215"/>
      <c r="GVB290" s="215"/>
      <c r="GVC290" s="215"/>
      <c r="GVD290" s="215"/>
      <c r="GVE290" s="215"/>
      <c r="GVF290" s="215"/>
      <c r="GVG290" s="215"/>
      <c r="GVH290" s="215"/>
      <c r="GVI290" s="215"/>
      <c r="GVJ290" s="215"/>
      <c r="GVK290" s="215"/>
      <c r="GVL290" s="215"/>
      <c r="GVM290" s="215"/>
      <c r="GVN290" s="215"/>
      <c r="GVO290" s="215"/>
      <c r="GVP290" s="215"/>
      <c r="GVQ290" s="215"/>
      <c r="GVR290" s="215"/>
      <c r="GVS290" s="215"/>
      <c r="GVT290" s="215"/>
      <c r="GVU290" s="215"/>
      <c r="GVV290" s="215"/>
      <c r="GVW290" s="215"/>
      <c r="GVX290" s="215"/>
      <c r="GVY290" s="215"/>
      <c r="GVZ290" s="215"/>
      <c r="GWA290" s="215"/>
      <c r="GWB290" s="215"/>
      <c r="GWC290" s="215"/>
      <c r="GWD290" s="215"/>
      <c r="GWE290" s="215"/>
      <c r="GWF290" s="215"/>
      <c r="GWG290" s="215"/>
      <c r="GWH290" s="215"/>
      <c r="GWI290" s="215"/>
      <c r="GWJ290" s="215"/>
      <c r="GWK290" s="215"/>
      <c r="GWL290" s="215"/>
      <c r="GWM290" s="215"/>
      <c r="GWN290" s="215"/>
      <c r="GWO290" s="215"/>
      <c r="GWP290" s="215"/>
      <c r="GWQ290" s="215"/>
      <c r="GWR290" s="215"/>
      <c r="GWS290" s="215"/>
      <c r="GWT290" s="215"/>
      <c r="GWU290" s="215"/>
      <c r="GWV290" s="215"/>
      <c r="GWW290" s="215"/>
      <c r="GWX290" s="215"/>
      <c r="GWY290" s="215"/>
      <c r="GWZ290" s="215"/>
      <c r="GXA290" s="215"/>
      <c r="GXB290" s="215"/>
      <c r="GXC290" s="215"/>
      <c r="GXD290" s="215"/>
      <c r="GXE290" s="215"/>
      <c r="GXF290" s="215"/>
      <c r="GXG290" s="215"/>
      <c r="GXH290" s="215"/>
      <c r="GXI290" s="215"/>
      <c r="GXJ290" s="215"/>
      <c r="GXK290" s="215"/>
      <c r="GXL290" s="215"/>
      <c r="GXM290" s="215"/>
      <c r="GXN290" s="215"/>
      <c r="GXO290" s="215"/>
      <c r="GXP290" s="215"/>
      <c r="GXQ290" s="215"/>
      <c r="GXR290" s="215"/>
      <c r="GXS290" s="215"/>
      <c r="GXT290" s="215"/>
      <c r="GXU290" s="215"/>
      <c r="GXV290" s="215"/>
      <c r="GXW290" s="215"/>
      <c r="GXX290" s="215"/>
      <c r="GXY290" s="215"/>
      <c r="GXZ290" s="215"/>
      <c r="GYA290" s="215"/>
      <c r="GYB290" s="215"/>
      <c r="GYC290" s="215"/>
      <c r="GYD290" s="215"/>
      <c r="GYE290" s="215"/>
      <c r="GYF290" s="215"/>
      <c r="GYG290" s="215"/>
      <c r="GYH290" s="215"/>
      <c r="GYI290" s="215"/>
      <c r="GYJ290" s="215"/>
      <c r="GYK290" s="215"/>
      <c r="GYL290" s="215"/>
      <c r="GYM290" s="215"/>
      <c r="GYN290" s="215"/>
      <c r="GYO290" s="215"/>
      <c r="GYP290" s="215"/>
      <c r="GYQ290" s="215"/>
      <c r="GYR290" s="215"/>
      <c r="GYS290" s="215"/>
      <c r="GYT290" s="215"/>
      <c r="GYU290" s="215"/>
      <c r="GYV290" s="215"/>
      <c r="GYW290" s="215"/>
      <c r="GYX290" s="215"/>
      <c r="GYY290" s="215"/>
      <c r="GYZ290" s="215"/>
      <c r="GZA290" s="215"/>
      <c r="GZB290" s="215"/>
      <c r="GZC290" s="215"/>
      <c r="GZD290" s="215"/>
      <c r="GZE290" s="215"/>
      <c r="GZF290" s="215"/>
      <c r="GZG290" s="215"/>
      <c r="GZH290" s="215"/>
      <c r="GZI290" s="215"/>
      <c r="GZJ290" s="215"/>
      <c r="GZK290" s="215"/>
      <c r="GZL290" s="215"/>
      <c r="GZM290" s="215"/>
      <c r="GZN290" s="215"/>
      <c r="GZO290" s="215"/>
      <c r="GZP290" s="215"/>
      <c r="GZQ290" s="215"/>
      <c r="GZR290" s="215"/>
      <c r="GZS290" s="215"/>
      <c r="GZT290" s="215"/>
      <c r="GZU290" s="215"/>
      <c r="GZV290" s="215"/>
      <c r="GZW290" s="215"/>
      <c r="GZX290" s="215"/>
      <c r="GZY290" s="215"/>
      <c r="GZZ290" s="215"/>
      <c r="HAA290" s="215"/>
      <c r="HAB290" s="215"/>
      <c r="HAC290" s="215"/>
      <c r="HAD290" s="215"/>
      <c r="HAE290" s="215"/>
      <c r="HAF290" s="215"/>
      <c r="HAG290" s="215"/>
      <c r="HAH290" s="215"/>
      <c r="HAI290" s="215"/>
      <c r="HAJ290" s="215"/>
      <c r="HAK290" s="215"/>
      <c r="HAL290" s="215"/>
      <c r="HAM290" s="215"/>
      <c r="HAN290" s="215"/>
      <c r="HAO290" s="215"/>
      <c r="HAP290" s="215"/>
      <c r="HAQ290" s="215"/>
      <c r="HAR290" s="215"/>
      <c r="HAS290" s="215"/>
      <c r="HAT290" s="215"/>
      <c r="HAU290" s="215"/>
      <c r="HAV290" s="215"/>
      <c r="HAW290" s="215"/>
      <c r="HAX290" s="215"/>
      <c r="HAY290" s="215"/>
      <c r="HAZ290" s="215"/>
      <c r="HBA290" s="215"/>
      <c r="HBB290" s="215"/>
      <c r="HBC290" s="215"/>
      <c r="HBD290" s="215"/>
      <c r="HBE290" s="215"/>
      <c r="HBF290" s="215"/>
      <c r="HBG290" s="215"/>
      <c r="HBH290" s="215"/>
      <c r="HBI290" s="215"/>
      <c r="HBJ290" s="215"/>
      <c r="HBK290" s="215"/>
      <c r="HBL290" s="215"/>
      <c r="HBM290" s="215"/>
      <c r="HBN290" s="215"/>
      <c r="HBO290" s="215"/>
      <c r="HBP290" s="215"/>
      <c r="HBQ290" s="215"/>
      <c r="HBR290" s="215"/>
      <c r="HBS290" s="215"/>
      <c r="HBT290" s="215"/>
      <c r="HBU290" s="215"/>
      <c r="HBV290" s="215"/>
      <c r="HBW290" s="215"/>
      <c r="HBX290" s="215"/>
      <c r="HBY290" s="215"/>
      <c r="HBZ290" s="215"/>
      <c r="HCA290" s="215"/>
      <c r="HCB290" s="215"/>
      <c r="HCC290" s="215"/>
      <c r="HCD290" s="215"/>
      <c r="HCE290" s="215"/>
      <c r="HCF290" s="215"/>
      <c r="HCG290" s="215"/>
      <c r="HCH290" s="215"/>
      <c r="HCI290" s="215"/>
      <c r="HCJ290" s="215"/>
      <c r="HCK290" s="215"/>
      <c r="HCL290" s="215"/>
      <c r="HCM290" s="215"/>
      <c r="HCN290" s="215"/>
      <c r="HCO290" s="215"/>
      <c r="HCP290" s="215"/>
      <c r="HCQ290" s="215"/>
      <c r="HCR290" s="215"/>
      <c r="HCS290" s="215"/>
      <c r="HCT290" s="215"/>
      <c r="HCU290" s="215"/>
      <c r="HCV290" s="215"/>
      <c r="HCW290" s="215"/>
      <c r="HCX290" s="215"/>
      <c r="HCY290" s="215"/>
      <c r="HCZ290" s="215"/>
      <c r="HDA290" s="215"/>
      <c r="HDB290" s="215"/>
      <c r="HDC290" s="215"/>
      <c r="HDD290" s="215"/>
      <c r="HDE290" s="215"/>
      <c r="HDF290" s="215"/>
      <c r="HDG290" s="215"/>
      <c r="HDH290" s="215"/>
      <c r="HDI290" s="215"/>
      <c r="HDJ290" s="215"/>
      <c r="HDK290" s="215"/>
      <c r="HDL290" s="215"/>
      <c r="HDM290" s="215"/>
      <c r="HDN290" s="215"/>
      <c r="HDO290" s="215"/>
      <c r="HDP290" s="215"/>
      <c r="HDQ290" s="215"/>
      <c r="HDR290" s="215"/>
      <c r="HDS290" s="215"/>
      <c r="HDT290" s="215"/>
      <c r="HDU290" s="215"/>
      <c r="HDV290" s="215"/>
      <c r="HDW290" s="215"/>
      <c r="HDX290" s="215"/>
      <c r="HDY290" s="215"/>
      <c r="HDZ290" s="215"/>
      <c r="HEA290" s="215"/>
      <c r="HEB290" s="215"/>
      <c r="HEC290" s="215"/>
      <c r="HED290" s="215"/>
      <c r="HEE290" s="215"/>
      <c r="HEF290" s="215"/>
      <c r="HEG290" s="215"/>
      <c r="HEH290" s="215"/>
      <c r="HEI290" s="215"/>
      <c r="HEJ290" s="215"/>
      <c r="HEK290" s="215"/>
      <c r="HEL290" s="215"/>
      <c r="HEM290" s="215"/>
      <c r="HEN290" s="215"/>
      <c r="HEO290" s="215"/>
      <c r="HEP290" s="215"/>
      <c r="HEQ290" s="215"/>
      <c r="HER290" s="215"/>
      <c r="HES290" s="215"/>
      <c r="HET290" s="215"/>
      <c r="HEU290" s="215"/>
      <c r="HEV290" s="215"/>
      <c r="HEW290" s="215"/>
      <c r="HEX290" s="215"/>
      <c r="HEY290" s="215"/>
      <c r="HEZ290" s="215"/>
      <c r="HFA290" s="215"/>
      <c r="HFB290" s="215"/>
      <c r="HFC290" s="215"/>
      <c r="HFD290" s="215"/>
      <c r="HFE290" s="215"/>
      <c r="HFF290" s="215"/>
      <c r="HFG290" s="215"/>
      <c r="HFH290" s="215"/>
      <c r="HFI290" s="215"/>
      <c r="HFJ290" s="215"/>
      <c r="HFK290" s="215"/>
      <c r="HFL290" s="215"/>
      <c r="HFM290" s="215"/>
      <c r="HFN290" s="215"/>
      <c r="HFO290" s="215"/>
      <c r="HFP290" s="215"/>
      <c r="HFQ290" s="215"/>
      <c r="HFR290" s="215"/>
      <c r="HFS290" s="215"/>
      <c r="HFT290" s="215"/>
      <c r="HFU290" s="215"/>
      <c r="HFV290" s="215"/>
      <c r="HFW290" s="215"/>
      <c r="HFX290" s="215"/>
      <c r="HFY290" s="215"/>
      <c r="HFZ290" s="215"/>
      <c r="HGA290" s="215"/>
      <c r="HGB290" s="215"/>
      <c r="HGC290" s="215"/>
      <c r="HGD290" s="215"/>
      <c r="HGE290" s="215"/>
      <c r="HGF290" s="215"/>
      <c r="HGG290" s="215"/>
      <c r="HGH290" s="215"/>
      <c r="HGI290" s="215"/>
      <c r="HGJ290" s="215"/>
      <c r="HGK290" s="215"/>
      <c r="HGL290" s="215"/>
      <c r="HGM290" s="215"/>
      <c r="HGN290" s="215"/>
      <c r="HGO290" s="215"/>
      <c r="HGP290" s="215"/>
      <c r="HGQ290" s="215"/>
      <c r="HGR290" s="215"/>
      <c r="HGS290" s="215"/>
      <c r="HGT290" s="215"/>
      <c r="HGU290" s="215"/>
      <c r="HGV290" s="215"/>
      <c r="HGW290" s="215"/>
      <c r="HGX290" s="215"/>
      <c r="HGY290" s="215"/>
      <c r="HGZ290" s="215"/>
      <c r="HHA290" s="215"/>
      <c r="HHB290" s="215"/>
      <c r="HHC290" s="215"/>
      <c r="HHD290" s="215"/>
      <c r="HHE290" s="215"/>
      <c r="HHF290" s="215"/>
      <c r="HHG290" s="215"/>
      <c r="HHH290" s="215"/>
      <c r="HHI290" s="215"/>
      <c r="HHJ290" s="215"/>
      <c r="HHK290" s="215"/>
      <c r="HHL290" s="215"/>
      <c r="HHM290" s="215"/>
      <c r="HHN290" s="215"/>
      <c r="HHO290" s="215"/>
      <c r="HHP290" s="215"/>
      <c r="HHQ290" s="215"/>
      <c r="HHR290" s="215"/>
      <c r="HHS290" s="215"/>
      <c r="HHT290" s="215"/>
      <c r="HHU290" s="215"/>
      <c r="HHV290" s="215"/>
      <c r="HHW290" s="215"/>
      <c r="HHX290" s="215"/>
      <c r="HHY290" s="215"/>
      <c r="HHZ290" s="215"/>
      <c r="HIA290" s="215"/>
      <c r="HIB290" s="215"/>
      <c r="HIC290" s="215"/>
      <c r="HID290" s="215"/>
      <c r="HIE290" s="215"/>
      <c r="HIF290" s="215"/>
      <c r="HIG290" s="215"/>
      <c r="HIH290" s="215"/>
      <c r="HII290" s="215"/>
      <c r="HIJ290" s="215"/>
      <c r="HIK290" s="215"/>
      <c r="HIL290" s="215"/>
      <c r="HIM290" s="215"/>
      <c r="HIN290" s="215"/>
      <c r="HIO290" s="215"/>
      <c r="HIP290" s="215"/>
      <c r="HIQ290" s="215"/>
      <c r="HIR290" s="215"/>
      <c r="HIS290" s="215"/>
      <c r="HIT290" s="215"/>
      <c r="HIU290" s="215"/>
      <c r="HIV290" s="215"/>
      <c r="HIW290" s="215"/>
      <c r="HIX290" s="215"/>
      <c r="HIY290" s="215"/>
      <c r="HIZ290" s="215"/>
      <c r="HJA290" s="215"/>
      <c r="HJB290" s="215"/>
      <c r="HJC290" s="215"/>
      <c r="HJD290" s="215"/>
      <c r="HJE290" s="215"/>
      <c r="HJF290" s="215"/>
      <c r="HJG290" s="215"/>
      <c r="HJH290" s="215"/>
      <c r="HJI290" s="215"/>
      <c r="HJJ290" s="215"/>
      <c r="HJK290" s="215"/>
      <c r="HJL290" s="215"/>
      <c r="HJM290" s="215"/>
      <c r="HJN290" s="215"/>
      <c r="HJO290" s="215"/>
      <c r="HJP290" s="215"/>
      <c r="HJQ290" s="215"/>
      <c r="HJR290" s="215"/>
      <c r="HJS290" s="215"/>
      <c r="HJT290" s="215"/>
      <c r="HJU290" s="215"/>
      <c r="HJV290" s="215"/>
      <c r="HJW290" s="215"/>
      <c r="HJX290" s="215"/>
      <c r="HJY290" s="215"/>
      <c r="HJZ290" s="215"/>
      <c r="HKA290" s="215"/>
      <c r="HKB290" s="215"/>
      <c r="HKC290" s="215"/>
      <c r="HKD290" s="215"/>
      <c r="HKE290" s="215"/>
      <c r="HKF290" s="215"/>
      <c r="HKG290" s="215"/>
      <c r="HKH290" s="215"/>
      <c r="HKI290" s="215"/>
      <c r="HKJ290" s="215"/>
      <c r="HKK290" s="215"/>
      <c r="HKL290" s="215"/>
      <c r="HKM290" s="215"/>
      <c r="HKN290" s="215"/>
      <c r="HKO290" s="215"/>
      <c r="HKP290" s="215"/>
      <c r="HKQ290" s="215"/>
      <c r="HKR290" s="215"/>
      <c r="HKS290" s="215"/>
      <c r="HKT290" s="215"/>
      <c r="HKU290" s="215"/>
      <c r="HKV290" s="215"/>
      <c r="HKW290" s="215"/>
      <c r="HKX290" s="215"/>
      <c r="HKY290" s="215"/>
      <c r="HKZ290" s="215"/>
      <c r="HLA290" s="215"/>
      <c r="HLB290" s="215"/>
      <c r="HLC290" s="215"/>
      <c r="HLD290" s="215"/>
      <c r="HLE290" s="215"/>
      <c r="HLF290" s="215"/>
      <c r="HLG290" s="215"/>
      <c r="HLH290" s="215"/>
      <c r="HLI290" s="215"/>
      <c r="HLJ290" s="215"/>
      <c r="HLK290" s="215"/>
      <c r="HLL290" s="215"/>
      <c r="HLM290" s="215"/>
      <c r="HLN290" s="215"/>
      <c r="HLO290" s="215"/>
      <c r="HLP290" s="215"/>
      <c r="HLQ290" s="215"/>
      <c r="HLR290" s="215"/>
      <c r="HLS290" s="215"/>
      <c r="HLT290" s="215"/>
      <c r="HLU290" s="215"/>
      <c r="HLV290" s="215"/>
      <c r="HLW290" s="215"/>
      <c r="HLX290" s="215"/>
      <c r="HLY290" s="215"/>
      <c r="HLZ290" s="215"/>
      <c r="HMA290" s="215"/>
      <c r="HMB290" s="215"/>
      <c r="HMC290" s="215"/>
      <c r="HMD290" s="215"/>
      <c r="HME290" s="215"/>
      <c r="HMF290" s="215"/>
      <c r="HMG290" s="215"/>
      <c r="HMH290" s="215"/>
      <c r="HMI290" s="215"/>
      <c r="HMJ290" s="215"/>
      <c r="HMK290" s="215"/>
      <c r="HML290" s="215"/>
      <c r="HMM290" s="215"/>
      <c r="HMN290" s="215"/>
      <c r="HMO290" s="215"/>
      <c r="HMP290" s="215"/>
      <c r="HMQ290" s="215"/>
      <c r="HMR290" s="215"/>
      <c r="HMS290" s="215"/>
      <c r="HMT290" s="215"/>
      <c r="HMU290" s="215"/>
      <c r="HMV290" s="215"/>
      <c r="HMW290" s="215"/>
      <c r="HMX290" s="215"/>
      <c r="HMY290" s="215"/>
      <c r="HMZ290" s="215"/>
      <c r="HNA290" s="215"/>
      <c r="HNB290" s="215"/>
      <c r="HNC290" s="215"/>
      <c r="HND290" s="215"/>
      <c r="HNE290" s="215"/>
      <c r="HNF290" s="215"/>
      <c r="HNG290" s="215"/>
      <c r="HNH290" s="215"/>
      <c r="HNI290" s="215"/>
      <c r="HNJ290" s="215"/>
      <c r="HNK290" s="215"/>
      <c r="HNL290" s="215"/>
      <c r="HNM290" s="215"/>
      <c r="HNN290" s="215"/>
      <c r="HNO290" s="215"/>
      <c r="HNP290" s="215"/>
      <c r="HNQ290" s="215"/>
      <c r="HNR290" s="215"/>
      <c r="HNS290" s="215"/>
      <c r="HNT290" s="215"/>
      <c r="HNU290" s="215"/>
      <c r="HNV290" s="215"/>
      <c r="HNW290" s="215"/>
      <c r="HNX290" s="215"/>
      <c r="HNY290" s="215"/>
      <c r="HNZ290" s="215"/>
      <c r="HOA290" s="215"/>
      <c r="HOB290" s="215"/>
      <c r="HOC290" s="215"/>
      <c r="HOD290" s="215"/>
      <c r="HOE290" s="215"/>
      <c r="HOF290" s="215"/>
      <c r="HOG290" s="215"/>
      <c r="HOH290" s="215"/>
      <c r="HOI290" s="215"/>
      <c r="HOJ290" s="215"/>
      <c r="HOK290" s="215"/>
      <c r="HOL290" s="215"/>
      <c r="HOM290" s="215"/>
      <c r="HON290" s="215"/>
      <c r="HOO290" s="215"/>
      <c r="HOP290" s="215"/>
      <c r="HOQ290" s="215"/>
      <c r="HOR290" s="215"/>
      <c r="HOS290" s="215"/>
      <c r="HOT290" s="215"/>
      <c r="HOU290" s="215"/>
      <c r="HOV290" s="215"/>
      <c r="HOW290" s="215"/>
      <c r="HOX290" s="215"/>
      <c r="HOY290" s="215"/>
      <c r="HOZ290" s="215"/>
      <c r="HPA290" s="215"/>
      <c r="HPB290" s="215"/>
      <c r="HPC290" s="215"/>
      <c r="HPD290" s="215"/>
      <c r="HPE290" s="215"/>
      <c r="HPF290" s="215"/>
      <c r="HPG290" s="215"/>
      <c r="HPH290" s="215"/>
      <c r="HPI290" s="215"/>
      <c r="HPJ290" s="215"/>
      <c r="HPK290" s="215"/>
      <c r="HPL290" s="215"/>
      <c r="HPM290" s="215"/>
      <c r="HPN290" s="215"/>
      <c r="HPO290" s="215"/>
      <c r="HPP290" s="215"/>
      <c r="HPQ290" s="215"/>
      <c r="HPR290" s="215"/>
      <c r="HPS290" s="215"/>
      <c r="HPT290" s="215"/>
      <c r="HPU290" s="215"/>
      <c r="HPV290" s="215"/>
      <c r="HPW290" s="215"/>
      <c r="HPX290" s="215"/>
      <c r="HPY290" s="215"/>
      <c r="HPZ290" s="215"/>
      <c r="HQA290" s="215"/>
      <c r="HQB290" s="215"/>
      <c r="HQC290" s="215"/>
      <c r="HQD290" s="215"/>
      <c r="HQE290" s="215"/>
      <c r="HQF290" s="215"/>
      <c r="HQG290" s="215"/>
      <c r="HQH290" s="215"/>
      <c r="HQI290" s="215"/>
      <c r="HQJ290" s="215"/>
      <c r="HQK290" s="215"/>
      <c r="HQL290" s="215"/>
      <c r="HQM290" s="215"/>
      <c r="HQN290" s="215"/>
      <c r="HQO290" s="215"/>
      <c r="HQP290" s="215"/>
      <c r="HQQ290" s="215"/>
      <c r="HQR290" s="215"/>
      <c r="HQS290" s="215"/>
      <c r="HQT290" s="215"/>
      <c r="HQU290" s="215"/>
      <c r="HQV290" s="215"/>
      <c r="HQW290" s="215"/>
      <c r="HQX290" s="215"/>
      <c r="HQY290" s="215"/>
      <c r="HQZ290" s="215"/>
      <c r="HRA290" s="215"/>
      <c r="HRB290" s="215"/>
      <c r="HRC290" s="215"/>
      <c r="HRD290" s="215"/>
      <c r="HRE290" s="215"/>
      <c r="HRF290" s="215"/>
      <c r="HRG290" s="215"/>
      <c r="HRH290" s="215"/>
      <c r="HRI290" s="215"/>
      <c r="HRJ290" s="215"/>
      <c r="HRK290" s="215"/>
      <c r="HRL290" s="215"/>
      <c r="HRM290" s="215"/>
      <c r="HRN290" s="215"/>
      <c r="HRO290" s="215"/>
      <c r="HRP290" s="215"/>
      <c r="HRQ290" s="215"/>
      <c r="HRR290" s="215"/>
      <c r="HRS290" s="215"/>
      <c r="HRT290" s="215"/>
      <c r="HRU290" s="215"/>
      <c r="HRV290" s="215"/>
      <c r="HRW290" s="215"/>
      <c r="HRX290" s="215"/>
      <c r="HRY290" s="215"/>
      <c r="HRZ290" s="215"/>
      <c r="HSA290" s="215"/>
      <c r="HSB290" s="215"/>
      <c r="HSC290" s="215"/>
      <c r="HSD290" s="215"/>
      <c r="HSE290" s="215"/>
      <c r="HSF290" s="215"/>
      <c r="HSG290" s="215"/>
      <c r="HSH290" s="215"/>
      <c r="HSI290" s="215"/>
      <c r="HSJ290" s="215"/>
      <c r="HSK290" s="215"/>
      <c r="HSL290" s="215"/>
      <c r="HSM290" s="215"/>
      <c r="HSN290" s="215"/>
      <c r="HSO290" s="215"/>
      <c r="HSP290" s="215"/>
      <c r="HSQ290" s="215"/>
      <c r="HSR290" s="215"/>
      <c r="HSS290" s="215"/>
      <c r="HST290" s="215"/>
      <c r="HSU290" s="215"/>
      <c r="HSV290" s="215"/>
      <c r="HSW290" s="215"/>
      <c r="HSX290" s="215"/>
      <c r="HSY290" s="215"/>
      <c r="HSZ290" s="215"/>
      <c r="HTA290" s="215"/>
      <c r="HTB290" s="215"/>
      <c r="HTC290" s="215"/>
      <c r="HTD290" s="215"/>
      <c r="HTE290" s="215"/>
      <c r="HTF290" s="215"/>
      <c r="HTG290" s="215"/>
      <c r="HTH290" s="215"/>
      <c r="HTI290" s="215"/>
      <c r="HTJ290" s="215"/>
      <c r="HTK290" s="215"/>
      <c r="HTL290" s="215"/>
      <c r="HTM290" s="215"/>
      <c r="HTN290" s="215"/>
      <c r="HTO290" s="215"/>
      <c r="HTP290" s="215"/>
      <c r="HTQ290" s="215"/>
      <c r="HTR290" s="215"/>
      <c r="HTS290" s="215"/>
      <c r="HTT290" s="215"/>
      <c r="HTU290" s="215"/>
      <c r="HTV290" s="215"/>
      <c r="HTW290" s="215"/>
      <c r="HTX290" s="215"/>
      <c r="HTY290" s="215"/>
      <c r="HTZ290" s="215"/>
      <c r="HUA290" s="215"/>
      <c r="HUB290" s="215"/>
      <c r="HUC290" s="215"/>
      <c r="HUD290" s="215"/>
      <c r="HUE290" s="215"/>
      <c r="HUF290" s="215"/>
      <c r="HUG290" s="215"/>
      <c r="HUH290" s="215"/>
      <c r="HUI290" s="215"/>
      <c r="HUJ290" s="215"/>
      <c r="HUK290" s="215"/>
      <c r="HUL290" s="215"/>
      <c r="HUM290" s="215"/>
      <c r="HUN290" s="215"/>
      <c r="HUO290" s="215"/>
      <c r="HUP290" s="215"/>
      <c r="HUQ290" s="215"/>
      <c r="HUR290" s="215"/>
      <c r="HUS290" s="215"/>
      <c r="HUT290" s="215"/>
      <c r="HUU290" s="215"/>
      <c r="HUV290" s="215"/>
      <c r="HUW290" s="215"/>
      <c r="HUX290" s="215"/>
      <c r="HUY290" s="215"/>
      <c r="HUZ290" s="215"/>
      <c r="HVA290" s="215"/>
      <c r="HVB290" s="215"/>
      <c r="HVC290" s="215"/>
      <c r="HVD290" s="215"/>
      <c r="HVE290" s="215"/>
      <c r="HVF290" s="215"/>
      <c r="HVG290" s="215"/>
      <c r="HVH290" s="215"/>
      <c r="HVI290" s="215"/>
      <c r="HVJ290" s="215"/>
      <c r="HVK290" s="215"/>
      <c r="HVL290" s="215"/>
      <c r="HVM290" s="215"/>
      <c r="HVN290" s="215"/>
      <c r="HVO290" s="215"/>
      <c r="HVP290" s="215"/>
      <c r="HVQ290" s="215"/>
      <c r="HVR290" s="215"/>
      <c r="HVS290" s="215"/>
      <c r="HVT290" s="215"/>
      <c r="HVU290" s="215"/>
      <c r="HVV290" s="215"/>
      <c r="HVW290" s="215"/>
      <c r="HVX290" s="215"/>
      <c r="HVY290" s="215"/>
      <c r="HVZ290" s="215"/>
      <c r="HWA290" s="215"/>
      <c r="HWB290" s="215"/>
      <c r="HWC290" s="215"/>
      <c r="HWD290" s="215"/>
      <c r="HWE290" s="215"/>
      <c r="HWF290" s="215"/>
      <c r="HWG290" s="215"/>
      <c r="HWH290" s="215"/>
      <c r="HWI290" s="215"/>
      <c r="HWJ290" s="215"/>
      <c r="HWK290" s="215"/>
      <c r="HWL290" s="215"/>
      <c r="HWM290" s="215"/>
      <c r="HWN290" s="215"/>
      <c r="HWO290" s="215"/>
      <c r="HWP290" s="215"/>
      <c r="HWQ290" s="215"/>
      <c r="HWR290" s="215"/>
      <c r="HWS290" s="215"/>
      <c r="HWT290" s="215"/>
      <c r="HWU290" s="215"/>
      <c r="HWV290" s="215"/>
      <c r="HWW290" s="215"/>
      <c r="HWX290" s="215"/>
      <c r="HWY290" s="215"/>
      <c r="HWZ290" s="215"/>
      <c r="HXA290" s="215"/>
      <c r="HXB290" s="215"/>
      <c r="HXC290" s="215"/>
      <c r="HXD290" s="215"/>
      <c r="HXE290" s="215"/>
      <c r="HXF290" s="215"/>
      <c r="HXG290" s="215"/>
      <c r="HXH290" s="215"/>
      <c r="HXI290" s="215"/>
      <c r="HXJ290" s="215"/>
      <c r="HXK290" s="215"/>
      <c r="HXL290" s="215"/>
      <c r="HXM290" s="215"/>
      <c r="HXN290" s="215"/>
      <c r="HXO290" s="215"/>
      <c r="HXP290" s="215"/>
      <c r="HXQ290" s="215"/>
      <c r="HXR290" s="215"/>
      <c r="HXS290" s="215"/>
      <c r="HXT290" s="215"/>
      <c r="HXU290" s="215"/>
      <c r="HXV290" s="215"/>
      <c r="HXW290" s="215"/>
      <c r="HXX290" s="215"/>
      <c r="HXY290" s="215"/>
      <c r="HXZ290" s="215"/>
      <c r="HYA290" s="215"/>
      <c r="HYB290" s="215"/>
      <c r="HYC290" s="215"/>
      <c r="HYD290" s="215"/>
      <c r="HYE290" s="215"/>
      <c r="HYF290" s="215"/>
      <c r="HYG290" s="215"/>
      <c r="HYH290" s="215"/>
      <c r="HYI290" s="215"/>
      <c r="HYJ290" s="215"/>
      <c r="HYK290" s="215"/>
      <c r="HYL290" s="215"/>
      <c r="HYM290" s="215"/>
      <c r="HYN290" s="215"/>
      <c r="HYO290" s="215"/>
      <c r="HYP290" s="215"/>
      <c r="HYQ290" s="215"/>
      <c r="HYR290" s="215"/>
      <c r="HYS290" s="215"/>
      <c r="HYT290" s="215"/>
      <c r="HYU290" s="215"/>
      <c r="HYV290" s="215"/>
      <c r="HYW290" s="215"/>
      <c r="HYX290" s="215"/>
      <c r="HYY290" s="215"/>
      <c r="HYZ290" s="215"/>
      <c r="HZA290" s="215"/>
      <c r="HZB290" s="215"/>
      <c r="HZC290" s="215"/>
      <c r="HZD290" s="215"/>
      <c r="HZE290" s="215"/>
      <c r="HZF290" s="215"/>
      <c r="HZG290" s="215"/>
      <c r="HZH290" s="215"/>
      <c r="HZI290" s="215"/>
      <c r="HZJ290" s="215"/>
      <c r="HZK290" s="215"/>
      <c r="HZL290" s="215"/>
      <c r="HZM290" s="215"/>
      <c r="HZN290" s="215"/>
      <c r="HZO290" s="215"/>
      <c r="HZP290" s="215"/>
      <c r="HZQ290" s="215"/>
      <c r="HZR290" s="215"/>
      <c r="HZS290" s="215"/>
      <c r="HZT290" s="215"/>
      <c r="HZU290" s="215"/>
      <c r="HZV290" s="215"/>
      <c r="HZW290" s="215"/>
      <c r="HZX290" s="215"/>
      <c r="HZY290" s="215"/>
      <c r="HZZ290" s="215"/>
      <c r="IAA290" s="215"/>
      <c r="IAB290" s="215"/>
      <c r="IAC290" s="215"/>
      <c r="IAD290" s="215"/>
      <c r="IAE290" s="215"/>
      <c r="IAF290" s="215"/>
      <c r="IAG290" s="215"/>
      <c r="IAH290" s="215"/>
      <c r="IAI290" s="215"/>
      <c r="IAJ290" s="215"/>
      <c r="IAK290" s="215"/>
      <c r="IAL290" s="215"/>
      <c r="IAM290" s="215"/>
      <c r="IAN290" s="215"/>
      <c r="IAO290" s="215"/>
      <c r="IAP290" s="215"/>
      <c r="IAQ290" s="215"/>
      <c r="IAR290" s="215"/>
      <c r="IAS290" s="215"/>
      <c r="IAT290" s="215"/>
      <c r="IAU290" s="215"/>
      <c r="IAV290" s="215"/>
      <c r="IAW290" s="215"/>
      <c r="IAX290" s="215"/>
      <c r="IAY290" s="215"/>
      <c r="IAZ290" s="215"/>
      <c r="IBA290" s="215"/>
      <c r="IBB290" s="215"/>
      <c r="IBC290" s="215"/>
      <c r="IBD290" s="215"/>
      <c r="IBE290" s="215"/>
      <c r="IBF290" s="215"/>
      <c r="IBG290" s="215"/>
      <c r="IBH290" s="215"/>
      <c r="IBI290" s="215"/>
      <c r="IBJ290" s="215"/>
      <c r="IBK290" s="215"/>
      <c r="IBL290" s="215"/>
      <c r="IBM290" s="215"/>
      <c r="IBN290" s="215"/>
      <c r="IBO290" s="215"/>
      <c r="IBP290" s="215"/>
      <c r="IBQ290" s="215"/>
      <c r="IBR290" s="215"/>
      <c r="IBS290" s="215"/>
      <c r="IBT290" s="215"/>
      <c r="IBU290" s="215"/>
      <c r="IBV290" s="215"/>
      <c r="IBW290" s="215"/>
      <c r="IBX290" s="215"/>
      <c r="IBY290" s="215"/>
      <c r="IBZ290" s="215"/>
      <c r="ICA290" s="215"/>
      <c r="ICB290" s="215"/>
      <c r="ICC290" s="215"/>
      <c r="ICD290" s="215"/>
      <c r="ICE290" s="215"/>
      <c r="ICF290" s="215"/>
      <c r="ICG290" s="215"/>
      <c r="ICH290" s="215"/>
      <c r="ICI290" s="215"/>
      <c r="ICJ290" s="215"/>
      <c r="ICK290" s="215"/>
      <c r="ICL290" s="215"/>
      <c r="ICM290" s="215"/>
      <c r="ICN290" s="215"/>
      <c r="ICO290" s="215"/>
      <c r="ICP290" s="215"/>
      <c r="ICQ290" s="215"/>
      <c r="ICR290" s="215"/>
      <c r="ICS290" s="215"/>
      <c r="ICT290" s="215"/>
      <c r="ICU290" s="215"/>
      <c r="ICV290" s="215"/>
      <c r="ICW290" s="215"/>
      <c r="ICX290" s="215"/>
      <c r="ICY290" s="215"/>
      <c r="ICZ290" s="215"/>
      <c r="IDA290" s="215"/>
      <c r="IDB290" s="215"/>
      <c r="IDC290" s="215"/>
      <c r="IDD290" s="215"/>
      <c r="IDE290" s="215"/>
      <c r="IDF290" s="215"/>
      <c r="IDG290" s="215"/>
      <c r="IDH290" s="215"/>
      <c r="IDI290" s="215"/>
      <c r="IDJ290" s="215"/>
      <c r="IDK290" s="215"/>
      <c r="IDL290" s="215"/>
      <c r="IDM290" s="215"/>
      <c r="IDN290" s="215"/>
      <c r="IDO290" s="215"/>
      <c r="IDP290" s="215"/>
      <c r="IDQ290" s="215"/>
      <c r="IDR290" s="215"/>
      <c r="IDS290" s="215"/>
      <c r="IDT290" s="215"/>
      <c r="IDU290" s="215"/>
      <c r="IDV290" s="215"/>
      <c r="IDW290" s="215"/>
      <c r="IDX290" s="215"/>
      <c r="IDY290" s="215"/>
      <c r="IDZ290" s="215"/>
      <c r="IEA290" s="215"/>
      <c r="IEB290" s="215"/>
      <c r="IEC290" s="215"/>
      <c r="IED290" s="215"/>
      <c r="IEE290" s="215"/>
      <c r="IEF290" s="215"/>
      <c r="IEG290" s="215"/>
      <c r="IEH290" s="215"/>
      <c r="IEI290" s="215"/>
      <c r="IEJ290" s="215"/>
      <c r="IEK290" s="215"/>
      <c r="IEL290" s="215"/>
      <c r="IEM290" s="215"/>
      <c r="IEN290" s="215"/>
      <c r="IEO290" s="215"/>
      <c r="IEP290" s="215"/>
      <c r="IEQ290" s="215"/>
      <c r="IER290" s="215"/>
      <c r="IES290" s="215"/>
      <c r="IET290" s="215"/>
      <c r="IEU290" s="215"/>
      <c r="IEV290" s="215"/>
      <c r="IEW290" s="215"/>
      <c r="IEX290" s="215"/>
      <c r="IEY290" s="215"/>
      <c r="IEZ290" s="215"/>
      <c r="IFA290" s="215"/>
      <c r="IFB290" s="215"/>
      <c r="IFC290" s="215"/>
      <c r="IFD290" s="215"/>
      <c r="IFE290" s="215"/>
      <c r="IFF290" s="215"/>
      <c r="IFG290" s="215"/>
      <c r="IFH290" s="215"/>
      <c r="IFI290" s="215"/>
      <c r="IFJ290" s="215"/>
      <c r="IFK290" s="215"/>
      <c r="IFL290" s="215"/>
      <c r="IFM290" s="215"/>
      <c r="IFN290" s="215"/>
      <c r="IFO290" s="215"/>
      <c r="IFP290" s="215"/>
      <c r="IFQ290" s="215"/>
      <c r="IFR290" s="215"/>
      <c r="IFS290" s="215"/>
      <c r="IFT290" s="215"/>
      <c r="IFU290" s="215"/>
      <c r="IFV290" s="215"/>
      <c r="IFW290" s="215"/>
      <c r="IFX290" s="215"/>
      <c r="IFY290" s="215"/>
      <c r="IFZ290" s="215"/>
      <c r="IGA290" s="215"/>
      <c r="IGB290" s="215"/>
      <c r="IGC290" s="215"/>
      <c r="IGD290" s="215"/>
      <c r="IGE290" s="215"/>
      <c r="IGF290" s="215"/>
      <c r="IGG290" s="215"/>
      <c r="IGH290" s="215"/>
      <c r="IGI290" s="215"/>
      <c r="IGJ290" s="215"/>
      <c r="IGK290" s="215"/>
      <c r="IGL290" s="215"/>
      <c r="IGM290" s="215"/>
      <c r="IGN290" s="215"/>
      <c r="IGO290" s="215"/>
      <c r="IGP290" s="215"/>
      <c r="IGQ290" s="215"/>
      <c r="IGR290" s="215"/>
      <c r="IGS290" s="215"/>
      <c r="IGT290" s="215"/>
      <c r="IGU290" s="215"/>
      <c r="IGV290" s="215"/>
      <c r="IGW290" s="215"/>
      <c r="IGX290" s="215"/>
      <c r="IGY290" s="215"/>
      <c r="IGZ290" s="215"/>
      <c r="IHA290" s="215"/>
      <c r="IHB290" s="215"/>
      <c r="IHC290" s="215"/>
      <c r="IHD290" s="215"/>
      <c r="IHE290" s="215"/>
      <c r="IHF290" s="215"/>
      <c r="IHG290" s="215"/>
      <c r="IHH290" s="215"/>
      <c r="IHI290" s="215"/>
      <c r="IHJ290" s="215"/>
      <c r="IHK290" s="215"/>
      <c r="IHL290" s="215"/>
      <c r="IHM290" s="215"/>
      <c r="IHN290" s="215"/>
      <c r="IHO290" s="215"/>
      <c r="IHP290" s="215"/>
      <c r="IHQ290" s="215"/>
      <c r="IHR290" s="215"/>
      <c r="IHS290" s="215"/>
      <c r="IHT290" s="215"/>
      <c r="IHU290" s="215"/>
      <c r="IHV290" s="215"/>
      <c r="IHW290" s="215"/>
      <c r="IHX290" s="215"/>
      <c r="IHY290" s="215"/>
      <c r="IHZ290" s="215"/>
      <c r="IIA290" s="215"/>
      <c r="IIB290" s="215"/>
      <c r="IIC290" s="215"/>
      <c r="IID290" s="215"/>
      <c r="IIE290" s="215"/>
      <c r="IIF290" s="215"/>
      <c r="IIG290" s="215"/>
      <c r="IIH290" s="215"/>
      <c r="III290" s="215"/>
      <c r="IIJ290" s="215"/>
      <c r="IIK290" s="215"/>
      <c r="IIL290" s="215"/>
      <c r="IIM290" s="215"/>
      <c r="IIN290" s="215"/>
      <c r="IIO290" s="215"/>
      <c r="IIP290" s="215"/>
      <c r="IIQ290" s="215"/>
      <c r="IIR290" s="215"/>
      <c r="IIS290" s="215"/>
      <c r="IIT290" s="215"/>
      <c r="IIU290" s="215"/>
      <c r="IIV290" s="215"/>
      <c r="IIW290" s="215"/>
      <c r="IIX290" s="215"/>
      <c r="IIY290" s="215"/>
      <c r="IIZ290" s="215"/>
      <c r="IJA290" s="215"/>
      <c r="IJB290" s="215"/>
      <c r="IJC290" s="215"/>
      <c r="IJD290" s="215"/>
      <c r="IJE290" s="215"/>
      <c r="IJF290" s="215"/>
      <c r="IJG290" s="215"/>
      <c r="IJH290" s="215"/>
      <c r="IJI290" s="215"/>
      <c r="IJJ290" s="215"/>
      <c r="IJK290" s="215"/>
      <c r="IJL290" s="215"/>
      <c r="IJM290" s="215"/>
      <c r="IJN290" s="215"/>
      <c r="IJO290" s="215"/>
      <c r="IJP290" s="215"/>
      <c r="IJQ290" s="215"/>
      <c r="IJR290" s="215"/>
      <c r="IJS290" s="215"/>
      <c r="IJT290" s="215"/>
      <c r="IJU290" s="215"/>
      <c r="IJV290" s="215"/>
      <c r="IJW290" s="215"/>
      <c r="IJX290" s="215"/>
      <c r="IJY290" s="215"/>
      <c r="IJZ290" s="215"/>
      <c r="IKA290" s="215"/>
      <c r="IKB290" s="215"/>
      <c r="IKC290" s="215"/>
      <c r="IKD290" s="215"/>
      <c r="IKE290" s="215"/>
      <c r="IKF290" s="215"/>
      <c r="IKG290" s="215"/>
      <c r="IKH290" s="215"/>
      <c r="IKI290" s="215"/>
      <c r="IKJ290" s="215"/>
      <c r="IKK290" s="215"/>
      <c r="IKL290" s="215"/>
      <c r="IKM290" s="215"/>
      <c r="IKN290" s="215"/>
      <c r="IKO290" s="215"/>
      <c r="IKP290" s="215"/>
      <c r="IKQ290" s="215"/>
      <c r="IKR290" s="215"/>
      <c r="IKS290" s="215"/>
      <c r="IKT290" s="215"/>
      <c r="IKU290" s="215"/>
      <c r="IKV290" s="215"/>
      <c r="IKW290" s="215"/>
      <c r="IKX290" s="215"/>
      <c r="IKY290" s="215"/>
      <c r="IKZ290" s="215"/>
      <c r="ILA290" s="215"/>
      <c r="ILB290" s="215"/>
      <c r="ILC290" s="215"/>
      <c r="ILD290" s="215"/>
      <c r="ILE290" s="215"/>
      <c r="ILF290" s="215"/>
      <c r="ILG290" s="215"/>
      <c r="ILH290" s="215"/>
      <c r="ILI290" s="215"/>
      <c r="ILJ290" s="215"/>
      <c r="ILK290" s="215"/>
      <c r="ILL290" s="215"/>
      <c r="ILM290" s="215"/>
      <c r="ILN290" s="215"/>
      <c r="ILO290" s="215"/>
      <c r="ILP290" s="215"/>
      <c r="ILQ290" s="215"/>
      <c r="ILR290" s="215"/>
      <c r="ILS290" s="215"/>
      <c r="ILT290" s="215"/>
      <c r="ILU290" s="215"/>
      <c r="ILV290" s="215"/>
      <c r="ILW290" s="215"/>
      <c r="ILX290" s="215"/>
      <c r="ILY290" s="215"/>
      <c r="ILZ290" s="215"/>
      <c r="IMA290" s="215"/>
      <c r="IMB290" s="215"/>
      <c r="IMC290" s="215"/>
      <c r="IMD290" s="215"/>
      <c r="IME290" s="215"/>
      <c r="IMF290" s="215"/>
      <c r="IMG290" s="215"/>
      <c r="IMH290" s="215"/>
      <c r="IMI290" s="215"/>
      <c r="IMJ290" s="215"/>
      <c r="IMK290" s="215"/>
      <c r="IML290" s="215"/>
      <c r="IMM290" s="215"/>
      <c r="IMN290" s="215"/>
      <c r="IMO290" s="215"/>
      <c r="IMP290" s="215"/>
      <c r="IMQ290" s="215"/>
      <c r="IMR290" s="215"/>
      <c r="IMS290" s="215"/>
      <c r="IMT290" s="215"/>
      <c r="IMU290" s="215"/>
      <c r="IMV290" s="215"/>
      <c r="IMW290" s="215"/>
      <c r="IMX290" s="215"/>
      <c r="IMY290" s="215"/>
      <c r="IMZ290" s="215"/>
      <c r="INA290" s="215"/>
      <c r="INB290" s="215"/>
      <c r="INC290" s="215"/>
      <c r="IND290" s="215"/>
      <c r="INE290" s="215"/>
      <c r="INF290" s="215"/>
      <c r="ING290" s="215"/>
      <c r="INH290" s="215"/>
      <c r="INI290" s="215"/>
      <c r="INJ290" s="215"/>
      <c r="INK290" s="215"/>
      <c r="INL290" s="215"/>
      <c r="INM290" s="215"/>
      <c r="INN290" s="215"/>
      <c r="INO290" s="215"/>
      <c r="INP290" s="215"/>
      <c r="INQ290" s="215"/>
      <c r="INR290" s="215"/>
      <c r="INS290" s="215"/>
      <c r="INT290" s="215"/>
      <c r="INU290" s="215"/>
      <c r="INV290" s="215"/>
      <c r="INW290" s="215"/>
      <c r="INX290" s="215"/>
      <c r="INY290" s="215"/>
      <c r="INZ290" s="215"/>
      <c r="IOA290" s="215"/>
      <c r="IOB290" s="215"/>
      <c r="IOC290" s="215"/>
      <c r="IOD290" s="215"/>
      <c r="IOE290" s="215"/>
      <c r="IOF290" s="215"/>
      <c r="IOG290" s="215"/>
      <c r="IOH290" s="215"/>
      <c r="IOI290" s="215"/>
      <c r="IOJ290" s="215"/>
      <c r="IOK290" s="215"/>
      <c r="IOL290" s="215"/>
      <c r="IOM290" s="215"/>
      <c r="ION290" s="215"/>
      <c r="IOO290" s="215"/>
      <c r="IOP290" s="215"/>
      <c r="IOQ290" s="215"/>
      <c r="IOR290" s="215"/>
      <c r="IOS290" s="215"/>
      <c r="IOT290" s="215"/>
      <c r="IOU290" s="215"/>
      <c r="IOV290" s="215"/>
      <c r="IOW290" s="215"/>
      <c r="IOX290" s="215"/>
      <c r="IOY290" s="215"/>
      <c r="IOZ290" s="215"/>
      <c r="IPA290" s="215"/>
      <c r="IPB290" s="215"/>
      <c r="IPC290" s="215"/>
      <c r="IPD290" s="215"/>
      <c r="IPE290" s="215"/>
      <c r="IPF290" s="215"/>
      <c r="IPG290" s="215"/>
      <c r="IPH290" s="215"/>
      <c r="IPI290" s="215"/>
      <c r="IPJ290" s="215"/>
      <c r="IPK290" s="215"/>
      <c r="IPL290" s="215"/>
      <c r="IPM290" s="215"/>
      <c r="IPN290" s="215"/>
      <c r="IPO290" s="215"/>
      <c r="IPP290" s="215"/>
      <c r="IPQ290" s="215"/>
      <c r="IPR290" s="215"/>
      <c r="IPS290" s="215"/>
      <c r="IPT290" s="215"/>
      <c r="IPU290" s="215"/>
      <c r="IPV290" s="215"/>
      <c r="IPW290" s="215"/>
      <c r="IPX290" s="215"/>
      <c r="IPY290" s="215"/>
      <c r="IPZ290" s="215"/>
      <c r="IQA290" s="215"/>
      <c r="IQB290" s="215"/>
      <c r="IQC290" s="215"/>
      <c r="IQD290" s="215"/>
      <c r="IQE290" s="215"/>
      <c r="IQF290" s="215"/>
      <c r="IQG290" s="215"/>
      <c r="IQH290" s="215"/>
      <c r="IQI290" s="215"/>
      <c r="IQJ290" s="215"/>
      <c r="IQK290" s="215"/>
      <c r="IQL290" s="215"/>
      <c r="IQM290" s="215"/>
      <c r="IQN290" s="215"/>
      <c r="IQO290" s="215"/>
      <c r="IQP290" s="215"/>
      <c r="IQQ290" s="215"/>
      <c r="IQR290" s="215"/>
      <c r="IQS290" s="215"/>
      <c r="IQT290" s="215"/>
      <c r="IQU290" s="215"/>
      <c r="IQV290" s="215"/>
      <c r="IQW290" s="215"/>
      <c r="IQX290" s="215"/>
      <c r="IQY290" s="215"/>
      <c r="IQZ290" s="215"/>
      <c r="IRA290" s="215"/>
      <c r="IRB290" s="215"/>
      <c r="IRC290" s="215"/>
      <c r="IRD290" s="215"/>
      <c r="IRE290" s="215"/>
      <c r="IRF290" s="215"/>
      <c r="IRG290" s="215"/>
      <c r="IRH290" s="215"/>
      <c r="IRI290" s="215"/>
      <c r="IRJ290" s="215"/>
      <c r="IRK290" s="215"/>
      <c r="IRL290" s="215"/>
      <c r="IRM290" s="215"/>
      <c r="IRN290" s="215"/>
      <c r="IRO290" s="215"/>
      <c r="IRP290" s="215"/>
      <c r="IRQ290" s="215"/>
      <c r="IRR290" s="215"/>
      <c r="IRS290" s="215"/>
      <c r="IRT290" s="215"/>
      <c r="IRU290" s="215"/>
      <c r="IRV290" s="215"/>
      <c r="IRW290" s="215"/>
      <c r="IRX290" s="215"/>
      <c r="IRY290" s="215"/>
      <c r="IRZ290" s="215"/>
      <c r="ISA290" s="215"/>
      <c r="ISB290" s="215"/>
      <c r="ISC290" s="215"/>
      <c r="ISD290" s="215"/>
      <c r="ISE290" s="215"/>
      <c r="ISF290" s="215"/>
      <c r="ISG290" s="215"/>
      <c r="ISH290" s="215"/>
      <c r="ISI290" s="215"/>
      <c r="ISJ290" s="215"/>
      <c r="ISK290" s="215"/>
      <c r="ISL290" s="215"/>
      <c r="ISM290" s="215"/>
      <c r="ISN290" s="215"/>
      <c r="ISO290" s="215"/>
      <c r="ISP290" s="215"/>
      <c r="ISQ290" s="215"/>
      <c r="ISR290" s="215"/>
      <c r="ISS290" s="215"/>
      <c r="IST290" s="215"/>
      <c r="ISU290" s="215"/>
      <c r="ISV290" s="215"/>
      <c r="ISW290" s="215"/>
      <c r="ISX290" s="215"/>
      <c r="ISY290" s="215"/>
      <c r="ISZ290" s="215"/>
      <c r="ITA290" s="215"/>
      <c r="ITB290" s="215"/>
      <c r="ITC290" s="215"/>
      <c r="ITD290" s="215"/>
      <c r="ITE290" s="215"/>
      <c r="ITF290" s="215"/>
      <c r="ITG290" s="215"/>
      <c r="ITH290" s="215"/>
      <c r="ITI290" s="215"/>
      <c r="ITJ290" s="215"/>
      <c r="ITK290" s="215"/>
      <c r="ITL290" s="215"/>
      <c r="ITM290" s="215"/>
      <c r="ITN290" s="215"/>
      <c r="ITO290" s="215"/>
      <c r="ITP290" s="215"/>
      <c r="ITQ290" s="215"/>
      <c r="ITR290" s="215"/>
      <c r="ITS290" s="215"/>
      <c r="ITT290" s="215"/>
      <c r="ITU290" s="215"/>
      <c r="ITV290" s="215"/>
      <c r="ITW290" s="215"/>
      <c r="ITX290" s="215"/>
      <c r="ITY290" s="215"/>
      <c r="ITZ290" s="215"/>
      <c r="IUA290" s="215"/>
      <c r="IUB290" s="215"/>
      <c r="IUC290" s="215"/>
      <c r="IUD290" s="215"/>
      <c r="IUE290" s="215"/>
      <c r="IUF290" s="215"/>
      <c r="IUG290" s="215"/>
      <c r="IUH290" s="215"/>
      <c r="IUI290" s="215"/>
      <c r="IUJ290" s="215"/>
      <c r="IUK290" s="215"/>
      <c r="IUL290" s="215"/>
      <c r="IUM290" s="215"/>
      <c r="IUN290" s="215"/>
      <c r="IUO290" s="215"/>
      <c r="IUP290" s="215"/>
      <c r="IUQ290" s="215"/>
      <c r="IUR290" s="215"/>
      <c r="IUS290" s="215"/>
      <c r="IUT290" s="215"/>
      <c r="IUU290" s="215"/>
      <c r="IUV290" s="215"/>
      <c r="IUW290" s="215"/>
      <c r="IUX290" s="215"/>
      <c r="IUY290" s="215"/>
      <c r="IUZ290" s="215"/>
      <c r="IVA290" s="215"/>
      <c r="IVB290" s="215"/>
      <c r="IVC290" s="215"/>
      <c r="IVD290" s="215"/>
      <c r="IVE290" s="215"/>
      <c r="IVF290" s="215"/>
      <c r="IVG290" s="215"/>
      <c r="IVH290" s="215"/>
      <c r="IVI290" s="215"/>
      <c r="IVJ290" s="215"/>
      <c r="IVK290" s="215"/>
      <c r="IVL290" s="215"/>
      <c r="IVM290" s="215"/>
      <c r="IVN290" s="215"/>
      <c r="IVO290" s="215"/>
      <c r="IVP290" s="215"/>
      <c r="IVQ290" s="215"/>
      <c r="IVR290" s="215"/>
      <c r="IVS290" s="215"/>
      <c r="IVT290" s="215"/>
      <c r="IVU290" s="215"/>
      <c r="IVV290" s="215"/>
      <c r="IVW290" s="215"/>
      <c r="IVX290" s="215"/>
      <c r="IVY290" s="215"/>
      <c r="IVZ290" s="215"/>
      <c r="IWA290" s="215"/>
      <c r="IWB290" s="215"/>
      <c r="IWC290" s="215"/>
      <c r="IWD290" s="215"/>
      <c r="IWE290" s="215"/>
      <c r="IWF290" s="215"/>
      <c r="IWG290" s="215"/>
      <c r="IWH290" s="215"/>
      <c r="IWI290" s="215"/>
      <c r="IWJ290" s="215"/>
      <c r="IWK290" s="215"/>
      <c r="IWL290" s="215"/>
      <c r="IWM290" s="215"/>
      <c r="IWN290" s="215"/>
      <c r="IWO290" s="215"/>
      <c r="IWP290" s="215"/>
      <c r="IWQ290" s="215"/>
      <c r="IWR290" s="215"/>
      <c r="IWS290" s="215"/>
      <c r="IWT290" s="215"/>
      <c r="IWU290" s="215"/>
      <c r="IWV290" s="215"/>
      <c r="IWW290" s="215"/>
      <c r="IWX290" s="215"/>
      <c r="IWY290" s="215"/>
      <c r="IWZ290" s="215"/>
      <c r="IXA290" s="215"/>
      <c r="IXB290" s="215"/>
      <c r="IXC290" s="215"/>
      <c r="IXD290" s="215"/>
      <c r="IXE290" s="215"/>
      <c r="IXF290" s="215"/>
      <c r="IXG290" s="215"/>
      <c r="IXH290" s="215"/>
      <c r="IXI290" s="215"/>
      <c r="IXJ290" s="215"/>
      <c r="IXK290" s="215"/>
      <c r="IXL290" s="215"/>
      <c r="IXM290" s="215"/>
      <c r="IXN290" s="215"/>
      <c r="IXO290" s="215"/>
      <c r="IXP290" s="215"/>
      <c r="IXQ290" s="215"/>
      <c r="IXR290" s="215"/>
      <c r="IXS290" s="215"/>
      <c r="IXT290" s="215"/>
      <c r="IXU290" s="215"/>
      <c r="IXV290" s="215"/>
      <c r="IXW290" s="215"/>
      <c r="IXX290" s="215"/>
      <c r="IXY290" s="215"/>
      <c r="IXZ290" s="215"/>
      <c r="IYA290" s="215"/>
      <c r="IYB290" s="215"/>
      <c r="IYC290" s="215"/>
      <c r="IYD290" s="215"/>
      <c r="IYE290" s="215"/>
      <c r="IYF290" s="215"/>
      <c r="IYG290" s="215"/>
      <c r="IYH290" s="215"/>
      <c r="IYI290" s="215"/>
      <c r="IYJ290" s="215"/>
      <c r="IYK290" s="215"/>
      <c r="IYL290" s="215"/>
      <c r="IYM290" s="215"/>
      <c r="IYN290" s="215"/>
      <c r="IYO290" s="215"/>
      <c r="IYP290" s="215"/>
      <c r="IYQ290" s="215"/>
      <c r="IYR290" s="215"/>
      <c r="IYS290" s="215"/>
      <c r="IYT290" s="215"/>
      <c r="IYU290" s="215"/>
      <c r="IYV290" s="215"/>
      <c r="IYW290" s="215"/>
      <c r="IYX290" s="215"/>
      <c r="IYY290" s="215"/>
      <c r="IYZ290" s="215"/>
      <c r="IZA290" s="215"/>
      <c r="IZB290" s="215"/>
      <c r="IZC290" s="215"/>
      <c r="IZD290" s="215"/>
      <c r="IZE290" s="215"/>
      <c r="IZF290" s="215"/>
      <c r="IZG290" s="215"/>
      <c r="IZH290" s="215"/>
      <c r="IZI290" s="215"/>
      <c r="IZJ290" s="215"/>
      <c r="IZK290" s="215"/>
      <c r="IZL290" s="215"/>
      <c r="IZM290" s="215"/>
      <c r="IZN290" s="215"/>
      <c r="IZO290" s="215"/>
      <c r="IZP290" s="215"/>
      <c r="IZQ290" s="215"/>
      <c r="IZR290" s="215"/>
      <c r="IZS290" s="215"/>
      <c r="IZT290" s="215"/>
      <c r="IZU290" s="215"/>
      <c r="IZV290" s="215"/>
      <c r="IZW290" s="215"/>
      <c r="IZX290" s="215"/>
      <c r="IZY290" s="215"/>
      <c r="IZZ290" s="215"/>
      <c r="JAA290" s="215"/>
      <c r="JAB290" s="215"/>
      <c r="JAC290" s="215"/>
      <c r="JAD290" s="215"/>
      <c r="JAE290" s="215"/>
      <c r="JAF290" s="215"/>
      <c r="JAG290" s="215"/>
      <c r="JAH290" s="215"/>
      <c r="JAI290" s="215"/>
      <c r="JAJ290" s="215"/>
      <c r="JAK290" s="215"/>
      <c r="JAL290" s="215"/>
      <c r="JAM290" s="215"/>
      <c r="JAN290" s="215"/>
      <c r="JAO290" s="215"/>
      <c r="JAP290" s="215"/>
      <c r="JAQ290" s="215"/>
      <c r="JAR290" s="215"/>
      <c r="JAS290" s="215"/>
      <c r="JAT290" s="215"/>
      <c r="JAU290" s="215"/>
      <c r="JAV290" s="215"/>
      <c r="JAW290" s="215"/>
      <c r="JAX290" s="215"/>
      <c r="JAY290" s="215"/>
      <c r="JAZ290" s="215"/>
      <c r="JBA290" s="215"/>
      <c r="JBB290" s="215"/>
      <c r="JBC290" s="215"/>
      <c r="JBD290" s="215"/>
      <c r="JBE290" s="215"/>
      <c r="JBF290" s="215"/>
      <c r="JBG290" s="215"/>
      <c r="JBH290" s="215"/>
      <c r="JBI290" s="215"/>
      <c r="JBJ290" s="215"/>
      <c r="JBK290" s="215"/>
      <c r="JBL290" s="215"/>
      <c r="JBM290" s="215"/>
      <c r="JBN290" s="215"/>
      <c r="JBO290" s="215"/>
      <c r="JBP290" s="215"/>
      <c r="JBQ290" s="215"/>
      <c r="JBR290" s="215"/>
      <c r="JBS290" s="215"/>
      <c r="JBT290" s="215"/>
      <c r="JBU290" s="215"/>
      <c r="JBV290" s="215"/>
      <c r="JBW290" s="215"/>
      <c r="JBX290" s="215"/>
      <c r="JBY290" s="215"/>
      <c r="JBZ290" s="215"/>
      <c r="JCA290" s="215"/>
      <c r="JCB290" s="215"/>
      <c r="JCC290" s="215"/>
      <c r="JCD290" s="215"/>
      <c r="JCE290" s="215"/>
      <c r="JCF290" s="215"/>
      <c r="JCG290" s="215"/>
      <c r="JCH290" s="215"/>
      <c r="JCI290" s="215"/>
      <c r="JCJ290" s="215"/>
      <c r="JCK290" s="215"/>
      <c r="JCL290" s="215"/>
      <c r="JCM290" s="215"/>
      <c r="JCN290" s="215"/>
      <c r="JCO290" s="215"/>
      <c r="JCP290" s="215"/>
      <c r="JCQ290" s="215"/>
      <c r="JCR290" s="215"/>
      <c r="JCS290" s="215"/>
      <c r="JCT290" s="215"/>
      <c r="JCU290" s="215"/>
      <c r="JCV290" s="215"/>
      <c r="JCW290" s="215"/>
      <c r="JCX290" s="215"/>
      <c r="JCY290" s="215"/>
      <c r="JCZ290" s="215"/>
      <c r="JDA290" s="215"/>
      <c r="JDB290" s="215"/>
      <c r="JDC290" s="215"/>
      <c r="JDD290" s="215"/>
      <c r="JDE290" s="215"/>
      <c r="JDF290" s="215"/>
      <c r="JDG290" s="215"/>
      <c r="JDH290" s="215"/>
      <c r="JDI290" s="215"/>
      <c r="JDJ290" s="215"/>
      <c r="JDK290" s="215"/>
      <c r="JDL290" s="215"/>
      <c r="JDM290" s="215"/>
      <c r="JDN290" s="215"/>
      <c r="JDO290" s="215"/>
      <c r="JDP290" s="215"/>
      <c r="JDQ290" s="215"/>
      <c r="JDR290" s="215"/>
      <c r="JDS290" s="215"/>
      <c r="JDT290" s="215"/>
      <c r="JDU290" s="215"/>
      <c r="JDV290" s="215"/>
      <c r="JDW290" s="215"/>
      <c r="JDX290" s="215"/>
      <c r="JDY290" s="215"/>
      <c r="JDZ290" s="215"/>
      <c r="JEA290" s="215"/>
      <c r="JEB290" s="215"/>
      <c r="JEC290" s="215"/>
      <c r="JED290" s="215"/>
      <c r="JEE290" s="215"/>
      <c r="JEF290" s="215"/>
      <c r="JEG290" s="215"/>
      <c r="JEH290" s="215"/>
      <c r="JEI290" s="215"/>
      <c r="JEJ290" s="215"/>
      <c r="JEK290" s="215"/>
      <c r="JEL290" s="215"/>
      <c r="JEM290" s="215"/>
      <c r="JEN290" s="215"/>
      <c r="JEO290" s="215"/>
      <c r="JEP290" s="215"/>
      <c r="JEQ290" s="215"/>
      <c r="JER290" s="215"/>
      <c r="JES290" s="215"/>
      <c r="JET290" s="215"/>
      <c r="JEU290" s="215"/>
      <c r="JEV290" s="215"/>
      <c r="JEW290" s="215"/>
      <c r="JEX290" s="215"/>
      <c r="JEY290" s="215"/>
      <c r="JEZ290" s="215"/>
      <c r="JFA290" s="215"/>
      <c r="JFB290" s="215"/>
      <c r="JFC290" s="215"/>
      <c r="JFD290" s="215"/>
      <c r="JFE290" s="215"/>
      <c r="JFF290" s="215"/>
      <c r="JFG290" s="215"/>
      <c r="JFH290" s="215"/>
      <c r="JFI290" s="215"/>
      <c r="JFJ290" s="215"/>
      <c r="JFK290" s="215"/>
      <c r="JFL290" s="215"/>
      <c r="JFM290" s="215"/>
      <c r="JFN290" s="215"/>
      <c r="JFO290" s="215"/>
      <c r="JFP290" s="215"/>
      <c r="JFQ290" s="215"/>
      <c r="JFR290" s="215"/>
      <c r="JFS290" s="215"/>
      <c r="JFT290" s="215"/>
      <c r="JFU290" s="215"/>
      <c r="JFV290" s="215"/>
      <c r="JFW290" s="215"/>
      <c r="JFX290" s="215"/>
      <c r="JFY290" s="215"/>
      <c r="JFZ290" s="215"/>
      <c r="JGA290" s="215"/>
      <c r="JGB290" s="215"/>
      <c r="JGC290" s="215"/>
      <c r="JGD290" s="215"/>
      <c r="JGE290" s="215"/>
      <c r="JGF290" s="215"/>
      <c r="JGG290" s="215"/>
      <c r="JGH290" s="215"/>
      <c r="JGI290" s="215"/>
      <c r="JGJ290" s="215"/>
      <c r="JGK290" s="215"/>
      <c r="JGL290" s="215"/>
      <c r="JGM290" s="215"/>
      <c r="JGN290" s="215"/>
      <c r="JGO290" s="215"/>
      <c r="JGP290" s="215"/>
      <c r="JGQ290" s="215"/>
      <c r="JGR290" s="215"/>
      <c r="JGS290" s="215"/>
      <c r="JGT290" s="215"/>
      <c r="JGU290" s="215"/>
      <c r="JGV290" s="215"/>
      <c r="JGW290" s="215"/>
      <c r="JGX290" s="215"/>
      <c r="JGY290" s="215"/>
      <c r="JGZ290" s="215"/>
      <c r="JHA290" s="215"/>
      <c r="JHB290" s="215"/>
      <c r="JHC290" s="215"/>
      <c r="JHD290" s="215"/>
      <c r="JHE290" s="215"/>
      <c r="JHF290" s="215"/>
      <c r="JHG290" s="215"/>
      <c r="JHH290" s="215"/>
      <c r="JHI290" s="215"/>
      <c r="JHJ290" s="215"/>
      <c r="JHK290" s="215"/>
      <c r="JHL290" s="215"/>
      <c r="JHM290" s="215"/>
      <c r="JHN290" s="215"/>
      <c r="JHO290" s="215"/>
      <c r="JHP290" s="215"/>
      <c r="JHQ290" s="215"/>
      <c r="JHR290" s="215"/>
      <c r="JHS290" s="215"/>
      <c r="JHT290" s="215"/>
      <c r="JHU290" s="215"/>
      <c r="JHV290" s="215"/>
      <c r="JHW290" s="215"/>
      <c r="JHX290" s="215"/>
      <c r="JHY290" s="215"/>
      <c r="JHZ290" s="215"/>
      <c r="JIA290" s="215"/>
      <c r="JIB290" s="215"/>
      <c r="JIC290" s="215"/>
      <c r="JID290" s="215"/>
      <c r="JIE290" s="215"/>
      <c r="JIF290" s="215"/>
      <c r="JIG290" s="215"/>
      <c r="JIH290" s="215"/>
      <c r="JII290" s="215"/>
      <c r="JIJ290" s="215"/>
      <c r="JIK290" s="215"/>
      <c r="JIL290" s="215"/>
      <c r="JIM290" s="215"/>
      <c r="JIN290" s="215"/>
      <c r="JIO290" s="215"/>
      <c r="JIP290" s="215"/>
      <c r="JIQ290" s="215"/>
      <c r="JIR290" s="215"/>
      <c r="JIS290" s="215"/>
      <c r="JIT290" s="215"/>
      <c r="JIU290" s="215"/>
      <c r="JIV290" s="215"/>
      <c r="JIW290" s="215"/>
      <c r="JIX290" s="215"/>
      <c r="JIY290" s="215"/>
      <c r="JIZ290" s="215"/>
      <c r="JJA290" s="215"/>
      <c r="JJB290" s="215"/>
      <c r="JJC290" s="215"/>
      <c r="JJD290" s="215"/>
      <c r="JJE290" s="215"/>
      <c r="JJF290" s="215"/>
      <c r="JJG290" s="215"/>
      <c r="JJH290" s="215"/>
      <c r="JJI290" s="215"/>
      <c r="JJJ290" s="215"/>
      <c r="JJK290" s="215"/>
      <c r="JJL290" s="215"/>
      <c r="JJM290" s="215"/>
      <c r="JJN290" s="215"/>
      <c r="JJO290" s="215"/>
      <c r="JJP290" s="215"/>
      <c r="JJQ290" s="215"/>
      <c r="JJR290" s="215"/>
      <c r="JJS290" s="215"/>
      <c r="JJT290" s="215"/>
      <c r="JJU290" s="215"/>
      <c r="JJV290" s="215"/>
      <c r="JJW290" s="215"/>
      <c r="JJX290" s="215"/>
      <c r="JJY290" s="215"/>
      <c r="JJZ290" s="215"/>
      <c r="JKA290" s="215"/>
      <c r="JKB290" s="215"/>
      <c r="JKC290" s="215"/>
      <c r="JKD290" s="215"/>
      <c r="JKE290" s="215"/>
      <c r="JKF290" s="215"/>
      <c r="JKG290" s="215"/>
      <c r="JKH290" s="215"/>
      <c r="JKI290" s="215"/>
      <c r="JKJ290" s="215"/>
      <c r="JKK290" s="215"/>
      <c r="JKL290" s="215"/>
      <c r="JKM290" s="215"/>
      <c r="JKN290" s="215"/>
      <c r="JKO290" s="215"/>
      <c r="JKP290" s="215"/>
      <c r="JKQ290" s="215"/>
      <c r="JKR290" s="215"/>
      <c r="JKS290" s="215"/>
      <c r="JKT290" s="215"/>
      <c r="JKU290" s="215"/>
      <c r="JKV290" s="215"/>
      <c r="JKW290" s="215"/>
      <c r="JKX290" s="215"/>
      <c r="JKY290" s="215"/>
      <c r="JKZ290" s="215"/>
      <c r="JLA290" s="215"/>
      <c r="JLB290" s="215"/>
      <c r="JLC290" s="215"/>
      <c r="JLD290" s="215"/>
      <c r="JLE290" s="215"/>
      <c r="JLF290" s="215"/>
      <c r="JLG290" s="215"/>
      <c r="JLH290" s="215"/>
      <c r="JLI290" s="215"/>
      <c r="JLJ290" s="215"/>
      <c r="JLK290" s="215"/>
      <c r="JLL290" s="215"/>
      <c r="JLM290" s="215"/>
      <c r="JLN290" s="215"/>
      <c r="JLO290" s="215"/>
      <c r="JLP290" s="215"/>
      <c r="JLQ290" s="215"/>
      <c r="JLR290" s="215"/>
      <c r="JLS290" s="215"/>
      <c r="JLT290" s="215"/>
      <c r="JLU290" s="215"/>
      <c r="JLV290" s="215"/>
      <c r="JLW290" s="215"/>
      <c r="JLX290" s="215"/>
      <c r="JLY290" s="215"/>
      <c r="JLZ290" s="215"/>
      <c r="JMA290" s="215"/>
      <c r="JMB290" s="215"/>
      <c r="JMC290" s="215"/>
      <c r="JMD290" s="215"/>
      <c r="JME290" s="215"/>
      <c r="JMF290" s="215"/>
      <c r="JMG290" s="215"/>
      <c r="JMH290" s="215"/>
      <c r="JMI290" s="215"/>
      <c r="JMJ290" s="215"/>
      <c r="JMK290" s="215"/>
      <c r="JML290" s="215"/>
      <c r="JMM290" s="215"/>
      <c r="JMN290" s="215"/>
      <c r="JMO290" s="215"/>
      <c r="JMP290" s="215"/>
      <c r="JMQ290" s="215"/>
      <c r="JMR290" s="215"/>
      <c r="JMS290" s="215"/>
      <c r="JMT290" s="215"/>
      <c r="JMU290" s="215"/>
      <c r="JMV290" s="215"/>
      <c r="JMW290" s="215"/>
      <c r="JMX290" s="215"/>
      <c r="JMY290" s="215"/>
      <c r="JMZ290" s="215"/>
      <c r="JNA290" s="215"/>
      <c r="JNB290" s="215"/>
      <c r="JNC290" s="215"/>
      <c r="JND290" s="215"/>
      <c r="JNE290" s="215"/>
      <c r="JNF290" s="215"/>
      <c r="JNG290" s="215"/>
      <c r="JNH290" s="215"/>
      <c r="JNI290" s="215"/>
      <c r="JNJ290" s="215"/>
      <c r="JNK290" s="215"/>
      <c r="JNL290" s="215"/>
      <c r="JNM290" s="215"/>
      <c r="JNN290" s="215"/>
      <c r="JNO290" s="215"/>
      <c r="JNP290" s="215"/>
      <c r="JNQ290" s="215"/>
      <c r="JNR290" s="215"/>
      <c r="JNS290" s="215"/>
      <c r="JNT290" s="215"/>
      <c r="JNU290" s="215"/>
      <c r="JNV290" s="215"/>
      <c r="JNW290" s="215"/>
      <c r="JNX290" s="215"/>
      <c r="JNY290" s="215"/>
      <c r="JNZ290" s="215"/>
      <c r="JOA290" s="215"/>
      <c r="JOB290" s="215"/>
      <c r="JOC290" s="215"/>
      <c r="JOD290" s="215"/>
      <c r="JOE290" s="215"/>
      <c r="JOF290" s="215"/>
      <c r="JOG290" s="215"/>
      <c r="JOH290" s="215"/>
      <c r="JOI290" s="215"/>
      <c r="JOJ290" s="215"/>
      <c r="JOK290" s="215"/>
      <c r="JOL290" s="215"/>
      <c r="JOM290" s="215"/>
      <c r="JON290" s="215"/>
      <c r="JOO290" s="215"/>
      <c r="JOP290" s="215"/>
      <c r="JOQ290" s="215"/>
      <c r="JOR290" s="215"/>
      <c r="JOS290" s="215"/>
      <c r="JOT290" s="215"/>
      <c r="JOU290" s="215"/>
      <c r="JOV290" s="215"/>
      <c r="JOW290" s="215"/>
      <c r="JOX290" s="215"/>
      <c r="JOY290" s="215"/>
      <c r="JOZ290" s="215"/>
      <c r="JPA290" s="215"/>
      <c r="JPB290" s="215"/>
      <c r="JPC290" s="215"/>
      <c r="JPD290" s="215"/>
      <c r="JPE290" s="215"/>
      <c r="JPF290" s="215"/>
      <c r="JPG290" s="215"/>
      <c r="JPH290" s="215"/>
      <c r="JPI290" s="215"/>
      <c r="JPJ290" s="215"/>
      <c r="JPK290" s="215"/>
      <c r="JPL290" s="215"/>
      <c r="JPM290" s="215"/>
      <c r="JPN290" s="215"/>
      <c r="JPO290" s="215"/>
      <c r="JPP290" s="215"/>
      <c r="JPQ290" s="215"/>
      <c r="JPR290" s="215"/>
      <c r="JPS290" s="215"/>
      <c r="JPT290" s="215"/>
      <c r="JPU290" s="215"/>
      <c r="JPV290" s="215"/>
      <c r="JPW290" s="215"/>
      <c r="JPX290" s="215"/>
      <c r="JPY290" s="215"/>
      <c r="JPZ290" s="215"/>
      <c r="JQA290" s="215"/>
      <c r="JQB290" s="215"/>
      <c r="JQC290" s="215"/>
      <c r="JQD290" s="215"/>
      <c r="JQE290" s="215"/>
      <c r="JQF290" s="215"/>
      <c r="JQG290" s="215"/>
      <c r="JQH290" s="215"/>
      <c r="JQI290" s="215"/>
      <c r="JQJ290" s="215"/>
      <c r="JQK290" s="215"/>
      <c r="JQL290" s="215"/>
      <c r="JQM290" s="215"/>
      <c r="JQN290" s="215"/>
      <c r="JQO290" s="215"/>
      <c r="JQP290" s="215"/>
      <c r="JQQ290" s="215"/>
      <c r="JQR290" s="215"/>
      <c r="JQS290" s="215"/>
      <c r="JQT290" s="215"/>
      <c r="JQU290" s="215"/>
      <c r="JQV290" s="215"/>
      <c r="JQW290" s="215"/>
      <c r="JQX290" s="215"/>
      <c r="JQY290" s="215"/>
      <c r="JQZ290" s="215"/>
      <c r="JRA290" s="215"/>
      <c r="JRB290" s="215"/>
      <c r="JRC290" s="215"/>
      <c r="JRD290" s="215"/>
      <c r="JRE290" s="215"/>
      <c r="JRF290" s="215"/>
      <c r="JRG290" s="215"/>
      <c r="JRH290" s="215"/>
      <c r="JRI290" s="215"/>
      <c r="JRJ290" s="215"/>
      <c r="JRK290" s="215"/>
      <c r="JRL290" s="215"/>
      <c r="JRM290" s="215"/>
      <c r="JRN290" s="215"/>
      <c r="JRO290" s="215"/>
      <c r="JRP290" s="215"/>
      <c r="JRQ290" s="215"/>
      <c r="JRR290" s="215"/>
      <c r="JRS290" s="215"/>
      <c r="JRT290" s="215"/>
      <c r="JRU290" s="215"/>
      <c r="JRV290" s="215"/>
      <c r="JRW290" s="215"/>
      <c r="JRX290" s="215"/>
      <c r="JRY290" s="215"/>
      <c r="JRZ290" s="215"/>
      <c r="JSA290" s="215"/>
      <c r="JSB290" s="215"/>
      <c r="JSC290" s="215"/>
      <c r="JSD290" s="215"/>
      <c r="JSE290" s="215"/>
      <c r="JSF290" s="215"/>
      <c r="JSG290" s="215"/>
      <c r="JSH290" s="215"/>
      <c r="JSI290" s="215"/>
      <c r="JSJ290" s="215"/>
      <c r="JSK290" s="215"/>
      <c r="JSL290" s="215"/>
      <c r="JSM290" s="215"/>
      <c r="JSN290" s="215"/>
      <c r="JSO290" s="215"/>
      <c r="JSP290" s="215"/>
      <c r="JSQ290" s="215"/>
      <c r="JSR290" s="215"/>
      <c r="JSS290" s="215"/>
      <c r="JST290" s="215"/>
      <c r="JSU290" s="215"/>
      <c r="JSV290" s="215"/>
      <c r="JSW290" s="215"/>
      <c r="JSX290" s="215"/>
      <c r="JSY290" s="215"/>
      <c r="JSZ290" s="215"/>
      <c r="JTA290" s="215"/>
      <c r="JTB290" s="215"/>
      <c r="JTC290" s="215"/>
      <c r="JTD290" s="215"/>
      <c r="JTE290" s="215"/>
      <c r="JTF290" s="215"/>
      <c r="JTG290" s="215"/>
      <c r="JTH290" s="215"/>
      <c r="JTI290" s="215"/>
      <c r="JTJ290" s="215"/>
      <c r="JTK290" s="215"/>
      <c r="JTL290" s="215"/>
      <c r="JTM290" s="215"/>
      <c r="JTN290" s="215"/>
      <c r="JTO290" s="215"/>
      <c r="JTP290" s="215"/>
      <c r="JTQ290" s="215"/>
      <c r="JTR290" s="215"/>
      <c r="JTS290" s="215"/>
      <c r="JTT290" s="215"/>
      <c r="JTU290" s="215"/>
      <c r="JTV290" s="215"/>
      <c r="JTW290" s="215"/>
      <c r="JTX290" s="215"/>
      <c r="JTY290" s="215"/>
      <c r="JTZ290" s="215"/>
      <c r="JUA290" s="215"/>
      <c r="JUB290" s="215"/>
      <c r="JUC290" s="215"/>
      <c r="JUD290" s="215"/>
      <c r="JUE290" s="215"/>
      <c r="JUF290" s="215"/>
      <c r="JUG290" s="215"/>
      <c r="JUH290" s="215"/>
      <c r="JUI290" s="215"/>
      <c r="JUJ290" s="215"/>
      <c r="JUK290" s="215"/>
      <c r="JUL290" s="215"/>
      <c r="JUM290" s="215"/>
      <c r="JUN290" s="215"/>
      <c r="JUO290" s="215"/>
      <c r="JUP290" s="215"/>
      <c r="JUQ290" s="215"/>
      <c r="JUR290" s="215"/>
      <c r="JUS290" s="215"/>
      <c r="JUT290" s="215"/>
      <c r="JUU290" s="215"/>
      <c r="JUV290" s="215"/>
      <c r="JUW290" s="215"/>
      <c r="JUX290" s="215"/>
      <c r="JUY290" s="215"/>
      <c r="JUZ290" s="215"/>
      <c r="JVA290" s="215"/>
      <c r="JVB290" s="215"/>
      <c r="JVC290" s="215"/>
      <c r="JVD290" s="215"/>
      <c r="JVE290" s="215"/>
      <c r="JVF290" s="215"/>
      <c r="JVG290" s="215"/>
      <c r="JVH290" s="215"/>
      <c r="JVI290" s="215"/>
      <c r="JVJ290" s="215"/>
      <c r="JVK290" s="215"/>
      <c r="JVL290" s="215"/>
      <c r="JVM290" s="215"/>
      <c r="JVN290" s="215"/>
      <c r="JVO290" s="215"/>
      <c r="JVP290" s="215"/>
      <c r="JVQ290" s="215"/>
      <c r="JVR290" s="215"/>
      <c r="JVS290" s="215"/>
      <c r="JVT290" s="215"/>
      <c r="JVU290" s="215"/>
      <c r="JVV290" s="215"/>
      <c r="JVW290" s="215"/>
      <c r="JVX290" s="215"/>
      <c r="JVY290" s="215"/>
      <c r="JVZ290" s="215"/>
      <c r="JWA290" s="215"/>
      <c r="JWB290" s="215"/>
      <c r="JWC290" s="215"/>
      <c r="JWD290" s="215"/>
      <c r="JWE290" s="215"/>
      <c r="JWF290" s="215"/>
      <c r="JWG290" s="215"/>
      <c r="JWH290" s="215"/>
      <c r="JWI290" s="215"/>
      <c r="JWJ290" s="215"/>
      <c r="JWK290" s="215"/>
      <c r="JWL290" s="215"/>
      <c r="JWM290" s="215"/>
      <c r="JWN290" s="215"/>
      <c r="JWO290" s="215"/>
      <c r="JWP290" s="215"/>
      <c r="JWQ290" s="215"/>
      <c r="JWR290" s="215"/>
      <c r="JWS290" s="215"/>
      <c r="JWT290" s="215"/>
      <c r="JWU290" s="215"/>
      <c r="JWV290" s="215"/>
      <c r="JWW290" s="215"/>
      <c r="JWX290" s="215"/>
      <c r="JWY290" s="215"/>
      <c r="JWZ290" s="215"/>
      <c r="JXA290" s="215"/>
      <c r="JXB290" s="215"/>
      <c r="JXC290" s="215"/>
      <c r="JXD290" s="215"/>
      <c r="JXE290" s="215"/>
      <c r="JXF290" s="215"/>
      <c r="JXG290" s="215"/>
      <c r="JXH290" s="215"/>
      <c r="JXI290" s="215"/>
      <c r="JXJ290" s="215"/>
      <c r="JXK290" s="215"/>
      <c r="JXL290" s="215"/>
      <c r="JXM290" s="215"/>
      <c r="JXN290" s="215"/>
      <c r="JXO290" s="215"/>
      <c r="JXP290" s="215"/>
      <c r="JXQ290" s="215"/>
      <c r="JXR290" s="215"/>
      <c r="JXS290" s="215"/>
      <c r="JXT290" s="215"/>
      <c r="JXU290" s="215"/>
      <c r="JXV290" s="215"/>
      <c r="JXW290" s="215"/>
      <c r="JXX290" s="215"/>
      <c r="JXY290" s="215"/>
      <c r="JXZ290" s="215"/>
      <c r="JYA290" s="215"/>
      <c r="JYB290" s="215"/>
      <c r="JYC290" s="215"/>
      <c r="JYD290" s="215"/>
      <c r="JYE290" s="215"/>
      <c r="JYF290" s="215"/>
      <c r="JYG290" s="215"/>
      <c r="JYH290" s="215"/>
      <c r="JYI290" s="215"/>
      <c r="JYJ290" s="215"/>
      <c r="JYK290" s="215"/>
      <c r="JYL290" s="215"/>
      <c r="JYM290" s="215"/>
      <c r="JYN290" s="215"/>
      <c r="JYO290" s="215"/>
      <c r="JYP290" s="215"/>
      <c r="JYQ290" s="215"/>
      <c r="JYR290" s="215"/>
      <c r="JYS290" s="215"/>
      <c r="JYT290" s="215"/>
      <c r="JYU290" s="215"/>
      <c r="JYV290" s="215"/>
      <c r="JYW290" s="215"/>
      <c r="JYX290" s="215"/>
      <c r="JYY290" s="215"/>
      <c r="JYZ290" s="215"/>
      <c r="JZA290" s="215"/>
      <c r="JZB290" s="215"/>
      <c r="JZC290" s="215"/>
      <c r="JZD290" s="215"/>
      <c r="JZE290" s="215"/>
      <c r="JZF290" s="215"/>
      <c r="JZG290" s="215"/>
      <c r="JZH290" s="215"/>
      <c r="JZI290" s="215"/>
      <c r="JZJ290" s="215"/>
      <c r="JZK290" s="215"/>
      <c r="JZL290" s="215"/>
      <c r="JZM290" s="215"/>
      <c r="JZN290" s="215"/>
      <c r="JZO290" s="215"/>
      <c r="JZP290" s="215"/>
      <c r="JZQ290" s="215"/>
      <c r="JZR290" s="215"/>
      <c r="JZS290" s="215"/>
      <c r="JZT290" s="215"/>
      <c r="JZU290" s="215"/>
      <c r="JZV290" s="215"/>
      <c r="JZW290" s="215"/>
      <c r="JZX290" s="215"/>
      <c r="JZY290" s="215"/>
      <c r="JZZ290" s="215"/>
      <c r="KAA290" s="215"/>
      <c r="KAB290" s="215"/>
      <c r="KAC290" s="215"/>
      <c r="KAD290" s="215"/>
      <c r="KAE290" s="215"/>
      <c r="KAF290" s="215"/>
      <c r="KAG290" s="215"/>
      <c r="KAH290" s="215"/>
      <c r="KAI290" s="215"/>
      <c r="KAJ290" s="215"/>
      <c r="KAK290" s="215"/>
      <c r="KAL290" s="215"/>
      <c r="KAM290" s="215"/>
      <c r="KAN290" s="215"/>
      <c r="KAO290" s="215"/>
      <c r="KAP290" s="215"/>
      <c r="KAQ290" s="215"/>
      <c r="KAR290" s="215"/>
      <c r="KAS290" s="215"/>
      <c r="KAT290" s="215"/>
      <c r="KAU290" s="215"/>
      <c r="KAV290" s="215"/>
      <c r="KAW290" s="215"/>
      <c r="KAX290" s="215"/>
      <c r="KAY290" s="215"/>
      <c r="KAZ290" s="215"/>
      <c r="KBA290" s="215"/>
      <c r="KBB290" s="215"/>
      <c r="KBC290" s="215"/>
      <c r="KBD290" s="215"/>
      <c r="KBE290" s="215"/>
      <c r="KBF290" s="215"/>
      <c r="KBG290" s="215"/>
      <c r="KBH290" s="215"/>
      <c r="KBI290" s="215"/>
      <c r="KBJ290" s="215"/>
      <c r="KBK290" s="215"/>
      <c r="KBL290" s="215"/>
      <c r="KBM290" s="215"/>
      <c r="KBN290" s="215"/>
      <c r="KBO290" s="215"/>
      <c r="KBP290" s="215"/>
      <c r="KBQ290" s="215"/>
      <c r="KBR290" s="215"/>
      <c r="KBS290" s="215"/>
      <c r="KBT290" s="215"/>
      <c r="KBU290" s="215"/>
      <c r="KBV290" s="215"/>
      <c r="KBW290" s="215"/>
      <c r="KBX290" s="215"/>
      <c r="KBY290" s="215"/>
      <c r="KBZ290" s="215"/>
      <c r="KCA290" s="215"/>
      <c r="KCB290" s="215"/>
      <c r="KCC290" s="215"/>
      <c r="KCD290" s="215"/>
      <c r="KCE290" s="215"/>
      <c r="KCF290" s="215"/>
      <c r="KCG290" s="215"/>
      <c r="KCH290" s="215"/>
      <c r="KCI290" s="215"/>
      <c r="KCJ290" s="215"/>
      <c r="KCK290" s="215"/>
      <c r="KCL290" s="215"/>
      <c r="KCM290" s="215"/>
      <c r="KCN290" s="215"/>
      <c r="KCO290" s="215"/>
      <c r="KCP290" s="215"/>
      <c r="KCQ290" s="215"/>
      <c r="KCR290" s="215"/>
      <c r="KCS290" s="215"/>
      <c r="KCT290" s="215"/>
      <c r="KCU290" s="215"/>
      <c r="KCV290" s="215"/>
      <c r="KCW290" s="215"/>
      <c r="KCX290" s="215"/>
      <c r="KCY290" s="215"/>
      <c r="KCZ290" s="215"/>
      <c r="KDA290" s="215"/>
      <c r="KDB290" s="215"/>
      <c r="KDC290" s="215"/>
      <c r="KDD290" s="215"/>
      <c r="KDE290" s="215"/>
      <c r="KDF290" s="215"/>
      <c r="KDG290" s="215"/>
      <c r="KDH290" s="215"/>
      <c r="KDI290" s="215"/>
      <c r="KDJ290" s="215"/>
      <c r="KDK290" s="215"/>
      <c r="KDL290" s="215"/>
      <c r="KDM290" s="215"/>
      <c r="KDN290" s="215"/>
      <c r="KDO290" s="215"/>
      <c r="KDP290" s="215"/>
      <c r="KDQ290" s="215"/>
      <c r="KDR290" s="215"/>
      <c r="KDS290" s="215"/>
      <c r="KDT290" s="215"/>
      <c r="KDU290" s="215"/>
      <c r="KDV290" s="215"/>
      <c r="KDW290" s="215"/>
      <c r="KDX290" s="215"/>
      <c r="KDY290" s="215"/>
      <c r="KDZ290" s="215"/>
      <c r="KEA290" s="215"/>
      <c r="KEB290" s="215"/>
      <c r="KEC290" s="215"/>
      <c r="KED290" s="215"/>
      <c r="KEE290" s="215"/>
      <c r="KEF290" s="215"/>
      <c r="KEG290" s="215"/>
      <c r="KEH290" s="215"/>
      <c r="KEI290" s="215"/>
      <c r="KEJ290" s="215"/>
      <c r="KEK290" s="215"/>
      <c r="KEL290" s="215"/>
      <c r="KEM290" s="215"/>
      <c r="KEN290" s="215"/>
      <c r="KEO290" s="215"/>
      <c r="KEP290" s="215"/>
      <c r="KEQ290" s="215"/>
      <c r="KER290" s="215"/>
      <c r="KES290" s="215"/>
      <c r="KET290" s="215"/>
      <c r="KEU290" s="215"/>
      <c r="KEV290" s="215"/>
      <c r="KEW290" s="215"/>
      <c r="KEX290" s="215"/>
      <c r="KEY290" s="215"/>
      <c r="KEZ290" s="215"/>
      <c r="KFA290" s="215"/>
      <c r="KFB290" s="215"/>
      <c r="KFC290" s="215"/>
      <c r="KFD290" s="215"/>
      <c r="KFE290" s="215"/>
      <c r="KFF290" s="215"/>
      <c r="KFG290" s="215"/>
      <c r="KFH290" s="215"/>
      <c r="KFI290" s="215"/>
      <c r="KFJ290" s="215"/>
      <c r="KFK290" s="215"/>
      <c r="KFL290" s="215"/>
      <c r="KFM290" s="215"/>
      <c r="KFN290" s="215"/>
      <c r="KFO290" s="215"/>
      <c r="KFP290" s="215"/>
      <c r="KFQ290" s="215"/>
      <c r="KFR290" s="215"/>
      <c r="KFS290" s="215"/>
      <c r="KFT290" s="215"/>
      <c r="KFU290" s="215"/>
      <c r="KFV290" s="215"/>
      <c r="KFW290" s="215"/>
      <c r="KFX290" s="215"/>
      <c r="KFY290" s="215"/>
      <c r="KFZ290" s="215"/>
      <c r="KGA290" s="215"/>
      <c r="KGB290" s="215"/>
      <c r="KGC290" s="215"/>
      <c r="KGD290" s="215"/>
      <c r="KGE290" s="215"/>
      <c r="KGF290" s="215"/>
      <c r="KGG290" s="215"/>
      <c r="KGH290" s="215"/>
      <c r="KGI290" s="215"/>
      <c r="KGJ290" s="215"/>
      <c r="KGK290" s="215"/>
      <c r="KGL290" s="215"/>
      <c r="KGM290" s="215"/>
      <c r="KGN290" s="215"/>
      <c r="KGO290" s="215"/>
      <c r="KGP290" s="215"/>
      <c r="KGQ290" s="215"/>
      <c r="KGR290" s="215"/>
      <c r="KGS290" s="215"/>
      <c r="KGT290" s="215"/>
      <c r="KGU290" s="215"/>
      <c r="KGV290" s="215"/>
      <c r="KGW290" s="215"/>
      <c r="KGX290" s="215"/>
      <c r="KGY290" s="215"/>
      <c r="KGZ290" s="215"/>
      <c r="KHA290" s="215"/>
      <c r="KHB290" s="215"/>
      <c r="KHC290" s="215"/>
      <c r="KHD290" s="215"/>
      <c r="KHE290" s="215"/>
      <c r="KHF290" s="215"/>
      <c r="KHG290" s="215"/>
      <c r="KHH290" s="215"/>
      <c r="KHI290" s="215"/>
      <c r="KHJ290" s="215"/>
      <c r="KHK290" s="215"/>
      <c r="KHL290" s="215"/>
      <c r="KHM290" s="215"/>
      <c r="KHN290" s="215"/>
      <c r="KHO290" s="215"/>
      <c r="KHP290" s="215"/>
      <c r="KHQ290" s="215"/>
      <c r="KHR290" s="215"/>
      <c r="KHS290" s="215"/>
      <c r="KHT290" s="215"/>
      <c r="KHU290" s="215"/>
      <c r="KHV290" s="215"/>
      <c r="KHW290" s="215"/>
      <c r="KHX290" s="215"/>
      <c r="KHY290" s="215"/>
      <c r="KHZ290" s="215"/>
      <c r="KIA290" s="215"/>
      <c r="KIB290" s="215"/>
      <c r="KIC290" s="215"/>
      <c r="KID290" s="215"/>
      <c r="KIE290" s="215"/>
      <c r="KIF290" s="215"/>
      <c r="KIG290" s="215"/>
      <c r="KIH290" s="215"/>
      <c r="KII290" s="215"/>
      <c r="KIJ290" s="215"/>
      <c r="KIK290" s="215"/>
      <c r="KIL290" s="215"/>
      <c r="KIM290" s="215"/>
      <c r="KIN290" s="215"/>
      <c r="KIO290" s="215"/>
      <c r="KIP290" s="215"/>
      <c r="KIQ290" s="215"/>
      <c r="KIR290" s="215"/>
      <c r="KIS290" s="215"/>
      <c r="KIT290" s="215"/>
      <c r="KIU290" s="215"/>
      <c r="KIV290" s="215"/>
      <c r="KIW290" s="215"/>
      <c r="KIX290" s="215"/>
      <c r="KIY290" s="215"/>
      <c r="KIZ290" s="215"/>
      <c r="KJA290" s="215"/>
      <c r="KJB290" s="215"/>
      <c r="KJC290" s="215"/>
      <c r="KJD290" s="215"/>
      <c r="KJE290" s="215"/>
      <c r="KJF290" s="215"/>
      <c r="KJG290" s="215"/>
      <c r="KJH290" s="215"/>
      <c r="KJI290" s="215"/>
      <c r="KJJ290" s="215"/>
      <c r="KJK290" s="215"/>
      <c r="KJL290" s="215"/>
      <c r="KJM290" s="215"/>
      <c r="KJN290" s="215"/>
      <c r="KJO290" s="215"/>
      <c r="KJP290" s="215"/>
      <c r="KJQ290" s="215"/>
      <c r="KJR290" s="215"/>
      <c r="KJS290" s="215"/>
      <c r="KJT290" s="215"/>
      <c r="KJU290" s="215"/>
      <c r="KJV290" s="215"/>
      <c r="KJW290" s="215"/>
      <c r="KJX290" s="215"/>
      <c r="KJY290" s="215"/>
      <c r="KJZ290" s="215"/>
      <c r="KKA290" s="215"/>
      <c r="KKB290" s="215"/>
      <c r="KKC290" s="215"/>
      <c r="KKD290" s="215"/>
      <c r="KKE290" s="215"/>
      <c r="KKF290" s="215"/>
      <c r="KKG290" s="215"/>
      <c r="KKH290" s="215"/>
      <c r="KKI290" s="215"/>
      <c r="KKJ290" s="215"/>
      <c r="KKK290" s="215"/>
      <c r="KKL290" s="215"/>
      <c r="KKM290" s="215"/>
      <c r="KKN290" s="215"/>
      <c r="KKO290" s="215"/>
      <c r="KKP290" s="215"/>
      <c r="KKQ290" s="215"/>
      <c r="KKR290" s="215"/>
      <c r="KKS290" s="215"/>
      <c r="KKT290" s="215"/>
      <c r="KKU290" s="215"/>
      <c r="KKV290" s="215"/>
      <c r="KKW290" s="215"/>
      <c r="KKX290" s="215"/>
      <c r="KKY290" s="215"/>
      <c r="KKZ290" s="215"/>
      <c r="KLA290" s="215"/>
      <c r="KLB290" s="215"/>
      <c r="KLC290" s="215"/>
      <c r="KLD290" s="215"/>
      <c r="KLE290" s="215"/>
      <c r="KLF290" s="215"/>
      <c r="KLG290" s="215"/>
      <c r="KLH290" s="215"/>
      <c r="KLI290" s="215"/>
      <c r="KLJ290" s="215"/>
      <c r="KLK290" s="215"/>
      <c r="KLL290" s="215"/>
      <c r="KLM290" s="215"/>
      <c r="KLN290" s="215"/>
      <c r="KLO290" s="215"/>
      <c r="KLP290" s="215"/>
      <c r="KLQ290" s="215"/>
      <c r="KLR290" s="215"/>
      <c r="KLS290" s="215"/>
      <c r="KLT290" s="215"/>
      <c r="KLU290" s="215"/>
      <c r="KLV290" s="215"/>
      <c r="KLW290" s="215"/>
      <c r="KLX290" s="215"/>
      <c r="KLY290" s="215"/>
      <c r="KLZ290" s="215"/>
      <c r="KMA290" s="215"/>
      <c r="KMB290" s="215"/>
      <c r="KMC290" s="215"/>
      <c r="KMD290" s="215"/>
      <c r="KME290" s="215"/>
      <c r="KMF290" s="215"/>
      <c r="KMG290" s="215"/>
      <c r="KMH290" s="215"/>
      <c r="KMI290" s="215"/>
      <c r="KMJ290" s="215"/>
      <c r="KMK290" s="215"/>
      <c r="KML290" s="215"/>
      <c r="KMM290" s="215"/>
      <c r="KMN290" s="215"/>
      <c r="KMO290" s="215"/>
      <c r="KMP290" s="215"/>
      <c r="KMQ290" s="215"/>
      <c r="KMR290" s="215"/>
      <c r="KMS290" s="215"/>
      <c r="KMT290" s="215"/>
      <c r="KMU290" s="215"/>
      <c r="KMV290" s="215"/>
      <c r="KMW290" s="215"/>
      <c r="KMX290" s="215"/>
      <c r="KMY290" s="215"/>
      <c r="KMZ290" s="215"/>
      <c r="KNA290" s="215"/>
      <c r="KNB290" s="215"/>
      <c r="KNC290" s="215"/>
      <c r="KND290" s="215"/>
      <c r="KNE290" s="215"/>
      <c r="KNF290" s="215"/>
      <c r="KNG290" s="215"/>
      <c r="KNH290" s="215"/>
      <c r="KNI290" s="215"/>
      <c r="KNJ290" s="215"/>
      <c r="KNK290" s="215"/>
      <c r="KNL290" s="215"/>
      <c r="KNM290" s="215"/>
      <c r="KNN290" s="215"/>
      <c r="KNO290" s="215"/>
      <c r="KNP290" s="215"/>
      <c r="KNQ290" s="215"/>
      <c r="KNR290" s="215"/>
      <c r="KNS290" s="215"/>
      <c r="KNT290" s="215"/>
      <c r="KNU290" s="215"/>
      <c r="KNV290" s="215"/>
      <c r="KNW290" s="215"/>
      <c r="KNX290" s="215"/>
      <c r="KNY290" s="215"/>
      <c r="KNZ290" s="215"/>
      <c r="KOA290" s="215"/>
      <c r="KOB290" s="215"/>
      <c r="KOC290" s="215"/>
      <c r="KOD290" s="215"/>
      <c r="KOE290" s="215"/>
      <c r="KOF290" s="215"/>
      <c r="KOG290" s="215"/>
      <c r="KOH290" s="215"/>
      <c r="KOI290" s="215"/>
      <c r="KOJ290" s="215"/>
      <c r="KOK290" s="215"/>
      <c r="KOL290" s="215"/>
      <c r="KOM290" s="215"/>
      <c r="KON290" s="215"/>
      <c r="KOO290" s="215"/>
      <c r="KOP290" s="215"/>
      <c r="KOQ290" s="215"/>
      <c r="KOR290" s="215"/>
      <c r="KOS290" s="215"/>
      <c r="KOT290" s="215"/>
      <c r="KOU290" s="215"/>
      <c r="KOV290" s="215"/>
      <c r="KOW290" s="215"/>
      <c r="KOX290" s="215"/>
      <c r="KOY290" s="215"/>
      <c r="KOZ290" s="215"/>
      <c r="KPA290" s="215"/>
      <c r="KPB290" s="215"/>
      <c r="KPC290" s="215"/>
      <c r="KPD290" s="215"/>
      <c r="KPE290" s="215"/>
      <c r="KPF290" s="215"/>
      <c r="KPG290" s="215"/>
      <c r="KPH290" s="215"/>
      <c r="KPI290" s="215"/>
      <c r="KPJ290" s="215"/>
      <c r="KPK290" s="215"/>
      <c r="KPL290" s="215"/>
      <c r="KPM290" s="215"/>
      <c r="KPN290" s="215"/>
      <c r="KPO290" s="215"/>
      <c r="KPP290" s="215"/>
      <c r="KPQ290" s="215"/>
      <c r="KPR290" s="215"/>
      <c r="KPS290" s="215"/>
      <c r="KPT290" s="215"/>
      <c r="KPU290" s="215"/>
      <c r="KPV290" s="215"/>
      <c r="KPW290" s="215"/>
      <c r="KPX290" s="215"/>
      <c r="KPY290" s="215"/>
      <c r="KPZ290" s="215"/>
      <c r="KQA290" s="215"/>
      <c r="KQB290" s="215"/>
      <c r="KQC290" s="215"/>
      <c r="KQD290" s="215"/>
      <c r="KQE290" s="215"/>
      <c r="KQF290" s="215"/>
      <c r="KQG290" s="215"/>
      <c r="KQH290" s="215"/>
      <c r="KQI290" s="215"/>
      <c r="KQJ290" s="215"/>
      <c r="KQK290" s="215"/>
      <c r="KQL290" s="215"/>
      <c r="KQM290" s="215"/>
      <c r="KQN290" s="215"/>
      <c r="KQO290" s="215"/>
      <c r="KQP290" s="215"/>
      <c r="KQQ290" s="215"/>
      <c r="KQR290" s="215"/>
      <c r="KQS290" s="215"/>
      <c r="KQT290" s="215"/>
      <c r="KQU290" s="215"/>
      <c r="KQV290" s="215"/>
      <c r="KQW290" s="215"/>
      <c r="KQX290" s="215"/>
      <c r="KQY290" s="215"/>
      <c r="KQZ290" s="215"/>
      <c r="KRA290" s="215"/>
      <c r="KRB290" s="215"/>
      <c r="KRC290" s="215"/>
      <c r="KRD290" s="215"/>
      <c r="KRE290" s="215"/>
      <c r="KRF290" s="215"/>
      <c r="KRG290" s="215"/>
      <c r="KRH290" s="215"/>
      <c r="KRI290" s="215"/>
      <c r="KRJ290" s="215"/>
      <c r="KRK290" s="215"/>
      <c r="KRL290" s="215"/>
      <c r="KRM290" s="215"/>
      <c r="KRN290" s="215"/>
      <c r="KRO290" s="215"/>
      <c r="KRP290" s="215"/>
      <c r="KRQ290" s="215"/>
      <c r="KRR290" s="215"/>
      <c r="KRS290" s="215"/>
      <c r="KRT290" s="215"/>
      <c r="KRU290" s="215"/>
      <c r="KRV290" s="215"/>
      <c r="KRW290" s="215"/>
      <c r="KRX290" s="215"/>
      <c r="KRY290" s="215"/>
      <c r="KRZ290" s="215"/>
      <c r="KSA290" s="215"/>
      <c r="KSB290" s="215"/>
      <c r="KSC290" s="215"/>
      <c r="KSD290" s="215"/>
      <c r="KSE290" s="215"/>
      <c r="KSF290" s="215"/>
      <c r="KSG290" s="215"/>
      <c r="KSH290" s="215"/>
      <c r="KSI290" s="215"/>
      <c r="KSJ290" s="215"/>
      <c r="KSK290" s="215"/>
      <c r="KSL290" s="215"/>
      <c r="KSM290" s="215"/>
      <c r="KSN290" s="215"/>
      <c r="KSO290" s="215"/>
      <c r="KSP290" s="215"/>
      <c r="KSQ290" s="215"/>
      <c r="KSR290" s="215"/>
      <c r="KSS290" s="215"/>
      <c r="KST290" s="215"/>
      <c r="KSU290" s="215"/>
      <c r="KSV290" s="215"/>
      <c r="KSW290" s="215"/>
      <c r="KSX290" s="215"/>
      <c r="KSY290" s="215"/>
      <c r="KSZ290" s="215"/>
      <c r="KTA290" s="215"/>
      <c r="KTB290" s="215"/>
      <c r="KTC290" s="215"/>
      <c r="KTD290" s="215"/>
      <c r="KTE290" s="215"/>
      <c r="KTF290" s="215"/>
      <c r="KTG290" s="215"/>
      <c r="KTH290" s="215"/>
      <c r="KTI290" s="215"/>
      <c r="KTJ290" s="215"/>
      <c r="KTK290" s="215"/>
      <c r="KTL290" s="215"/>
      <c r="KTM290" s="215"/>
      <c r="KTN290" s="215"/>
      <c r="KTO290" s="215"/>
      <c r="KTP290" s="215"/>
      <c r="KTQ290" s="215"/>
      <c r="KTR290" s="215"/>
      <c r="KTS290" s="215"/>
      <c r="KTT290" s="215"/>
      <c r="KTU290" s="215"/>
      <c r="KTV290" s="215"/>
      <c r="KTW290" s="215"/>
      <c r="KTX290" s="215"/>
      <c r="KTY290" s="215"/>
      <c r="KTZ290" s="215"/>
      <c r="KUA290" s="215"/>
      <c r="KUB290" s="215"/>
      <c r="KUC290" s="215"/>
      <c r="KUD290" s="215"/>
      <c r="KUE290" s="215"/>
      <c r="KUF290" s="215"/>
      <c r="KUG290" s="215"/>
      <c r="KUH290" s="215"/>
      <c r="KUI290" s="215"/>
      <c r="KUJ290" s="215"/>
      <c r="KUK290" s="215"/>
      <c r="KUL290" s="215"/>
      <c r="KUM290" s="215"/>
      <c r="KUN290" s="215"/>
      <c r="KUO290" s="215"/>
      <c r="KUP290" s="215"/>
      <c r="KUQ290" s="215"/>
      <c r="KUR290" s="215"/>
      <c r="KUS290" s="215"/>
      <c r="KUT290" s="215"/>
      <c r="KUU290" s="215"/>
      <c r="KUV290" s="215"/>
      <c r="KUW290" s="215"/>
      <c r="KUX290" s="215"/>
      <c r="KUY290" s="215"/>
      <c r="KUZ290" s="215"/>
      <c r="KVA290" s="215"/>
      <c r="KVB290" s="215"/>
      <c r="KVC290" s="215"/>
      <c r="KVD290" s="215"/>
      <c r="KVE290" s="215"/>
      <c r="KVF290" s="215"/>
      <c r="KVG290" s="215"/>
      <c r="KVH290" s="215"/>
      <c r="KVI290" s="215"/>
      <c r="KVJ290" s="215"/>
      <c r="KVK290" s="215"/>
      <c r="KVL290" s="215"/>
      <c r="KVM290" s="215"/>
      <c r="KVN290" s="215"/>
      <c r="KVO290" s="215"/>
      <c r="KVP290" s="215"/>
      <c r="KVQ290" s="215"/>
      <c r="KVR290" s="215"/>
      <c r="KVS290" s="215"/>
      <c r="KVT290" s="215"/>
      <c r="KVU290" s="215"/>
      <c r="KVV290" s="215"/>
      <c r="KVW290" s="215"/>
      <c r="KVX290" s="215"/>
      <c r="KVY290" s="215"/>
      <c r="KVZ290" s="215"/>
      <c r="KWA290" s="215"/>
      <c r="KWB290" s="215"/>
      <c r="KWC290" s="215"/>
      <c r="KWD290" s="215"/>
      <c r="KWE290" s="215"/>
      <c r="KWF290" s="215"/>
      <c r="KWG290" s="215"/>
      <c r="KWH290" s="215"/>
      <c r="KWI290" s="215"/>
      <c r="KWJ290" s="215"/>
      <c r="KWK290" s="215"/>
      <c r="KWL290" s="215"/>
      <c r="KWM290" s="215"/>
      <c r="KWN290" s="215"/>
      <c r="KWO290" s="215"/>
      <c r="KWP290" s="215"/>
      <c r="KWQ290" s="215"/>
      <c r="KWR290" s="215"/>
      <c r="KWS290" s="215"/>
      <c r="KWT290" s="215"/>
      <c r="KWU290" s="215"/>
      <c r="KWV290" s="215"/>
      <c r="KWW290" s="215"/>
      <c r="KWX290" s="215"/>
      <c r="KWY290" s="215"/>
      <c r="KWZ290" s="215"/>
      <c r="KXA290" s="215"/>
      <c r="KXB290" s="215"/>
      <c r="KXC290" s="215"/>
      <c r="KXD290" s="215"/>
      <c r="KXE290" s="215"/>
      <c r="KXF290" s="215"/>
      <c r="KXG290" s="215"/>
      <c r="KXH290" s="215"/>
      <c r="KXI290" s="215"/>
      <c r="KXJ290" s="215"/>
      <c r="KXK290" s="215"/>
      <c r="KXL290" s="215"/>
      <c r="KXM290" s="215"/>
      <c r="KXN290" s="215"/>
      <c r="KXO290" s="215"/>
      <c r="KXP290" s="215"/>
      <c r="KXQ290" s="215"/>
      <c r="KXR290" s="215"/>
      <c r="KXS290" s="215"/>
      <c r="KXT290" s="215"/>
      <c r="KXU290" s="215"/>
      <c r="KXV290" s="215"/>
      <c r="KXW290" s="215"/>
      <c r="KXX290" s="215"/>
      <c r="KXY290" s="215"/>
      <c r="KXZ290" s="215"/>
      <c r="KYA290" s="215"/>
      <c r="KYB290" s="215"/>
      <c r="KYC290" s="215"/>
      <c r="KYD290" s="215"/>
      <c r="KYE290" s="215"/>
      <c r="KYF290" s="215"/>
      <c r="KYG290" s="215"/>
      <c r="KYH290" s="215"/>
      <c r="KYI290" s="215"/>
      <c r="KYJ290" s="215"/>
      <c r="KYK290" s="215"/>
      <c r="KYL290" s="215"/>
      <c r="KYM290" s="215"/>
      <c r="KYN290" s="215"/>
      <c r="KYO290" s="215"/>
      <c r="KYP290" s="215"/>
      <c r="KYQ290" s="215"/>
      <c r="KYR290" s="215"/>
      <c r="KYS290" s="215"/>
      <c r="KYT290" s="215"/>
      <c r="KYU290" s="215"/>
      <c r="KYV290" s="215"/>
      <c r="KYW290" s="215"/>
      <c r="KYX290" s="215"/>
      <c r="KYY290" s="215"/>
      <c r="KYZ290" s="215"/>
      <c r="KZA290" s="215"/>
      <c r="KZB290" s="215"/>
      <c r="KZC290" s="215"/>
      <c r="KZD290" s="215"/>
      <c r="KZE290" s="215"/>
      <c r="KZF290" s="215"/>
      <c r="KZG290" s="215"/>
      <c r="KZH290" s="215"/>
      <c r="KZI290" s="215"/>
      <c r="KZJ290" s="215"/>
      <c r="KZK290" s="215"/>
      <c r="KZL290" s="215"/>
      <c r="KZM290" s="215"/>
      <c r="KZN290" s="215"/>
      <c r="KZO290" s="215"/>
      <c r="KZP290" s="215"/>
      <c r="KZQ290" s="215"/>
      <c r="KZR290" s="215"/>
      <c r="KZS290" s="215"/>
      <c r="KZT290" s="215"/>
      <c r="KZU290" s="215"/>
      <c r="KZV290" s="215"/>
      <c r="KZW290" s="215"/>
      <c r="KZX290" s="215"/>
      <c r="KZY290" s="215"/>
      <c r="KZZ290" s="215"/>
      <c r="LAA290" s="215"/>
      <c r="LAB290" s="215"/>
      <c r="LAC290" s="215"/>
      <c r="LAD290" s="215"/>
      <c r="LAE290" s="215"/>
      <c r="LAF290" s="215"/>
      <c r="LAG290" s="215"/>
      <c r="LAH290" s="215"/>
      <c r="LAI290" s="215"/>
      <c r="LAJ290" s="215"/>
      <c r="LAK290" s="215"/>
      <c r="LAL290" s="215"/>
      <c r="LAM290" s="215"/>
      <c r="LAN290" s="215"/>
      <c r="LAO290" s="215"/>
      <c r="LAP290" s="215"/>
      <c r="LAQ290" s="215"/>
      <c r="LAR290" s="215"/>
      <c r="LAS290" s="215"/>
      <c r="LAT290" s="215"/>
      <c r="LAU290" s="215"/>
      <c r="LAV290" s="215"/>
      <c r="LAW290" s="215"/>
      <c r="LAX290" s="215"/>
      <c r="LAY290" s="215"/>
      <c r="LAZ290" s="215"/>
      <c r="LBA290" s="215"/>
      <c r="LBB290" s="215"/>
      <c r="LBC290" s="215"/>
      <c r="LBD290" s="215"/>
      <c r="LBE290" s="215"/>
      <c r="LBF290" s="215"/>
      <c r="LBG290" s="215"/>
      <c r="LBH290" s="215"/>
      <c r="LBI290" s="215"/>
      <c r="LBJ290" s="215"/>
      <c r="LBK290" s="215"/>
      <c r="LBL290" s="215"/>
      <c r="LBM290" s="215"/>
      <c r="LBN290" s="215"/>
      <c r="LBO290" s="215"/>
      <c r="LBP290" s="215"/>
      <c r="LBQ290" s="215"/>
      <c r="LBR290" s="215"/>
      <c r="LBS290" s="215"/>
      <c r="LBT290" s="215"/>
      <c r="LBU290" s="215"/>
      <c r="LBV290" s="215"/>
      <c r="LBW290" s="215"/>
      <c r="LBX290" s="215"/>
      <c r="LBY290" s="215"/>
      <c r="LBZ290" s="215"/>
      <c r="LCA290" s="215"/>
      <c r="LCB290" s="215"/>
      <c r="LCC290" s="215"/>
      <c r="LCD290" s="215"/>
      <c r="LCE290" s="215"/>
      <c r="LCF290" s="215"/>
      <c r="LCG290" s="215"/>
      <c r="LCH290" s="215"/>
      <c r="LCI290" s="215"/>
      <c r="LCJ290" s="215"/>
      <c r="LCK290" s="215"/>
      <c r="LCL290" s="215"/>
      <c r="LCM290" s="215"/>
      <c r="LCN290" s="215"/>
      <c r="LCO290" s="215"/>
      <c r="LCP290" s="215"/>
      <c r="LCQ290" s="215"/>
      <c r="LCR290" s="215"/>
      <c r="LCS290" s="215"/>
      <c r="LCT290" s="215"/>
      <c r="LCU290" s="215"/>
      <c r="LCV290" s="215"/>
      <c r="LCW290" s="215"/>
      <c r="LCX290" s="215"/>
      <c r="LCY290" s="215"/>
      <c r="LCZ290" s="215"/>
      <c r="LDA290" s="215"/>
      <c r="LDB290" s="215"/>
      <c r="LDC290" s="215"/>
      <c r="LDD290" s="215"/>
      <c r="LDE290" s="215"/>
      <c r="LDF290" s="215"/>
      <c r="LDG290" s="215"/>
      <c r="LDH290" s="215"/>
      <c r="LDI290" s="215"/>
      <c r="LDJ290" s="215"/>
      <c r="LDK290" s="215"/>
      <c r="LDL290" s="215"/>
      <c r="LDM290" s="215"/>
      <c r="LDN290" s="215"/>
      <c r="LDO290" s="215"/>
      <c r="LDP290" s="215"/>
      <c r="LDQ290" s="215"/>
      <c r="LDR290" s="215"/>
      <c r="LDS290" s="215"/>
      <c r="LDT290" s="215"/>
      <c r="LDU290" s="215"/>
      <c r="LDV290" s="215"/>
      <c r="LDW290" s="215"/>
      <c r="LDX290" s="215"/>
      <c r="LDY290" s="215"/>
      <c r="LDZ290" s="215"/>
      <c r="LEA290" s="215"/>
      <c r="LEB290" s="215"/>
      <c r="LEC290" s="215"/>
      <c r="LED290" s="215"/>
      <c r="LEE290" s="215"/>
      <c r="LEF290" s="215"/>
      <c r="LEG290" s="215"/>
      <c r="LEH290" s="215"/>
      <c r="LEI290" s="215"/>
      <c r="LEJ290" s="215"/>
      <c r="LEK290" s="215"/>
      <c r="LEL290" s="215"/>
      <c r="LEM290" s="215"/>
      <c r="LEN290" s="215"/>
      <c r="LEO290" s="215"/>
      <c r="LEP290" s="215"/>
      <c r="LEQ290" s="215"/>
      <c r="LER290" s="215"/>
      <c r="LES290" s="215"/>
      <c r="LET290" s="215"/>
      <c r="LEU290" s="215"/>
      <c r="LEV290" s="215"/>
      <c r="LEW290" s="215"/>
      <c r="LEX290" s="215"/>
      <c r="LEY290" s="215"/>
      <c r="LEZ290" s="215"/>
      <c r="LFA290" s="215"/>
      <c r="LFB290" s="215"/>
      <c r="LFC290" s="215"/>
      <c r="LFD290" s="215"/>
      <c r="LFE290" s="215"/>
      <c r="LFF290" s="215"/>
      <c r="LFG290" s="215"/>
      <c r="LFH290" s="215"/>
      <c r="LFI290" s="215"/>
      <c r="LFJ290" s="215"/>
      <c r="LFK290" s="215"/>
      <c r="LFL290" s="215"/>
      <c r="LFM290" s="215"/>
      <c r="LFN290" s="215"/>
      <c r="LFO290" s="215"/>
      <c r="LFP290" s="215"/>
      <c r="LFQ290" s="215"/>
      <c r="LFR290" s="215"/>
      <c r="LFS290" s="215"/>
      <c r="LFT290" s="215"/>
      <c r="LFU290" s="215"/>
      <c r="LFV290" s="215"/>
      <c r="LFW290" s="215"/>
      <c r="LFX290" s="215"/>
      <c r="LFY290" s="215"/>
      <c r="LFZ290" s="215"/>
      <c r="LGA290" s="215"/>
      <c r="LGB290" s="215"/>
      <c r="LGC290" s="215"/>
      <c r="LGD290" s="215"/>
      <c r="LGE290" s="215"/>
      <c r="LGF290" s="215"/>
      <c r="LGG290" s="215"/>
      <c r="LGH290" s="215"/>
      <c r="LGI290" s="215"/>
      <c r="LGJ290" s="215"/>
      <c r="LGK290" s="215"/>
      <c r="LGL290" s="215"/>
      <c r="LGM290" s="215"/>
      <c r="LGN290" s="215"/>
      <c r="LGO290" s="215"/>
      <c r="LGP290" s="215"/>
      <c r="LGQ290" s="215"/>
      <c r="LGR290" s="215"/>
      <c r="LGS290" s="215"/>
      <c r="LGT290" s="215"/>
      <c r="LGU290" s="215"/>
      <c r="LGV290" s="215"/>
      <c r="LGW290" s="215"/>
      <c r="LGX290" s="215"/>
      <c r="LGY290" s="215"/>
      <c r="LGZ290" s="215"/>
      <c r="LHA290" s="215"/>
      <c r="LHB290" s="215"/>
      <c r="LHC290" s="215"/>
      <c r="LHD290" s="215"/>
      <c r="LHE290" s="215"/>
      <c r="LHF290" s="215"/>
      <c r="LHG290" s="215"/>
      <c r="LHH290" s="215"/>
      <c r="LHI290" s="215"/>
      <c r="LHJ290" s="215"/>
      <c r="LHK290" s="215"/>
      <c r="LHL290" s="215"/>
      <c r="LHM290" s="215"/>
      <c r="LHN290" s="215"/>
      <c r="LHO290" s="215"/>
      <c r="LHP290" s="215"/>
      <c r="LHQ290" s="215"/>
      <c r="LHR290" s="215"/>
      <c r="LHS290" s="215"/>
      <c r="LHT290" s="215"/>
      <c r="LHU290" s="215"/>
      <c r="LHV290" s="215"/>
      <c r="LHW290" s="215"/>
      <c r="LHX290" s="215"/>
      <c r="LHY290" s="215"/>
      <c r="LHZ290" s="215"/>
      <c r="LIA290" s="215"/>
      <c r="LIB290" s="215"/>
      <c r="LIC290" s="215"/>
      <c r="LID290" s="215"/>
      <c r="LIE290" s="215"/>
      <c r="LIF290" s="215"/>
      <c r="LIG290" s="215"/>
      <c r="LIH290" s="215"/>
      <c r="LII290" s="215"/>
      <c r="LIJ290" s="215"/>
      <c r="LIK290" s="215"/>
      <c r="LIL290" s="215"/>
      <c r="LIM290" s="215"/>
      <c r="LIN290" s="215"/>
      <c r="LIO290" s="215"/>
      <c r="LIP290" s="215"/>
      <c r="LIQ290" s="215"/>
      <c r="LIR290" s="215"/>
      <c r="LIS290" s="215"/>
      <c r="LIT290" s="215"/>
      <c r="LIU290" s="215"/>
      <c r="LIV290" s="215"/>
      <c r="LIW290" s="215"/>
      <c r="LIX290" s="215"/>
      <c r="LIY290" s="215"/>
      <c r="LIZ290" s="215"/>
      <c r="LJA290" s="215"/>
      <c r="LJB290" s="215"/>
      <c r="LJC290" s="215"/>
      <c r="LJD290" s="215"/>
      <c r="LJE290" s="215"/>
      <c r="LJF290" s="215"/>
      <c r="LJG290" s="215"/>
      <c r="LJH290" s="215"/>
      <c r="LJI290" s="215"/>
      <c r="LJJ290" s="215"/>
      <c r="LJK290" s="215"/>
      <c r="LJL290" s="215"/>
      <c r="LJM290" s="215"/>
      <c r="LJN290" s="215"/>
      <c r="LJO290" s="215"/>
      <c r="LJP290" s="215"/>
      <c r="LJQ290" s="215"/>
      <c r="LJR290" s="215"/>
      <c r="LJS290" s="215"/>
      <c r="LJT290" s="215"/>
      <c r="LJU290" s="215"/>
      <c r="LJV290" s="215"/>
      <c r="LJW290" s="215"/>
      <c r="LJX290" s="215"/>
      <c r="LJY290" s="215"/>
      <c r="LJZ290" s="215"/>
      <c r="LKA290" s="215"/>
      <c r="LKB290" s="215"/>
      <c r="LKC290" s="215"/>
      <c r="LKD290" s="215"/>
      <c r="LKE290" s="215"/>
      <c r="LKF290" s="215"/>
      <c r="LKG290" s="215"/>
      <c r="LKH290" s="215"/>
      <c r="LKI290" s="215"/>
      <c r="LKJ290" s="215"/>
      <c r="LKK290" s="215"/>
      <c r="LKL290" s="215"/>
      <c r="LKM290" s="215"/>
      <c r="LKN290" s="215"/>
      <c r="LKO290" s="215"/>
      <c r="LKP290" s="215"/>
      <c r="LKQ290" s="215"/>
      <c r="LKR290" s="215"/>
      <c r="LKS290" s="215"/>
      <c r="LKT290" s="215"/>
      <c r="LKU290" s="215"/>
      <c r="LKV290" s="215"/>
      <c r="LKW290" s="215"/>
      <c r="LKX290" s="215"/>
      <c r="LKY290" s="215"/>
      <c r="LKZ290" s="215"/>
      <c r="LLA290" s="215"/>
      <c r="LLB290" s="215"/>
      <c r="LLC290" s="215"/>
      <c r="LLD290" s="215"/>
      <c r="LLE290" s="215"/>
      <c r="LLF290" s="215"/>
      <c r="LLG290" s="215"/>
      <c r="LLH290" s="215"/>
      <c r="LLI290" s="215"/>
      <c r="LLJ290" s="215"/>
      <c r="LLK290" s="215"/>
      <c r="LLL290" s="215"/>
      <c r="LLM290" s="215"/>
      <c r="LLN290" s="215"/>
      <c r="LLO290" s="215"/>
      <c r="LLP290" s="215"/>
      <c r="LLQ290" s="215"/>
      <c r="LLR290" s="215"/>
      <c r="LLS290" s="215"/>
      <c r="LLT290" s="215"/>
      <c r="LLU290" s="215"/>
      <c r="LLV290" s="215"/>
      <c r="LLW290" s="215"/>
      <c r="LLX290" s="215"/>
      <c r="LLY290" s="215"/>
      <c r="LLZ290" s="215"/>
      <c r="LMA290" s="215"/>
      <c r="LMB290" s="215"/>
      <c r="LMC290" s="215"/>
      <c r="LMD290" s="215"/>
      <c r="LME290" s="215"/>
      <c r="LMF290" s="215"/>
      <c r="LMG290" s="215"/>
      <c r="LMH290" s="215"/>
      <c r="LMI290" s="215"/>
      <c r="LMJ290" s="215"/>
      <c r="LMK290" s="215"/>
      <c r="LML290" s="215"/>
      <c r="LMM290" s="215"/>
      <c r="LMN290" s="215"/>
      <c r="LMO290" s="215"/>
      <c r="LMP290" s="215"/>
      <c r="LMQ290" s="215"/>
      <c r="LMR290" s="215"/>
      <c r="LMS290" s="215"/>
      <c r="LMT290" s="215"/>
      <c r="LMU290" s="215"/>
      <c r="LMV290" s="215"/>
      <c r="LMW290" s="215"/>
      <c r="LMX290" s="215"/>
      <c r="LMY290" s="215"/>
      <c r="LMZ290" s="215"/>
      <c r="LNA290" s="215"/>
      <c r="LNB290" s="215"/>
      <c r="LNC290" s="215"/>
      <c r="LND290" s="215"/>
      <c r="LNE290" s="215"/>
      <c r="LNF290" s="215"/>
      <c r="LNG290" s="215"/>
      <c r="LNH290" s="215"/>
      <c r="LNI290" s="215"/>
      <c r="LNJ290" s="215"/>
      <c r="LNK290" s="215"/>
      <c r="LNL290" s="215"/>
      <c r="LNM290" s="215"/>
      <c r="LNN290" s="215"/>
      <c r="LNO290" s="215"/>
      <c r="LNP290" s="215"/>
      <c r="LNQ290" s="215"/>
      <c r="LNR290" s="215"/>
      <c r="LNS290" s="215"/>
      <c r="LNT290" s="215"/>
      <c r="LNU290" s="215"/>
      <c r="LNV290" s="215"/>
      <c r="LNW290" s="215"/>
      <c r="LNX290" s="215"/>
      <c r="LNY290" s="215"/>
      <c r="LNZ290" s="215"/>
      <c r="LOA290" s="215"/>
      <c r="LOB290" s="215"/>
      <c r="LOC290" s="215"/>
      <c r="LOD290" s="215"/>
      <c r="LOE290" s="215"/>
      <c r="LOF290" s="215"/>
      <c r="LOG290" s="215"/>
      <c r="LOH290" s="215"/>
      <c r="LOI290" s="215"/>
      <c r="LOJ290" s="215"/>
      <c r="LOK290" s="215"/>
      <c r="LOL290" s="215"/>
      <c r="LOM290" s="215"/>
      <c r="LON290" s="215"/>
      <c r="LOO290" s="215"/>
      <c r="LOP290" s="215"/>
      <c r="LOQ290" s="215"/>
      <c r="LOR290" s="215"/>
      <c r="LOS290" s="215"/>
      <c r="LOT290" s="215"/>
      <c r="LOU290" s="215"/>
      <c r="LOV290" s="215"/>
      <c r="LOW290" s="215"/>
      <c r="LOX290" s="215"/>
      <c r="LOY290" s="215"/>
      <c r="LOZ290" s="215"/>
      <c r="LPA290" s="215"/>
      <c r="LPB290" s="215"/>
      <c r="LPC290" s="215"/>
      <c r="LPD290" s="215"/>
      <c r="LPE290" s="215"/>
      <c r="LPF290" s="215"/>
      <c r="LPG290" s="215"/>
      <c r="LPH290" s="215"/>
      <c r="LPI290" s="215"/>
      <c r="LPJ290" s="215"/>
      <c r="LPK290" s="215"/>
      <c r="LPL290" s="215"/>
      <c r="LPM290" s="215"/>
      <c r="LPN290" s="215"/>
      <c r="LPO290" s="215"/>
      <c r="LPP290" s="215"/>
      <c r="LPQ290" s="215"/>
      <c r="LPR290" s="215"/>
      <c r="LPS290" s="215"/>
      <c r="LPT290" s="215"/>
      <c r="LPU290" s="215"/>
      <c r="LPV290" s="215"/>
      <c r="LPW290" s="215"/>
      <c r="LPX290" s="215"/>
      <c r="LPY290" s="215"/>
      <c r="LPZ290" s="215"/>
      <c r="LQA290" s="215"/>
      <c r="LQB290" s="215"/>
      <c r="LQC290" s="215"/>
      <c r="LQD290" s="215"/>
      <c r="LQE290" s="215"/>
      <c r="LQF290" s="215"/>
      <c r="LQG290" s="215"/>
      <c r="LQH290" s="215"/>
      <c r="LQI290" s="215"/>
      <c r="LQJ290" s="215"/>
      <c r="LQK290" s="215"/>
      <c r="LQL290" s="215"/>
      <c r="LQM290" s="215"/>
      <c r="LQN290" s="215"/>
      <c r="LQO290" s="215"/>
      <c r="LQP290" s="215"/>
      <c r="LQQ290" s="215"/>
      <c r="LQR290" s="215"/>
      <c r="LQS290" s="215"/>
      <c r="LQT290" s="215"/>
      <c r="LQU290" s="215"/>
      <c r="LQV290" s="215"/>
      <c r="LQW290" s="215"/>
      <c r="LQX290" s="215"/>
      <c r="LQY290" s="215"/>
      <c r="LQZ290" s="215"/>
      <c r="LRA290" s="215"/>
      <c r="LRB290" s="215"/>
      <c r="LRC290" s="215"/>
      <c r="LRD290" s="215"/>
      <c r="LRE290" s="215"/>
      <c r="LRF290" s="215"/>
      <c r="LRG290" s="215"/>
      <c r="LRH290" s="215"/>
      <c r="LRI290" s="215"/>
      <c r="LRJ290" s="215"/>
      <c r="LRK290" s="215"/>
      <c r="LRL290" s="215"/>
      <c r="LRM290" s="215"/>
      <c r="LRN290" s="215"/>
      <c r="LRO290" s="215"/>
      <c r="LRP290" s="215"/>
      <c r="LRQ290" s="215"/>
      <c r="LRR290" s="215"/>
      <c r="LRS290" s="215"/>
      <c r="LRT290" s="215"/>
      <c r="LRU290" s="215"/>
      <c r="LRV290" s="215"/>
      <c r="LRW290" s="215"/>
      <c r="LRX290" s="215"/>
      <c r="LRY290" s="215"/>
      <c r="LRZ290" s="215"/>
      <c r="LSA290" s="215"/>
      <c r="LSB290" s="215"/>
      <c r="LSC290" s="215"/>
      <c r="LSD290" s="215"/>
      <c r="LSE290" s="215"/>
      <c r="LSF290" s="215"/>
      <c r="LSG290" s="215"/>
      <c r="LSH290" s="215"/>
      <c r="LSI290" s="215"/>
      <c r="LSJ290" s="215"/>
      <c r="LSK290" s="215"/>
      <c r="LSL290" s="215"/>
      <c r="LSM290" s="215"/>
      <c r="LSN290" s="215"/>
      <c r="LSO290" s="215"/>
      <c r="LSP290" s="215"/>
      <c r="LSQ290" s="215"/>
      <c r="LSR290" s="215"/>
      <c r="LSS290" s="215"/>
      <c r="LST290" s="215"/>
      <c r="LSU290" s="215"/>
      <c r="LSV290" s="215"/>
      <c r="LSW290" s="215"/>
      <c r="LSX290" s="215"/>
      <c r="LSY290" s="215"/>
      <c r="LSZ290" s="215"/>
      <c r="LTA290" s="215"/>
      <c r="LTB290" s="215"/>
      <c r="LTC290" s="215"/>
      <c r="LTD290" s="215"/>
      <c r="LTE290" s="215"/>
      <c r="LTF290" s="215"/>
      <c r="LTG290" s="215"/>
      <c r="LTH290" s="215"/>
      <c r="LTI290" s="215"/>
      <c r="LTJ290" s="215"/>
      <c r="LTK290" s="215"/>
      <c r="LTL290" s="215"/>
      <c r="LTM290" s="215"/>
      <c r="LTN290" s="215"/>
      <c r="LTO290" s="215"/>
      <c r="LTP290" s="215"/>
      <c r="LTQ290" s="215"/>
      <c r="LTR290" s="215"/>
      <c r="LTS290" s="215"/>
      <c r="LTT290" s="215"/>
      <c r="LTU290" s="215"/>
      <c r="LTV290" s="215"/>
      <c r="LTW290" s="215"/>
      <c r="LTX290" s="215"/>
      <c r="LTY290" s="215"/>
      <c r="LTZ290" s="215"/>
      <c r="LUA290" s="215"/>
      <c r="LUB290" s="215"/>
      <c r="LUC290" s="215"/>
      <c r="LUD290" s="215"/>
      <c r="LUE290" s="215"/>
      <c r="LUF290" s="215"/>
      <c r="LUG290" s="215"/>
      <c r="LUH290" s="215"/>
      <c r="LUI290" s="215"/>
      <c r="LUJ290" s="215"/>
      <c r="LUK290" s="215"/>
      <c r="LUL290" s="215"/>
      <c r="LUM290" s="215"/>
      <c r="LUN290" s="215"/>
      <c r="LUO290" s="215"/>
      <c r="LUP290" s="215"/>
      <c r="LUQ290" s="215"/>
      <c r="LUR290" s="215"/>
      <c r="LUS290" s="215"/>
      <c r="LUT290" s="215"/>
      <c r="LUU290" s="215"/>
      <c r="LUV290" s="215"/>
      <c r="LUW290" s="215"/>
      <c r="LUX290" s="215"/>
      <c r="LUY290" s="215"/>
      <c r="LUZ290" s="215"/>
      <c r="LVA290" s="215"/>
      <c r="LVB290" s="215"/>
      <c r="LVC290" s="215"/>
      <c r="LVD290" s="215"/>
      <c r="LVE290" s="215"/>
      <c r="LVF290" s="215"/>
      <c r="LVG290" s="215"/>
      <c r="LVH290" s="215"/>
      <c r="LVI290" s="215"/>
      <c r="LVJ290" s="215"/>
      <c r="LVK290" s="215"/>
      <c r="LVL290" s="215"/>
      <c r="LVM290" s="215"/>
      <c r="LVN290" s="215"/>
      <c r="LVO290" s="215"/>
      <c r="LVP290" s="215"/>
      <c r="LVQ290" s="215"/>
      <c r="LVR290" s="215"/>
      <c r="LVS290" s="215"/>
      <c r="LVT290" s="215"/>
      <c r="LVU290" s="215"/>
      <c r="LVV290" s="215"/>
      <c r="LVW290" s="215"/>
      <c r="LVX290" s="215"/>
      <c r="LVY290" s="215"/>
      <c r="LVZ290" s="215"/>
      <c r="LWA290" s="215"/>
      <c r="LWB290" s="215"/>
      <c r="LWC290" s="215"/>
      <c r="LWD290" s="215"/>
      <c r="LWE290" s="215"/>
      <c r="LWF290" s="215"/>
      <c r="LWG290" s="215"/>
      <c r="LWH290" s="215"/>
      <c r="LWI290" s="215"/>
      <c r="LWJ290" s="215"/>
      <c r="LWK290" s="215"/>
      <c r="LWL290" s="215"/>
      <c r="LWM290" s="215"/>
      <c r="LWN290" s="215"/>
      <c r="LWO290" s="215"/>
      <c r="LWP290" s="215"/>
      <c r="LWQ290" s="215"/>
      <c r="LWR290" s="215"/>
      <c r="LWS290" s="215"/>
      <c r="LWT290" s="215"/>
      <c r="LWU290" s="215"/>
      <c r="LWV290" s="215"/>
      <c r="LWW290" s="215"/>
      <c r="LWX290" s="215"/>
      <c r="LWY290" s="215"/>
      <c r="LWZ290" s="215"/>
      <c r="LXA290" s="215"/>
      <c r="LXB290" s="215"/>
      <c r="LXC290" s="215"/>
      <c r="LXD290" s="215"/>
      <c r="LXE290" s="215"/>
      <c r="LXF290" s="215"/>
      <c r="LXG290" s="215"/>
      <c r="LXH290" s="215"/>
      <c r="LXI290" s="215"/>
      <c r="LXJ290" s="215"/>
      <c r="LXK290" s="215"/>
      <c r="LXL290" s="215"/>
      <c r="LXM290" s="215"/>
      <c r="LXN290" s="215"/>
      <c r="LXO290" s="215"/>
      <c r="LXP290" s="215"/>
      <c r="LXQ290" s="215"/>
      <c r="LXR290" s="215"/>
      <c r="LXS290" s="215"/>
      <c r="LXT290" s="215"/>
      <c r="LXU290" s="215"/>
      <c r="LXV290" s="215"/>
      <c r="LXW290" s="215"/>
      <c r="LXX290" s="215"/>
      <c r="LXY290" s="215"/>
      <c r="LXZ290" s="215"/>
      <c r="LYA290" s="215"/>
      <c r="LYB290" s="215"/>
      <c r="LYC290" s="215"/>
      <c r="LYD290" s="215"/>
      <c r="LYE290" s="215"/>
      <c r="LYF290" s="215"/>
      <c r="LYG290" s="215"/>
      <c r="LYH290" s="215"/>
      <c r="LYI290" s="215"/>
      <c r="LYJ290" s="215"/>
      <c r="LYK290" s="215"/>
      <c r="LYL290" s="215"/>
      <c r="LYM290" s="215"/>
      <c r="LYN290" s="215"/>
      <c r="LYO290" s="215"/>
      <c r="LYP290" s="215"/>
      <c r="LYQ290" s="215"/>
      <c r="LYR290" s="215"/>
      <c r="LYS290" s="215"/>
      <c r="LYT290" s="215"/>
      <c r="LYU290" s="215"/>
      <c r="LYV290" s="215"/>
      <c r="LYW290" s="215"/>
      <c r="LYX290" s="215"/>
      <c r="LYY290" s="215"/>
      <c r="LYZ290" s="215"/>
      <c r="LZA290" s="215"/>
      <c r="LZB290" s="215"/>
      <c r="LZC290" s="215"/>
      <c r="LZD290" s="215"/>
      <c r="LZE290" s="215"/>
      <c r="LZF290" s="215"/>
      <c r="LZG290" s="215"/>
      <c r="LZH290" s="215"/>
      <c r="LZI290" s="215"/>
      <c r="LZJ290" s="215"/>
      <c r="LZK290" s="215"/>
      <c r="LZL290" s="215"/>
      <c r="LZM290" s="215"/>
      <c r="LZN290" s="215"/>
      <c r="LZO290" s="215"/>
      <c r="LZP290" s="215"/>
      <c r="LZQ290" s="215"/>
      <c r="LZR290" s="215"/>
      <c r="LZS290" s="215"/>
      <c r="LZT290" s="215"/>
      <c r="LZU290" s="215"/>
      <c r="LZV290" s="215"/>
      <c r="LZW290" s="215"/>
      <c r="LZX290" s="215"/>
      <c r="LZY290" s="215"/>
      <c r="LZZ290" s="215"/>
      <c r="MAA290" s="215"/>
      <c r="MAB290" s="215"/>
      <c r="MAC290" s="215"/>
      <c r="MAD290" s="215"/>
      <c r="MAE290" s="215"/>
      <c r="MAF290" s="215"/>
      <c r="MAG290" s="215"/>
      <c r="MAH290" s="215"/>
      <c r="MAI290" s="215"/>
      <c r="MAJ290" s="215"/>
      <c r="MAK290" s="215"/>
      <c r="MAL290" s="215"/>
      <c r="MAM290" s="215"/>
      <c r="MAN290" s="215"/>
      <c r="MAO290" s="215"/>
      <c r="MAP290" s="215"/>
      <c r="MAQ290" s="215"/>
      <c r="MAR290" s="215"/>
      <c r="MAS290" s="215"/>
      <c r="MAT290" s="215"/>
      <c r="MAU290" s="215"/>
      <c r="MAV290" s="215"/>
      <c r="MAW290" s="215"/>
      <c r="MAX290" s="215"/>
      <c r="MAY290" s="215"/>
      <c r="MAZ290" s="215"/>
      <c r="MBA290" s="215"/>
      <c r="MBB290" s="215"/>
      <c r="MBC290" s="215"/>
      <c r="MBD290" s="215"/>
      <c r="MBE290" s="215"/>
      <c r="MBF290" s="215"/>
      <c r="MBG290" s="215"/>
      <c r="MBH290" s="215"/>
      <c r="MBI290" s="215"/>
      <c r="MBJ290" s="215"/>
      <c r="MBK290" s="215"/>
      <c r="MBL290" s="215"/>
      <c r="MBM290" s="215"/>
      <c r="MBN290" s="215"/>
      <c r="MBO290" s="215"/>
      <c r="MBP290" s="215"/>
      <c r="MBQ290" s="215"/>
      <c r="MBR290" s="215"/>
      <c r="MBS290" s="215"/>
      <c r="MBT290" s="215"/>
      <c r="MBU290" s="215"/>
      <c r="MBV290" s="215"/>
      <c r="MBW290" s="215"/>
      <c r="MBX290" s="215"/>
      <c r="MBY290" s="215"/>
      <c r="MBZ290" s="215"/>
      <c r="MCA290" s="215"/>
      <c r="MCB290" s="215"/>
      <c r="MCC290" s="215"/>
      <c r="MCD290" s="215"/>
      <c r="MCE290" s="215"/>
      <c r="MCF290" s="215"/>
      <c r="MCG290" s="215"/>
      <c r="MCH290" s="215"/>
      <c r="MCI290" s="215"/>
      <c r="MCJ290" s="215"/>
      <c r="MCK290" s="215"/>
      <c r="MCL290" s="215"/>
      <c r="MCM290" s="215"/>
      <c r="MCN290" s="215"/>
      <c r="MCO290" s="215"/>
      <c r="MCP290" s="215"/>
      <c r="MCQ290" s="215"/>
      <c r="MCR290" s="215"/>
      <c r="MCS290" s="215"/>
      <c r="MCT290" s="215"/>
      <c r="MCU290" s="215"/>
      <c r="MCV290" s="215"/>
      <c r="MCW290" s="215"/>
      <c r="MCX290" s="215"/>
      <c r="MCY290" s="215"/>
      <c r="MCZ290" s="215"/>
      <c r="MDA290" s="215"/>
      <c r="MDB290" s="215"/>
      <c r="MDC290" s="215"/>
      <c r="MDD290" s="215"/>
      <c r="MDE290" s="215"/>
      <c r="MDF290" s="215"/>
      <c r="MDG290" s="215"/>
      <c r="MDH290" s="215"/>
      <c r="MDI290" s="215"/>
      <c r="MDJ290" s="215"/>
      <c r="MDK290" s="215"/>
      <c r="MDL290" s="215"/>
      <c r="MDM290" s="215"/>
      <c r="MDN290" s="215"/>
      <c r="MDO290" s="215"/>
      <c r="MDP290" s="215"/>
      <c r="MDQ290" s="215"/>
      <c r="MDR290" s="215"/>
      <c r="MDS290" s="215"/>
      <c r="MDT290" s="215"/>
      <c r="MDU290" s="215"/>
      <c r="MDV290" s="215"/>
      <c r="MDW290" s="215"/>
      <c r="MDX290" s="215"/>
      <c r="MDY290" s="215"/>
      <c r="MDZ290" s="215"/>
      <c r="MEA290" s="215"/>
      <c r="MEB290" s="215"/>
      <c r="MEC290" s="215"/>
      <c r="MED290" s="215"/>
      <c r="MEE290" s="215"/>
      <c r="MEF290" s="215"/>
      <c r="MEG290" s="215"/>
      <c r="MEH290" s="215"/>
      <c r="MEI290" s="215"/>
      <c r="MEJ290" s="215"/>
      <c r="MEK290" s="215"/>
      <c r="MEL290" s="215"/>
      <c r="MEM290" s="215"/>
      <c r="MEN290" s="215"/>
      <c r="MEO290" s="215"/>
      <c r="MEP290" s="215"/>
      <c r="MEQ290" s="215"/>
      <c r="MER290" s="215"/>
      <c r="MES290" s="215"/>
      <c r="MET290" s="215"/>
      <c r="MEU290" s="215"/>
      <c r="MEV290" s="215"/>
      <c r="MEW290" s="215"/>
      <c r="MEX290" s="215"/>
      <c r="MEY290" s="215"/>
      <c r="MEZ290" s="215"/>
      <c r="MFA290" s="215"/>
      <c r="MFB290" s="215"/>
      <c r="MFC290" s="215"/>
      <c r="MFD290" s="215"/>
      <c r="MFE290" s="215"/>
      <c r="MFF290" s="215"/>
      <c r="MFG290" s="215"/>
      <c r="MFH290" s="215"/>
      <c r="MFI290" s="215"/>
      <c r="MFJ290" s="215"/>
      <c r="MFK290" s="215"/>
      <c r="MFL290" s="215"/>
      <c r="MFM290" s="215"/>
      <c r="MFN290" s="215"/>
      <c r="MFO290" s="215"/>
      <c r="MFP290" s="215"/>
      <c r="MFQ290" s="215"/>
      <c r="MFR290" s="215"/>
      <c r="MFS290" s="215"/>
      <c r="MFT290" s="215"/>
      <c r="MFU290" s="215"/>
      <c r="MFV290" s="215"/>
      <c r="MFW290" s="215"/>
      <c r="MFX290" s="215"/>
      <c r="MFY290" s="215"/>
      <c r="MFZ290" s="215"/>
      <c r="MGA290" s="215"/>
      <c r="MGB290" s="215"/>
      <c r="MGC290" s="215"/>
      <c r="MGD290" s="215"/>
      <c r="MGE290" s="215"/>
      <c r="MGF290" s="215"/>
      <c r="MGG290" s="215"/>
      <c r="MGH290" s="215"/>
      <c r="MGI290" s="215"/>
      <c r="MGJ290" s="215"/>
      <c r="MGK290" s="215"/>
      <c r="MGL290" s="215"/>
      <c r="MGM290" s="215"/>
      <c r="MGN290" s="215"/>
      <c r="MGO290" s="215"/>
      <c r="MGP290" s="215"/>
      <c r="MGQ290" s="215"/>
      <c r="MGR290" s="215"/>
      <c r="MGS290" s="215"/>
      <c r="MGT290" s="215"/>
      <c r="MGU290" s="215"/>
      <c r="MGV290" s="215"/>
      <c r="MGW290" s="215"/>
      <c r="MGX290" s="215"/>
      <c r="MGY290" s="215"/>
      <c r="MGZ290" s="215"/>
      <c r="MHA290" s="215"/>
      <c r="MHB290" s="215"/>
      <c r="MHC290" s="215"/>
      <c r="MHD290" s="215"/>
      <c r="MHE290" s="215"/>
      <c r="MHF290" s="215"/>
      <c r="MHG290" s="215"/>
      <c r="MHH290" s="215"/>
      <c r="MHI290" s="215"/>
      <c r="MHJ290" s="215"/>
      <c r="MHK290" s="215"/>
      <c r="MHL290" s="215"/>
      <c r="MHM290" s="215"/>
      <c r="MHN290" s="215"/>
      <c r="MHO290" s="215"/>
      <c r="MHP290" s="215"/>
      <c r="MHQ290" s="215"/>
      <c r="MHR290" s="215"/>
      <c r="MHS290" s="215"/>
      <c r="MHT290" s="215"/>
      <c r="MHU290" s="215"/>
      <c r="MHV290" s="215"/>
      <c r="MHW290" s="215"/>
      <c r="MHX290" s="215"/>
      <c r="MHY290" s="215"/>
      <c r="MHZ290" s="215"/>
      <c r="MIA290" s="215"/>
      <c r="MIB290" s="215"/>
      <c r="MIC290" s="215"/>
      <c r="MID290" s="215"/>
      <c r="MIE290" s="215"/>
      <c r="MIF290" s="215"/>
      <c r="MIG290" s="215"/>
      <c r="MIH290" s="215"/>
      <c r="MII290" s="215"/>
      <c r="MIJ290" s="215"/>
      <c r="MIK290" s="215"/>
      <c r="MIL290" s="215"/>
      <c r="MIM290" s="215"/>
      <c r="MIN290" s="215"/>
      <c r="MIO290" s="215"/>
      <c r="MIP290" s="215"/>
      <c r="MIQ290" s="215"/>
      <c r="MIR290" s="215"/>
      <c r="MIS290" s="215"/>
      <c r="MIT290" s="215"/>
      <c r="MIU290" s="215"/>
      <c r="MIV290" s="215"/>
      <c r="MIW290" s="215"/>
      <c r="MIX290" s="215"/>
      <c r="MIY290" s="215"/>
      <c r="MIZ290" s="215"/>
      <c r="MJA290" s="215"/>
      <c r="MJB290" s="215"/>
      <c r="MJC290" s="215"/>
      <c r="MJD290" s="215"/>
      <c r="MJE290" s="215"/>
      <c r="MJF290" s="215"/>
      <c r="MJG290" s="215"/>
      <c r="MJH290" s="215"/>
      <c r="MJI290" s="215"/>
      <c r="MJJ290" s="215"/>
      <c r="MJK290" s="215"/>
      <c r="MJL290" s="215"/>
      <c r="MJM290" s="215"/>
      <c r="MJN290" s="215"/>
      <c r="MJO290" s="215"/>
      <c r="MJP290" s="215"/>
      <c r="MJQ290" s="215"/>
      <c r="MJR290" s="215"/>
      <c r="MJS290" s="215"/>
      <c r="MJT290" s="215"/>
      <c r="MJU290" s="215"/>
      <c r="MJV290" s="215"/>
      <c r="MJW290" s="215"/>
      <c r="MJX290" s="215"/>
      <c r="MJY290" s="215"/>
      <c r="MJZ290" s="215"/>
      <c r="MKA290" s="215"/>
      <c r="MKB290" s="215"/>
      <c r="MKC290" s="215"/>
      <c r="MKD290" s="215"/>
      <c r="MKE290" s="215"/>
      <c r="MKF290" s="215"/>
      <c r="MKG290" s="215"/>
      <c r="MKH290" s="215"/>
      <c r="MKI290" s="215"/>
      <c r="MKJ290" s="215"/>
      <c r="MKK290" s="215"/>
      <c r="MKL290" s="215"/>
      <c r="MKM290" s="215"/>
      <c r="MKN290" s="215"/>
      <c r="MKO290" s="215"/>
      <c r="MKP290" s="215"/>
      <c r="MKQ290" s="215"/>
      <c r="MKR290" s="215"/>
      <c r="MKS290" s="215"/>
      <c r="MKT290" s="215"/>
      <c r="MKU290" s="215"/>
      <c r="MKV290" s="215"/>
      <c r="MKW290" s="215"/>
      <c r="MKX290" s="215"/>
      <c r="MKY290" s="215"/>
      <c r="MKZ290" s="215"/>
      <c r="MLA290" s="215"/>
      <c r="MLB290" s="215"/>
      <c r="MLC290" s="215"/>
      <c r="MLD290" s="215"/>
      <c r="MLE290" s="215"/>
      <c r="MLF290" s="215"/>
      <c r="MLG290" s="215"/>
      <c r="MLH290" s="215"/>
      <c r="MLI290" s="215"/>
      <c r="MLJ290" s="215"/>
      <c r="MLK290" s="215"/>
      <c r="MLL290" s="215"/>
      <c r="MLM290" s="215"/>
      <c r="MLN290" s="215"/>
      <c r="MLO290" s="215"/>
      <c r="MLP290" s="215"/>
      <c r="MLQ290" s="215"/>
      <c r="MLR290" s="215"/>
      <c r="MLS290" s="215"/>
      <c r="MLT290" s="215"/>
      <c r="MLU290" s="215"/>
      <c r="MLV290" s="215"/>
      <c r="MLW290" s="215"/>
      <c r="MLX290" s="215"/>
      <c r="MLY290" s="215"/>
      <c r="MLZ290" s="215"/>
      <c r="MMA290" s="215"/>
      <c r="MMB290" s="215"/>
      <c r="MMC290" s="215"/>
      <c r="MMD290" s="215"/>
      <c r="MME290" s="215"/>
      <c r="MMF290" s="215"/>
      <c r="MMG290" s="215"/>
      <c r="MMH290" s="215"/>
      <c r="MMI290" s="215"/>
      <c r="MMJ290" s="215"/>
      <c r="MMK290" s="215"/>
      <c r="MML290" s="215"/>
      <c r="MMM290" s="215"/>
      <c r="MMN290" s="215"/>
      <c r="MMO290" s="215"/>
      <c r="MMP290" s="215"/>
      <c r="MMQ290" s="215"/>
      <c r="MMR290" s="215"/>
      <c r="MMS290" s="215"/>
      <c r="MMT290" s="215"/>
      <c r="MMU290" s="215"/>
      <c r="MMV290" s="215"/>
      <c r="MMW290" s="215"/>
      <c r="MMX290" s="215"/>
      <c r="MMY290" s="215"/>
      <c r="MMZ290" s="215"/>
      <c r="MNA290" s="215"/>
      <c r="MNB290" s="215"/>
      <c r="MNC290" s="215"/>
      <c r="MND290" s="215"/>
      <c r="MNE290" s="215"/>
      <c r="MNF290" s="215"/>
      <c r="MNG290" s="215"/>
      <c r="MNH290" s="215"/>
      <c r="MNI290" s="215"/>
      <c r="MNJ290" s="215"/>
      <c r="MNK290" s="215"/>
      <c r="MNL290" s="215"/>
      <c r="MNM290" s="215"/>
      <c r="MNN290" s="215"/>
      <c r="MNO290" s="215"/>
      <c r="MNP290" s="215"/>
      <c r="MNQ290" s="215"/>
      <c r="MNR290" s="215"/>
      <c r="MNS290" s="215"/>
      <c r="MNT290" s="215"/>
      <c r="MNU290" s="215"/>
      <c r="MNV290" s="215"/>
      <c r="MNW290" s="215"/>
      <c r="MNX290" s="215"/>
      <c r="MNY290" s="215"/>
      <c r="MNZ290" s="215"/>
      <c r="MOA290" s="215"/>
      <c r="MOB290" s="215"/>
      <c r="MOC290" s="215"/>
      <c r="MOD290" s="215"/>
      <c r="MOE290" s="215"/>
      <c r="MOF290" s="215"/>
      <c r="MOG290" s="215"/>
      <c r="MOH290" s="215"/>
      <c r="MOI290" s="215"/>
      <c r="MOJ290" s="215"/>
      <c r="MOK290" s="215"/>
      <c r="MOL290" s="215"/>
      <c r="MOM290" s="215"/>
      <c r="MON290" s="215"/>
      <c r="MOO290" s="215"/>
      <c r="MOP290" s="215"/>
      <c r="MOQ290" s="215"/>
      <c r="MOR290" s="215"/>
      <c r="MOS290" s="215"/>
      <c r="MOT290" s="215"/>
      <c r="MOU290" s="215"/>
      <c r="MOV290" s="215"/>
      <c r="MOW290" s="215"/>
      <c r="MOX290" s="215"/>
      <c r="MOY290" s="215"/>
      <c r="MOZ290" s="215"/>
      <c r="MPA290" s="215"/>
      <c r="MPB290" s="215"/>
      <c r="MPC290" s="215"/>
      <c r="MPD290" s="215"/>
      <c r="MPE290" s="215"/>
      <c r="MPF290" s="215"/>
      <c r="MPG290" s="215"/>
      <c r="MPH290" s="215"/>
      <c r="MPI290" s="215"/>
      <c r="MPJ290" s="215"/>
      <c r="MPK290" s="215"/>
      <c r="MPL290" s="215"/>
      <c r="MPM290" s="215"/>
      <c r="MPN290" s="215"/>
      <c r="MPO290" s="215"/>
      <c r="MPP290" s="215"/>
      <c r="MPQ290" s="215"/>
      <c r="MPR290" s="215"/>
      <c r="MPS290" s="215"/>
      <c r="MPT290" s="215"/>
      <c r="MPU290" s="215"/>
      <c r="MPV290" s="215"/>
      <c r="MPW290" s="215"/>
      <c r="MPX290" s="215"/>
      <c r="MPY290" s="215"/>
      <c r="MPZ290" s="215"/>
      <c r="MQA290" s="215"/>
      <c r="MQB290" s="215"/>
      <c r="MQC290" s="215"/>
      <c r="MQD290" s="215"/>
      <c r="MQE290" s="215"/>
      <c r="MQF290" s="215"/>
      <c r="MQG290" s="215"/>
      <c r="MQH290" s="215"/>
      <c r="MQI290" s="215"/>
      <c r="MQJ290" s="215"/>
      <c r="MQK290" s="215"/>
      <c r="MQL290" s="215"/>
      <c r="MQM290" s="215"/>
      <c r="MQN290" s="215"/>
      <c r="MQO290" s="215"/>
      <c r="MQP290" s="215"/>
      <c r="MQQ290" s="215"/>
      <c r="MQR290" s="215"/>
      <c r="MQS290" s="215"/>
      <c r="MQT290" s="215"/>
      <c r="MQU290" s="215"/>
      <c r="MQV290" s="215"/>
      <c r="MQW290" s="215"/>
      <c r="MQX290" s="215"/>
      <c r="MQY290" s="215"/>
      <c r="MQZ290" s="215"/>
      <c r="MRA290" s="215"/>
      <c r="MRB290" s="215"/>
      <c r="MRC290" s="215"/>
      <c r="MRD290" s="215"/>
      <c r="MRE290" s="215"/>
      <c r="MRF290" s="215"/>
      <c r="MRG290" s="215"/>
      <c r="MRH290" s="215"/>
      <c r="MRI290" s="215"/>
      <c r="MRJ290" s="215"/>
      <c r="MRK290" s="215"/>
      <c r="MRL290" s="215"/>
      <c r="MRM290" s="215"/>
      <c r="MRN290" s="215"/>
      <c r="MRO290" s="215"/>
      <c r="MRP290" s="215"/>
      <c r="MRQ290" s="215"/>
      <c r="MRR290" s="215"/>
      <c r="MRS290" s="215"/>
      <c r="MRT290" s="215"/>
      <c r="MRU290" s="215"/>
      <c r="MRV290" s="215"/>
      <c r="MRW290" s="215"/>
      <c r="MRX290" s="215"/>
      <c r="MRY290" s="215"/>
      <c r="MRZ290" s="215"/>
      <c r="MSA290" s="215"/>
      <c r="MSB290" s="215"/>
      <c r="MSC290" s="215"/>
      <c r="MSD290" s="215"/>
      <c r="MSE290" s="215"/>
      <c r="MSF290" s="215"/>
      <c r="MSG290" s="215"/>
      <c r="MSH290" s="215"/>
      <c r="MSI290" s="215"/>
      <c r="MSJ290" s="215"/>
      <c r="MSK290" s="215"/>
      <c r="MSL290" s="215"/>
      <c r="MSM290" s="215"/>
      <c r="MSN290" s="215"/>
      <c r="MSO290" s="215"/>
      <c r="MSP290" s="215"/>
      <c r="MSQ290" s="215"/>
      <c r="MSR290" s="215"/>
      <c r="MSS290" s="215"/>
      <c r="MST290" s="215"/>
      <c r="MSU290" s="215"/>
      <c r="MSV290" s="215"/>
      <c r="MSW290" s="215"/>
      <c r="MSX290" s="215"/>
      <c r="MSY290" s="215"/>
      <c r="MSZ290" s="215"/>
      <c r="MTA290" s="215"/>
      <c r="MTB290" s="215"/>
      <c r="MTC290" s="215"/>
      <c r="MTD290" s="215"/>
      <c r="MTE290" s="215"/>
      <c r="MTF290" s="215"/>
      <c r="MTG290" s="215"/>
      <c r="MTH290" s="215"/>
      <c r="MTI290" s="215"/>
      <c r="MTJ290" s="215"/>
      <c r="MTK290" s="215"/>
      <c r="MTL290" s="215"/>
      <c r="MTM290" s="215"/>
      <c r="MTN290" s="215"/>
      <c r="MTO290" s="215"/>
      <c r="MTP290" s="215"/>
      <c r="MTQ290" s="215"/>
      <c r="MTR290" s="215"/>
      <c r="MTS290" s="215"/>
      <c r="MTT290" s="215"/>
      <c r="MTU290" s="215"/>
      <c r="MTV290" s="215"/>
      <c r="MTW290" s="215"/>
      <c r="MTX290" s="215"/>
      <c r="MTY290" s="215"/>
      <c r="MTZ290" s="215"/>
      <c r="MUA290" s="215"/>
      <c r="MUB290" s="215"/>
      <c r="MUC290" s="215"/>
      <c r="MUD290" s="215"/>
      <c r="MUE290" s="215"/>
      <c r="MUF290" s="215"/>
      <c r="MUG290" s="215"/>
      <c r="MUH290" s="215"/>
      <c r="MUI290" s="215"/>
      <c r="MUJ290" s="215"/>
      <c r="MUK290" s="215"/>
      <c r="MUL290" s="215"/>
      <c r="MUM290" s="215"/>
      <c r="MUN290" s="215"/>
      <c r="MUO290" s="215"/>
      <c r="MUP290" s="215"/>
      <c r="MUQ290" s="215"/>
      <c r="MUR290" s="215"/>
      <c r="MUS290" s="215"/>
      <c r="MUT290" s="215"/>
      <c r="MUU290" s="215"/>
      <c r="MUV290" s="215"/>
      <c r="MUW290" s="215"/>
      <c r="MUX290" s="215"/>
      <c r="MUY290" s="215"/>
      <c r="MUZ290" s="215"/>
      <c r="MVA290" s="215"/>
      <c r="MVB290" s="215"/>
      <c r="MVC290" s="215"/>
      <c r="MVD290" s="215"/>
      <c r="MVE290" s="215"/>
      <c r="MVF290" s="215"/>
      <c r="MVG290" s="215"/>
      <c r="MVH290" s="215"/>
      <c r="MVI290" s="215"/>
      <c r="MVJ290" s="215"/>
      <c r="MVK290" s="215"/>
      <c r="MVL290" s="215"/>
      <c r="MVM290" s="215"/>
      <c r="MVN290" s="215"/>
      <c r="MVO290" s="215"/>
      <c r="MVP290" s="215"/>
      <c r="MVQ290" s="215"/>
      <c r="MVR290" s="215"/>
      <c r="MVS290" s="215"/>
      <c r="MVT290" s="215"/>
      <c r="MVU290" s="215"/>
      <c r="MVV290" s="215"/>
      <c r="MVW290" s="215"/>
      <c r="MVX290" s="215"/>
      <c r="MVY290" s="215"/>
      <c r="MVZ290" s="215"/>
      <c r="MWA290" s="215"/>
      <c r="MWB290" s="215"/>
      <c r="MWC290" s="215"/>
      <c r="MWD290" s="215"/>
      <c r="MWE290" s="215"/>
      <c r="MWF290" s="215"/>
      <c r="MWG290" s="215"/>
      <c r="MWH290" s="215"/>
      <c r="MWI290" s="215"/>
      <c r="MWJ290" s="215"/>
      <c r="MWK290" s="215"/>
      <c r="MWL290" s="215"/>
      <c r="MWM290" s="215"/>
      <c r="MWN290" s="215"/>
      <c r="MWO290" s="215"/>
      <c r="MWP290" s="215"/>
      <c r="MWQ290" s="215"/>
      <c r="MWR290" s="215"/>
      <c r="MWS290" s="215"/>
      <c r="MWT290" s="215"/>
      <c r="MWU290" s="215"/>
      <c r="MWV290" s="215"/>
      <c r="MWW290" s="215"/>
      <c r="MWX290" s="215"/>
      <c r="MWY290" s="215"/>
      <c r="MWZ290" s="215"/>
      <c r="MXA290" s="215"/>
      <c r="MXB290" s="215"/>
      <c r="MXC290" s="215"/>
      <c r="MXD290" s="215"/>
      <c r="MXE290" s="215"/>
      <c r="MXF290" s="215"/>
      <c r="MXG290" s="215"/>
      <c r="MXH290" s="215"/>
      <c r="MXI290" s="215"/>
      <c r="MXJ290" s="215"/>
      <c r="MXK290" s="215"/>
      <c r="MXL290" s="215"/>
      <c r="MXM290" s="215"/>
      <c r="MXN290" s="215"/>
      <c r="MXO290" s="215"/>
      <c r="MXP290" s="215"/>
      <c r="MXQ290" s="215"/>
      <c r="MXR290" s="215"/>
      <c r="MXS290" s="215"/>
      <c r="MXT290" s="215"/>
      <c r="MXU290" s="215"/>
      <c r="MXV290" s="215"/>
      <c r="MXW290" s="215"/>
      <c r="MXX290" s="215"/>
      <c r="MXY290" s="215"/>
      <c r="MXZ290" s="215"/>
      <c r="MYA290" s="215"/>
      <c r="MYB290" s="215"/>
      <c r="MYC290" s="215"/>
      <c r="MYD290" s="215"/>
      <c r="MYE290" s="215"/>
      <c r="MYF290" s="215"/>
      <c r="MYG290" s="215"/>
      <c r="MYH290" s="215"/>
      <c r="MYI290" s="215"/>
      <c r="MYJ290" s="215"/>
      <c r="MYK290" s="215"/>
      <c r="MYL290" s="215"/>
      <c r="MYM290" s="215"/>
      <c r="MYN290" s="215"/>
      <c r="MYO290" s="215"/>
      <c r="MYP290" s="215"/>
      <c r="MYQ290" s="215"/>
      <c r="MYR290" s="215"/>
      <c r="MYS290" s="215"/>
      <c r="MYT290" s="215"/>
      <c r="MYU290" s="215"/>
      <c r="MYV290" s="215"/>
      <c r="MYW290" s="215"/>
      <c r="MYX290" s="215"/>
      <c r="MYY290" s="215"/>
      <c r="MYZ290" s="215"/>
      <c r="MZA290" s="215"/>
      <c r="MZB290" s="215"/>
      <c r="MZC290" s="215"/>
      <c r="MZD290" s="215"/>
      <c r="MZE290" s="215"/>
      <c r="MZF290" s="215"/>
      <c r="MZG290" s="215"/>
      <c r="MZH290" s="215"/>
      <c r="MZI290" s="215"/>
      <c r="MZJ290" s="215"/>
      <c r="MZK290" s="215"/>
      <c r="MZL290" s="215"/>
      <c r="MZM290" s="215"/>
      <c r="MZN290" s="215"/>
      <c r="MZO290" s="215"/>
      <c r="MZP290" s="215"/>
      <c r="MZQ290" s="215"/>
      <c r="MZR290" s="215"/>
      <c r="MZS290" s="215"/>
      <c r="MZT290" s="215"/>
      <c r="MZU290" s="215"/>
      <c r="MZV290" s="215"/>
      <c r="MZW290" s="215"/>
      <c r="MZX290" s="215"/>
      <c r="MZY290" s="215"/>
      <c r="MZZ290" s="215"/>
      <c r="NAA290" s="215"/>
      <c r="NAB290" s="215"/>
      <c r="NAC290" s="215"/>
      <c r="NAD290" s="215"/>
      <c r="NAE290" s="215"/>
      <c r="NAF290" s="215"/>
      <c r="NAG290" s="215"/>
      <c r="NAH290" s="215"/>
      <c r="NAI290" s="215"/>
      <c r="NAJ290" s="215"/>
      <c r="NAK290" s="215"/>
      <c r="NAL290" s="215"/>
      <c r="NAM290" s="215"/>
      <c r="NAN290" s="215"/>
      <c r="NAO290" s="215"/>
      <c r="NAP290" s="215"/>
      <c r="NAQ290" s="215"/>
      <c r="NAR290" s="215"/>
      <c r="NAS290" s="215"/>
      <c r="NAT290" s="215"/>
      <c r="NAU290" s="215"/>
      <c r="NAV290" s="215"/>
      <c r="NAW290" s="215"/>
      <c r="NAX290" s="215"/>
      <c r="NAY290" s="215"/>
      <c r="NAZ290" s="215"/>
      <c r="NBA290" s="215"/>
      <c r="NBB290" s="215"/>
      <c r="NBC290" s="215"/>
      <c r="NBD290" s="215"/>
      <c r="NBE290" s="215"/>
      <c r="NBF290" s="215"/>
      <c r="NBG290" s="215"/>
      <c r="NBH290" s="215"/>
      <c r="NBI290" s="215"/>
      <c r="NBJ290" s="215"/>
      <c r="NBK290" s="215"/>
      <c r="NBL290" s="215"/>
      <c r="NBM290" s="215"/>
      <c r="NBN290" s="215"/>
      <c r="NBO290" s="215"/>
      <c r="NBP290" s="215"/>
      <c r="NBQ290" s="215"/>
      <c r="NBR290" s="215"/>
      <c r="NBS290" s="215"/>
      <c r="NBT290" s="215"/>
      <c r="NBU290" s="215"/>
      <c r="NBV290" s="215"/>
      <c r="NBW290" s="215"/>
      <c r="NBX290" s="215"/>
      <c r="NBY290" s="215"/>
      <c r="NBZ290" s="215"/>
      <c r="NCA290" s="215"/>
      <c r="NCB290" s="215"/>
      <c r="NCC290" s="215"/>
      <c r="NCD290" s="215"/>
      <c r="NCE290" s="215"/>
      <c r="NCF290" s="215"/>
      <c r="NCG290" s="215"/>
      <c r="NCH290" s="215"/>
      <c r="NCI290" s="215"/>
      <c r="NCJ290" s="215"/>
      <c r="NCK290" s="215"/>
      <c r="NCL290" s="215"/>
      <c r="NCM290" s="215"/>
      <c r="NCN290" s="215"/>
      <c r="NCO290" s="215"/>
      <c r="NCP290" s="215"/>
      <c r="NCQ290" s="215"/>
      <c r="NCR290" s="215"/>
      <c r="NCS290" s="215"/>
      <c r="NCT290" s="215"/>
      <c r="NCU290" s="215"/>
      <c r="NCV290" s="215"/>
      <c r="NCW290" s="215"/>
      <c r="NCX290" s="215"/>
      <c r="NCY290" s="215"/>
      <c r="NCZ290" s="215"/>
      <c r="NDA290" s="215"/>
      <c r="NDB290" s="215"/>
      <c r="NDC290" s="215"/>
      <c r="NDD290" s="215"/>
      <c r="NDE290" s="215"/>
      <c r="NDF290" s="215"/>
      <c r="NDG290" s="215"/>
      <c r="NDH290" s="215"/>
      <c r="NDI290" s="215"/>
      <c r="NDJ290" s="215"/>
      <c r="NDK290" s="215"/>
      <c r="NDL290" s="215"/>
      <c r="NDM290" s="215"/>
      <c r="NDN290" s="215"/>
      <c r="NDO290" s="215"/>
      <c r="NDP290" s="215"/>
      <c r="NDQ290" s="215"/>
      <c r="NDR290" s="215"/>
      <c r="NDS290" s="215"/>
      <c r="NDT290" s="215"/>
      <c r="NDU290" s="215"/>
      <c r="NDV290" s="215"/>
      <c r="NDW290" s="215"/>
      <c r="NDX290" s="215"/>
      <c r="NDY290" s="215"/>
      <c r="NDZ290" s="215"/>
      <c r="NEA290" s="215"/>
      <c r="NEB290" s="215"/>
      <c r="NEC290" s="215"/>
      <c r="NED290" s="215"/>
      <c r="NEE290" s="215"/>
      <c r="NEF290" s="215"/>
      <c r="NEG290" s="215"/>
      <c r="NEH290" s="215"/>
      <c r="NEI290" s="215"/>
      <c r="NEJ290" s="215"/>
      <c r="NEK290" s="215"/>
      <c r="NEL290" s="215"/>
      <c r="NEM290" s="215"/>
      <c r="NEN290" s="215"/>
      <c r="NEO290" s="215"/>
      <c r="NEP290" s="215"/>
      <c r="NEQ290" s="215"/>
      <c r="NER290" s="215"/>
      <c r="NES290" s="215"/>
      <c r="NET290" s="215"/>
      <c r="NEU290" s="215"/>
      <c r="NEV290" s="215"/>
      <c r="NEW290" s="215"/>
      <c r="NEX290" s="215"/>
      <c r="NEY290" s="215"/>
      <c r="NEZ290" s="215"/>
      <c r="NFA290" s="215"/>
      <c r="NFB290" s="215"/>
      <c r="NFC290" s="215"/>
      <c r="NFD290" s="215"/>
      <c r="NFE290" s="215"/>
      <c r="NFF290" s="215"/>
      <c r="NFG290" s="215"/>
      <c r="NFH290" s="215"/>
      <c r="NFI290" s="215"/>
      <c r="NFJ290" s="215"/>
      <c r="NFK290" s="215"/>
      <c r="NFL290" s="215"/>
      <c r="NFM290" s="215"/>
      <c r="NFN290" s="215"/>
      <c r="NFO290" s="215"/>
      <c r="NFP290" s="215"/>
      <c r="NFQ290" s="215"/>
      <c r="NFR290" s="215"/>
      <c r="NFS290" s="215"/>
      <c r="NFT290" s="215"/>
      <c r="NFU290" s="215"/>
      <c r="NFV290" s="215"/>
      <c r="NFW290" s="215"/>
      <c r="NFX290" s="215"/>
      <c r="NFY290" s="215"/>
      <c r="NFZ290" s="215"/>
      <c r="NGA290" s="215"/>
      <c r="NGB290" s="215"/>
      <c r="NGC290" s="215"/>
      <c r="NGD290" s="215"/>
      <c r="NGE290" s="215"/>
      <c r="NGF290" s="215"/>
      <c r="NGG290" s="215"/>
      <c r="NGH290" s="215"/>
      <c r="NGI290" s="215"/>
      <c r="NGJ290" s="215"/>
      <c r="NGK290" s="215"/>
      <c r="NGL290" s="215"/>
      <c r="NGM290" s="215"/>
      <c r="NGN290" s="215"/>
      <c r="NGO290" s="215"/>
      <c r="NGP290" s="215"/>
      <c r="NGQ290" s="215"/>
      <c r="NGR290" s="215"/>
      <c r="NGS290" s="215"/>
      <c r="NGT290" s="215"/>
      <c r="NGU290" s="215"/>
      <c r="NGV290" s="215"/>
      <c r="NGW290" s="215"/>
      <c r="NGX290" s="215"/>
      <c r="NGY290" s="215"/>
      <c r="NGZ290" s="215"/>
      <c r="NHA290" s="215"/>
      <c r="NHB290" s="215"/>
      <c r="NHC290" s="215"/>
      <c r="NHD290" s="215"/>
      <c r="NHE290" s="215"/>
      <c r="NHF290" s="215"/>
      <c r="NHG290" s="215"/>
      <c r="NHH290" s="215"/>
      <c r="NHI290" s="215"/>
      <c r="NHJ290" s="215"/>
      <c r="NHK290" s="215"/>
      <c r="NHL290" s="215"/>
      <c r="NHM290" s="215"/>
      <c r="NHN290" s="215"/>
      <c r="NHO290" s="215"/>
      <c r="NHP290" s="215"/>
      <c r="NHQ290" s="215"/>
      <c r="NHR290" s="215"/>
      <c r="NHS290" s="215"/>
      <c r="NHT290" s="215"/>
      <c r="NHU290" s="215"/>
      <c r="NHV290" s="215"/>
      <c r="NHW290" s="215"/>
      <c r="NHX290" s="215"/>
      <c r="NHY290" s="215"/>
      <c r="NHZ290" s="215"/>
      <c r="NIA290" s="215"/>
      <c r="NIB290" s="215"/>
      <c r="NIC290" s="215"/>
      <c r="NID290" s="215"/>
      <c r="NIE290" s="215"/>
      <c r="NIF290" s="215"/>
      <c r="NIG290" s="215"/>
      <c r="NIH290" s="215"/>
      <c r="NII290" s="215"/>
      <c r="NIJ290" s="215"/>
      <c r="NIK290" s="215"/>
      <c r="NIL290" s="215"/>
      <c r="NIM290" s="215"/>
      <c r="NIN290" s="215"/>
      <c r="NIO290" s="215"/>
      <c r="NIP290" s="215"/>
      <c r="NIQ290" s="215"/>
      <c r="NIR290" s="215"/>
      <c r="NIS290" s="215"/>
      <c r="NIT290" s="215"/>
      <c r="NIU290" s="215"/>
      <c r="NIV290" s="215"/>
      <c r="NIW290" s="215"/>
      <c r="NIX290" s="215"/>
      <c r="NIY290" s="215"/>
      <c r="NIZ290" s="215"/>
      <c r="NJA290" s="215"/>
      <c r="NJB290" s="215"/>
      <c r="NJC290" s="215"/>
      <c r="NJD290" s="215"/>
      <c r="NJE290" s="215"/>
      <c r="NJF290" s="215"/>
      <c r="NJG290" s="215"/>
      <c r="NJH290" s="215"/>
      <c r="NJI290" s="215"/>
      <c r="NJJ290" s="215"/>
      <c r="NJK290" s="215"/>
      <c r="NJL290" s="215"/>
      <c r="NJM290" s="215"/>
      <c r="NJN290" s="215"/>
      <c r="NJO290" s="215"/>
      <c r="NJP290" s="215"/>
      <c r="NJQ290" s="215"/>
      <c r="NJR290" s="215"/>
      <c r="NJS290" s="215"/>
      <c r="NJT290" s="215"/>
      <c r="NJU290" s="215"/>
      <c r="NJV290" s="215"/>
      <c r="NJW290" s="215"/>
      <c r="NJX290" s="215"/>
      <c r="NJY290" s="215"/>
      <c r="NJZ290" s="215"/>
      <c r="NKA290" s="215"/>
      <c r="NKB290" s="215"/>
      <c r="NKC290" s="215"/>
      <c r="NKD290" s="215"/>
      <c r="NKE290" s="215"/>
      <c r="NKF290" s="215"/>
      <c r="NKG290" s="215"/>
      <c r="NKH290" s="215"/>
      <c r="NKI290" s="215"/>
      <c r="NKJ290" s="215"/>
      <c r="NKK290" s="215"/>
      <c r="NKL290" s="215"/>
      <c r="NKM290" s="215"/>
      <c r="NKN290" s="215"/>
      <c r="NKO290" s="215"/>
      <c r="NKP290" s="215"/>
      <c r="NKQ290" s="215"/>
      <c r="NKR290" s="215"/>
      <c r="NKS290" s="215"/>
      <c r="NKT290" s="215"/>
      <c r="NKU290" s="215"/>
      <c r="NKV290" s="215"/>
      <c r="NKW290" s="215"/>
      <c r="NKX290" s="215"/>
      <c r="NKY290" s="215"/>
      <c r="NKZ290" s="215"/>
      <c r="NLA290" s="215"/>
      <c r="NLB290" s="215"/>
      <c r="NLC290" s="215"/>
      <c r="NLD290" s="215"/>
      <c r="NLE290" s="215"/>
      <c r="NLF290" s="215"/>
      <c r="NLG290" s="215"/>
      <c r="NLH290" s="215"/>
      <c r="NLI290" s="215"/>
      <c r="NLJ290" s="215"/>
      <c r="NLK290" s="215"/>
      <c r="NLL290" s="215"/>
      <c r="NLM290" s="215"/>
      <c r="NLN290" s="215"/>
      <c r="NLO290" s="215"/>
      <c r="NLP290" s="215"/>
      <c r="NLQ290" s="215"/>
      <c r="NLR290" s="215"/>
      <c r="NLS290" s="215"/>
      <c r="NLT290" s="215"/>
      <c r="NLU290" s="215"/>
      <c r="NLV290" s="215"/>
      <c r="NLW290" s="215"/>
      <c r="NLX290" s="215"/>
      <c r="NLY290" s="215"/>
      <c r="NLZ290" s="215"/>
      <c r="NMA290" s="215"/>
      <c r="NMB290" s="215"/>
      <c r="NMC290" s="215"/>
      <c r="NMD290" s="215"/>
      <c r="NME290" s="215"/>
      <c r="NMF290" s="215"/>
      <c r="NMG290" s="215"/>
      <c r="NMH290" s="215"/>
      <c r="NMI290" s="215"/>
      <c r="NMJ290" s="215"/>
      <c r="NMK290" s="215"/>
      <c r="NML290" s="215"/>
      <c r="NMM290" s="215"/>
      <c r="NMN290" s="215"/>
      <c r="NMO290" s="215"/>
      <c r="NMP290" s="215"/>
      <c r="NMQ290" s="215"/>
      <c r="NMR290" s="215"/>
      <c r="NMS290" s="215"/>
      <c r="NMT290" s="215"/>
      <c r="NMU290" s="215"/>
      <c r="NMV290" s="215"/>
      <c r="NMW290" s="215"/>
      <c r="NMX290" s="215"/>
      <c r="NMY290" s="215"/>
      <c r="NMZ290" s="215"/>
      <c r="NNA290" s="215"/>
      <c r="NNB290" s="215"/>
      <c r="NNC290" s="215"/>
      <c r="NND290" s="215"/>
      <c r="NNE290" s="215"/>
      <c r="NNF290" s="215"/>
      <c r="NNG290" s="215"/>
      <c r="NNH290" s="215"/>
      <c r="NNI290" s="215"/>
      <c r="NNJ290" s="215"/>
      <c r="NNK290" s="215"/>
      <c r="NNL290" s="215"/>
      <c r="NNM290" s="215"/>
      <c r="NNN290" s="215"/>
      <c r="NNO290" s="215"/>
      <c r="NNP290" s="215"/>
      <c r="NNQ290" s="215"/>
      <c r="NNR290" s="215"/>
      <c r="NNS290" s="215"/>
      <c r="NNT290" s="215"/>
      <c r="NNU290" s="215"/>
      <c r="NNV290" s="215"/>
      <c r="NNW290" s="215"/>
      <c r="NNX290" s="215"/>
      <c r="NNY290" s="215"/>
      <c r="NNZ290" s="215"/>
      <c r="NOA290" s="215"/>
      <c r="NOB290" s="215"/>
      <c r="NOC290" s="215"/>
      <c r="NOD290" s="215"/>
      <c r="NOE290" s="215"/>
      <c r="NOF290" s="215"/>
      <c r="NOG290" s="215"/>
      <c r="NOH290" s="215"/>
      <c r="NOI290" s="215"/>
      <c r="NOJ290" s="215"/>
      <c r="NOK290" s="215"/>
      <c r="NOL290" s="215"/>
      <c r="NOM290" s="215"/>
      <c r="NON290" s="215"/>
      <c r="NOO290" s="215"/>
      <c r="NOP290" s="215"/>
      <c r="NOQ290" s="215"/>
      <c r="NOR290" s="215"/>
      <c r="NOS290" s="215"/>
      <c r="NOT290" s="215"/>
      <c r="NOU290" s="215"/>
      <c r="NOV290" s="215"/>
      <c r="NOW290" s="215"/>
      <c r="NOX290" s="215"/>
      <c r="NOY290" s="215"/>
      <c r="NOZ290" s="215"/>
      <c r="NPA290" s="215"/>
      <c r="NPB290" s="215"/>
      <c r="NPC290" s="215"/>
      <c r="NPD290" s="215"/>
      <c r="NPE290" s="215"/>
      <c r="NPF290" s="215"/>
      <c r="NPG290" s="215"/>
      <c r="NPH290" s="215"/>
      <c r="NPI290" s="215"/>
      <c r="NPJ290" s="215"/>
      <c r="NPK290" s="215"/>
      <c r="NPL290" s="215"/>
      <c r="NPM290" s="215"/>
      <c r="NPN290" s="215"/>
      <c r="NPO290" s="215"/>
      <c r="NPP290" s="215"/>
      <c r="NPQ290" s="215"/>
      <c r="NPR290" s="215"/>
      <c r="NPS290" s="215"/>
      <c r="NPT290" s="215"/>
      <c r="NPU290" s="215"/>
      <c r="NPV290" s="215"/>
      <c r="NPW290" s="215"/>
      <c r="NPX290" s="215"/>
      <c r="NPY290" s="215"/>
      <c r="NPZ290" s="215"/>
      <c r="NQA290" s="215"/>
      <c r="NQB290" s="215"/>
      <c r="NQC290" s="215"/>
      <c r="NQD290" s="215"/>
      <c r="NQE290" s="215"/>
      <c r="NQF290" s="215"/>
      <c r="NQG290" s="215"/>
      <c r="NQH290" s="215"/>
      <c r="NQI290" s="215"/>
      <c r="NQJ290" s="215"/>
      <c r="NQK290" s="215"/>
      <c r="NQL290" s="215"/>
      <c r="NQM290" s="215"/>
      <c r="NQN290" s="215"/>
      <c r="NQO290" s="215"/>
      <c r="NQP290" s="215"/>
      <c r="NQQ290" s="215"/>
      <c r="NQR290" s="215"/>
      <c r="NQS290" s="215"/>
      <c r="NQT290" s="215"/>
      <c r="NQU290" s="215"/>
      <c r="NQV290" s="215"/>
      <c r="NQW290" s="215"/>
      <c r="NQX290" s="215"/>
      <c r="NQY290" s="215"/>
      <c r="NQZ290" s="215"/>
      <c r="NRA290" s="215"/>
      <c r="NRB290" s="215"/>
      <c r="NRC290" s="215"/>
      <c r="NRD290" s="215"/>
      <c r="NRE290" s="215"/>
      <c r="NRF290" s="215"/>
      <c r="NRG290" s="215"/>
      <c r="NRH290" s="215"/>
      <c r="NRI290" s="215"/>
      <c r="NRJ290" s="215"/>
      <c r="NRK290" s="215"/>
      <c r="NRL290" s="215"/>
      <c r="NRM290" s="215"/>
      <c r="NRN290" s="215"/>
      <c r="NRO290" s="215"/>
      <c r="NRP290" s="215"/>
      <c r="NRQ290" s="215"/>
      <c r="NRR290" s="215"/>
      <c r="NRS290" s="215"/>
      <c r="NRT290" s="215"/>
      <c r="NRU290" s="215"/>
      <c r="NRV290" s="215"/>
      <c r="NRW290" s="215"/>
      <c r="NRX290" s="215"/>
      <c r="NRY290" s="215"/>
      <c r="NRZ290" s="215"/>
      <c r="NSA290" s="215"/>
      <c r="NSB290" s="215"/>
      <c r="NSC290" s="215"/>
      <c r="NSD290" s="215"/>
      <c r="NSE290" s="215"/>
      <c r="NSF290" s="215"/>
      <c r="NSG290" s="215"/>
      <c r="NSH290" s="215"/>
      <c r="NSI290" s="215"/>
      <c r="NSJ290" s="215"/>
      <c r="NSK290" s="215"/>
      <c r="NSL290" s="215"/>
      <c r="NSM290" s="215"/>
      <c r="NSN290" s="215"/>
      <c r="NSO290" s="215"/>
      <c r="NSP290" s="215"/>
      <c r="NSQ290" s="215"/>
      <c r="NSR290" s="215"/>
      <c r="NSS290" s="215"/>
      <c r="NST290" s="215"/>
      <c r="NSU290" s="215"/>
      <c r="NSV290" s="215"/>
      <c r="NSW290" s="215"/>
      <c r="NSX290" s="215"/>
      <c r="NSY290" s="215"/>
      <c r="NSZ290" s="215"/>
      <c r="NTA290" s="215"/>
      <c r="NTB290" s="215"/>
      <c r="NTC290" s="215"/>
      <c r="NTD290" s="215"/>
      <c r="NTE290" s="215"/>
      <c r="NTF290" s="215"/>
      <c r="NTG290" s="215"/>
      <c r="NTH290" s="215"/>
      <c r="NTI290" s="215"/>
      <c r="NTJ290" s="215"/>
      <c r="NTK290" s="215"/>
      <c r="NTL290" s="215"/>
      <c r="NTM290" s="215"/>
      <c r="NTN290" s="215"/>
      <c r="NTO290" s="215"/>
      <c r="NTP290" s="215"/>
      <c r="NTQ290" s="215"/>
      <c r="NTR290" s="215"/>
      <c r="NTS290" s="215"/>
      <c r="NTT290" s="215"/>
      <c r="NTU290" s="215"/>
      <c r="NTV290" s="215"/>
      <c r="NTW290" s="215"/>
      <c r="NTX290" s="215"/>
      <c r="NTY290" s="215"/>
      <c r="NTZ290" s="215"/>
      <c r="NUA290" s="215"/>
      <c r="NUB290" s="215"/>
      <c r="NUC290" s="215"/>
      <c r="NUD290" s="215"/>
      <c r="NUE290" s="215"/>
      <c r="NUF290" s="215"/>
      <c r="NUG290" s="215"/>
      <c r="NUH290" s="215"/>
      <c r="NUI290" s="215"/>
      <c r="NUJ290" s="215"/>
      <c r="NUK290" s="215"/>
      <c r="NUL290" s="215"/>
      <c r="NUM290" s="215"/>
      <c r="NUN290" s="215"/>
      <c r="NUO290" s="215"/>
      <c r="NUP290" s="215"/>
      <c r="NUQ290" s="215"/>
      <c r="NUR290" s="215"/>
      <c r="NUS290" s="215"/>
      <c r="NUT290" s="215"/>
      <c r="NUU290" s="215"/>
      <c r="NUV290" s="215"/>
      <c r="NUW290" s="215"/>
      <c r="NUX290" s="215"/>
      <c r="NUY290" s="215"/>
      <c r="NUZ290" s="215"/>
      <c r="NVA290" s="215"/>
      <c r="NVB290" s="215"/>
      <c r="NVC290" s="215"/>
      <c r="NVD290" s="215"/>
      <c r="NVE290" s="215"/>
      <c r="NVF290" s="215"/>
      <c r="NVG290" s="215"/>
      <c r="NVH290" s="215"/>
      <c r="NVI290" s="215"/>
      <c r="NVJ290" s="215"/>
      <c r="NVK290" s="215"/>
      <c r="NVL290" s="215"/>
      <c r="NVM290" s="215"/>
      <c r="NVN290" s="215"/>
      <c r="NVO290" s="215"/>
      <c r="NVP290" s="215"/>
      <c r="NVQ290" s="215"/>
      <c r="NVR290" s="215"/>
      <c r="NVS290" s="215"/>
      <c r="NVT290" s="215"/>
      <c r="NVU290" s="215"/>
      <c r="NVV290" s="215"/>
      <c r="NVW290" s="215"/>
      <c r="NVX290" s="215"/>
      <c r="NVY290" s="215"/>
      <c r="NVZ290" s="215"/>
      <c r="NWA290" s="215"/>
      <c r="NWB290" s="215"/>
      <c r="NWC290" s="215"/>
      <c r="NWD290" s="215"/>
      <c r="NWE290" s="215"/>
      <c r="NWF290" s="215"/>
      <c r="NWG290" s="215"/>
      <c r="NWH290" s="215"/>
      <c r="NWI290" s="215"/>
      <c r="NWJ290" s="215"/>
      <c r="NWK290" s="215"/>
      <c r="NWL290" s="215"/>
      <c r="NWM290" s="215"/>
      <c r="NWN290" s="215"/>
      <c r="NWO290" s="215"/>
      <c r="NWP290" s="215"/>
      <c r="NWQ290" s="215"/>
      <c r="NWR290" s="215"/>
      <c r="NWS290" s="215"/>
      <c r="NWT290" s="215"/>
      <c r="NWU290" s="215"/>
      <c r="NWV290" s="215"/>
      <c r="NWW290" s="215"/>
      <c r="NWX290" s="215"/>
      <c r="NWY290" s="215"/>
      <c r="NWZ290" s="215"/>
      <c r="NXA290" s="215"/>
      <c r="NXB290" s="215"/>
      <c r="NXC290" s="215"/>
      <c r="NXD290" s="215"/>
      <c r="NXE290" s="215"/>
      <c r="NXF290" s="215"/>
      <c r="NXG290" s="215"/>
      <c r="NXH290" s="215"/>
      <c r="NXI290" s="215"/>
      <c r="NXJ290" s="215"/>
      <c r="NXK290" s="215"/>
      <c r="NXL290" s="215"/>
      <c r="NXM290" s="215"/>
      <c r="NXN290" s="215"/>
      <c r="NXO290" s="215"/>
      <c r="NXP290" s="215"/>
      <c r="NXQ290" s="215"/>
      <c r="NXR290" s="215"/>
      <c r="NXS290" s="215"/>
      <c r="NXT290" s="215"/>
      <c r="NXU290" s="215"/>
      <c r="NXV290" s="215"/>
      <c r="NXW290" s="215"/>
      <c r="NXX290" s="215"/>
      <c r="NXY290" s="215"/>
      <c r="NXZ290" s="215"/>
      <c r="NYA290" s="215"/>
      <c r="NYB290" s="215"/>
      <c r="NYC290" s="215"/>
      <c r="NYD290" s="215"/>
      <c r="NYE290" s="215"/>
      <c r="NYF290" s="215"/>
      <c r="NYG290" s="215"/>
      <c r="NYH290" s="215"/>
      <c r="NYI290" s="215"/>
      <c r="NYJ290" s="215"/>
      <c r="NYK290" s="215"/>
      <c r="NYL290" s="215"/>
      <c r="NYM290" s="215"/>
      <c r="NYN290" s="215"/>
      <c r="NYO290" s="215"/>
      <c r="NYP290" s="215"/>
      <c r="NYQ290" s="215"/>
      <c r="NYR290" s="215"/>
      <c r="NYS290" s="215"/>
      <c r="NYT290" s="215"/>
      <c r="NYU290" s="215"/>
      <c r="NYV290" s="215"/>
      <c r="NYW290" s="215"/>
      <c r="NYX290" s="215"/>
      <c r="NYY290" s="215"/>
      <c r="NYZ290" s="215"/>
      <c r="NZA290" s="215"/>
      <c r="NZB290" s="215"/>
      <c r="NZC290" s="215"/>
      <c r="NZD290" s="215"/>
      <c r="NZE290" s="215"/>
      <c r="NZF290" s="215"/>
      <c r="NZG290" s="215"/>
      <c r="NZH290" s="215"/>
      <c r="NZI290" s="215"/>
      <c r="NZJ290" s="215"/>
      <c r="NZK290" s="215"/>
      <c r="NZL290" s="215"/>
      <c r="NZM290" s="215"/>
      <c r="NZN290" s="215"/>
      <c r="NZO290" s="215"/>
      <c r="NZP290" s="215"/>
      <c r="NZQ290" s="215"/>
      <c r="NZR290" s="215"/>
      <c r="NZS290" s="215"/>
      <c r="NZT290" s="215"/>
      <c r="NZU290" s="215"/>
      <c r="NZV290" s="215"/>
      <c r="NZW290" s="215"/>
      <c r="NZX290" s="215"/>
      <c r="NZY290" s="215"/>
      <c r="NZZ290" s="215"/>
      <c r="OAA290" s="215"/>
      <c r="OAB290" s="215"/>
      <c r="OAC290" s="215"/>
      <c r="OAD290" s="215"/>
      <c r="OAE290" s="215"/>
      <c r="OAF290" s="215"/>
      <c r="OAG290" s="215"/>
      <c r="OAH290" s="215"/>
      <c r="OAI290" s="215"/>
      <c r="OAJ290" s="215"/>
      <c r="OAK290" s="215"/>
      <c r="OAL290" s="215"/>
      <c r="OAM290" s="215"/>
      <c r="OAN290" s="215"/>
      <c r="OAO290" s="215"/>
      <c r="OAP290" s="215"/>
      <c r="OAQ290" s="215"/>
      <c r="OAR290" s="215"/>
      <c r="OAS290" s="215"/>
      <c r="OAT290" s="215"/>
      <c r="OAU290" s="215"/>
      <c r="OAV290" s="215"/>
      <c r="OAW290" s="215"/>
      <c r="OAX290" s="215"/>
      <c r="OAY290" s="215"/>
      <c r="OAZ290" s="215"/>
      <c r="OBA290" s="215"/>
      <c r="OBB290" s="215"/>
      <c r="OBC290" s="215"/>
      <c r="OBD290" s="215"/>
      <c r="OBE290" s="215"/>
      <c r="OBF290" s="215"/>
      <c r="OBG290" s="215"/>
      <c r="OBH290" s="215"/>
      <c r="OBI290" s="215"/>
      <c r="OBJ290" s="215"/>
      <c r="OBK290" s="215"/>
      <c r="OBL290" s="215"/>
      <c r="OBM290" s="215"/>
      <c r="OBN290" s="215"/>
      <c r="OBO290" s="215"/>
      <c r="OBP290" s="215"/>
      <c r="OBQ290" s="215"/>
      <c r="OBR290" s="215"/>
      <c r="OBS290" s="215"/>
      <c r="OBT290" s="215"/>
      <c r="OBU290" s="215"/>
      <c r="OBV290" s="215"/>
      <c r="OBW290" s="215"/>
      <c r="OBX290" s="215"/>
      <c r="OBY290" s="215"/>
      <c r="OBZ290" s="215"/>
      <c r="OCA290" s="215"/>
      <c r="OCB290" s="215"/>
      <c r="OCC290" s="215"/>
      <c r="OCD290" s="215"/>
      <c r="OCE290" s="215"/>
      <c r="OCF290" s="215"/>
      <c r="OCG290" s="215"/>
      <c r="OCH290" s="215"/>
      <c r="OCI290" s="215"/>
      <c r="OCJ290" s="215"/>
      <c r="OCK290" s="215"/>
      <c r="OCL290" s="215"/>
      <c r="OCM290" s="215"/>
      <c r="OCN290" s="215"/>
      <c r="OCO290" s="215"/>
      <c r="OCP290" s="215"/>
      <c r="OCQ290" s="215"/>
      <c r="OCR290" s="215"/>
      <c r="OCS290" s="215"/>
      <c r="OCT290" s="215"/>
      <c r="OCU290" s="215"/>
      <c r="OCV290" s="215"/>
      <c r="OCW290" s="215"/>
      <c r="OCX290" s="215"/>
      <c r="OCY290" s="215"/>
      <c r="OCZ290" s="215"/>
      <c r="ODA290" s="215"/>
      <c r="ODB290" s="215"/>
      <c r="ODC290" s="215"/>
      <c r="ODD290" s="215"/>
      <c r="ODE290" s="215"/>
      <c r="ODF290" s="215"/>
      <c r="ODG290" s="215"/>
      <c r="ODH290" s="215"/>
      <c r="ODI290" s="215"/>
      <c r="ODJ290" s="215"/>
      <c r="ODK290" s="215"/>
      <c r="ODL290" s="215"/>
      <c r="ODM290" s="215"/>
      <c r="ODN290" s="215"/>
      <c r="ODO290" s="215"/>
      <c r="ODP290" s="215"/>
      <c r="ODQ290" s="215"/>
      <c r="ODR290" s="215"/>
      <c r="ODS290" s="215"/>
      <c r="ODT290" s="215"/>
      <c r="ODU290" s="215"/>
      <c r="ODV290" s="215"/>
      <c r="ODW290" s="215"/>
      <c r="ODX290" s="215"/>
      <c r="ODY290" s="215"/>
      <c r="ODZ290" s="215"/>
      <c r="OEA290" s="215"/>
      <c r="OEB290" s="215"/>
      <c r="OEC290" s="215"/>
      <c r="OED290" s="215"/>
      <c r="OEE290" s="215"/>
      <c r="OEF290" s="215"/>
      <c r="OEG290" s="215"/>
      <c r="OEH290" s="215"/>
      <c r="OEI290" s="215"/>
      <c r="OEJ290" s="215"/>
      <c r="OEK290" s="215"/>
      <c r="OEL290" s="215"/>
      <c r="OEM290" s="215"/>
      <c r="OEN290" s="215"/>
      <c r="OEO290" s="215"/>
      <c r="OEP290" s="215"/>
      <c r="OEQ290" s="215"/>
      <c r="OER290" s="215"/>
      <c r="OES290" s="215"/>
      <c r="OET290" s="215"/>
      <c r="OEU290" s="215"/>
      <c r="OEV290" s="215"/>
      <c r="OEW290" s="215"/>
      <c r="OEX290" s="215"/>
      <c r="OEY290" s="215"/>
      <c r="OEZ290" s="215"/>
      <c r="OFA290" s="215"/>
      <c r="OFB290" s="215"/>
      <c r="OFC290" s="215"/>
      <c r="OFD290" s="215"/>
      <c r="OFE290" s="215"/>
      <c r="OFF290" s="215"/>
      <c r="OFG290" s="215"/>
      <c r="OFH290" s="215"/>
      <c r="OFI290" s="215"/>
      <c r="OFJ290" s="215"/>
      <c r="OFK290" s="215"/>
      <c r="OFL290" s="215"/>
      <c r="OFM290" s="215"/>
      <c r="OFN290" s="215"/>
      <c r="OFO290" s="215"/>
      <c r="OFP290" s="215"/>
      <c r="OFQ290" s="215"/>
      <c r="OFR290" s="215"/>
      <c r="OFS290" s="215"/>
      <c r="OFT290" s="215"/>
      <c r="OFU290" s="215"/>
      <c r="OFV290" s="215"/>
      <c r="OFW290" s="215"/>
      <c r="OFX290" s="215"/>
      <c r="OFY290" s="215"/>
      <c r="OFZ290" s="215"/>
      <c r="OGA290" s="215"/>
      <c r="OGB290" s="215"/>
      <c r="OGC290" s="215"/>
      <c r="OGD290" s="215"/>
      <c r="OGE290" s="215"/>
      <c r="OGF290" s="215"/>
      <c r="OGG290" s="215"/>
      <c r="OGH290" s="215"/>
      <c r="OGI290" s="215"/>
      <c r="OGJ290" s="215"/>
      <c r="OGK290" s="215"/>
      <c r="OGL290" s="215"/>
      <c r="OGM290" s="215"/>
      <c r="OGN290" s="215"/>
      <c r="OGO290" s="215"/>
      <c r="OGP290" s="215"/>
      <c r="OGQ290" s="215"/>
      <c r="OGR290" s="215"/>
      <c r="OGS290" s="215"/>
      <c r="OGT290" s="215"/>
      <c r="OGU290" s="215"/>
      <c r="OGV290" s="215"/>
      <c r="OGW290" s="215"/>
      <c r="OGX290" s="215"/>
      <c r="OGY290" s="215"/>
      <c r="OGZ290" s="215"/>
      <c r="OHA290" s="215"/>
      <c r="OHB290" s="215"/>
      <c r="OHC290" s="215"/>
      <c r="OHD290" s="215"/>
      <c r="OHE290" s="215"/>
      <c r="OHF290" s="215"/>
      <c r="OHG290" s="215"/>
      <c r="OHH290" s="215"/>
      <c r="OHI290" s="215"/>
      <c r="OHJ290" s="215"/>
      <c r="OHK290" s="215"/>
      <c r="OHL290" s="215"/>
      <c r="OHM290" s="215"/>
      <c r="OHN290" s="215"/>
      <c r="OHO290" s="215"/>
      <c r="OHP290" s="215"/>
      <c r="OHQ290" s="215"/>
      <c r="OHR290" s="215"/>
      <c r="OHS290" s="215"/>
      <c r="OHT290" s="215"/>
      <c r="OHU290" s="215"/>
      <c r="OHV290" s="215"/>
      <c r="OHW290" s="215"/>
      <c r="OHX290" s="215"/>
      <c r="OHY290" s="215"/>
      <c r="OHZ290" s="215"/>
      <c r="OIA290" s="215"/>
      <c r="OIB290" s="215"/>
      <c r="OIC290" s="215"/>
      <c r="OID290" s="215"/>
      <c r="OIE290" s="215"/>
      <c r="OIF290" s="215"/>
      <c r="OIG290" s="215"/>
      <c r="OIH290" s="215"/>
      <c r="OII290" s="215"/>
      <c r="OIJ290" s="215"/>
      <c r="OIK290" s="215"/>
      <c r="OIL290" s="215"/>
      <c r="OIM290" s="215"/>
      <c r="OIN290" s="215"/>
      <c r="OIO290" s="215"/>
      <c r="OIP290" s="215"/>
      <c r="OIQ290" s="215"/>
      <c r="OIR290" s="215"/>
      <c r="OIS290" s="215"/>
      <c r="OIT290" s="215"/>
      <c r="OIU290" s="215"/>
      <c r="OIV290" s="215"/>
      <c r="OIW290" s="215"/>
      <c r="OIX290" s="215"/>
      <c r="OIY290" s="215"/>
      <c r="OIZ290" s="215"/>
      <c r="OJA290" s="215"/>
      <c r="OJB290" s="215"/>
      <c r="OJC290" s="215"/>
      <c r="OJD290" s="215"/>
      <c r="OJE290" s="215"/>
      <c r="OJF290" s="215"/>
      <c r="OJG290" s="215"/>
      <c r="OJH290" s="215"/>
      <c r="OJI290" s="215"/>
      <c r="OJJ290" s="215"/>
      <c r="OJK290" s="215"/>
      <c r="OJL290" s="215"/>
      <c r="OJM290" s="215"/>
      <c r="OJN290" s="215"/>
      <c r="OJO290" s="215"/>
      <c r="OJP290" s="215"/>
      <c r="OJQ290" s="215"/>
      <c r="OJR290" s="215"/>
      <c r="OJS290" s="215"/>
      <c r="OJT290" s="215"/>
      <c r="OJU290" s="215"/>
      <c r="OJV290" s="215"/>
      <c r="OJW290" s="215"/>
      <c r="OJX290" s="215"/>
      <c r="OJY290" s="215"/>
      <c r="OJZ290" s="215"/>
      <c r="OKA290" s="215"/>
      <c r="OKB290" s="215"/>
      <c r="OKC290" s="215"/>
      <c r="OKD290" s="215"/>
      <c r="OKE290" s="215"/>
      <c r="OKF290" s="215"/>
      <c r="OKG290" s="215"/>
      <c r="OKH290" s="215"/>
      <c r="OKI290" s="215"/>
      <c r="OKJ290" s="215"/>
      <c r="OKK290" s="215"/>
      <c r="OKL290" s="215"/>
      <c r="OKM290" s="215"/>
      <c r="OKN290" s="215"/>
      <c r="OKO290" s="215"/>
      <c r="OKP290" s="215"/>
      <c r="OKQ290" s="215"/>
      <c r="OKR290" s="215"/>
      <c r="OKS290" s="215"/>
      <c r="OKT290" s="215"/>
      <c r="OKU290" s="215"/>
      <c r="OKV290" s="215"/>
      <c r="OKW290" s="215"/>
      <c r="OKX290" s="215"/>
      <c r="OKY290" s="215"/>
      <c r="OKZ290" s="215"/>
      <c r="OLA290" s="215"/>
      <c r="OLB290" s="215"/>
      <c r="OLC290" s="215"/>
      <c r="OLD290" s="215"/>
      <c r="OLE290" s="215"/>
      <c r="OLF290" s="215"/>
      <c r="OLG290" s="215"/>
      <c r="OLH290" s="215"/>
      <c r="OLI290" s="215"/>
      <c r="OLJ290" s="215"/>
      <c r="OLK290" s="215"/>
      <c r="OLL290" s="215"/>
      <c r="OLM290" s="215"/>
      <c r="OLN290" s="215"/>
      <c r="OLO290" s="215"/>
      <c r="OLP290" s="215"/>
      <c r="OLQ290" s="215"/>
      <c r="OLR290" s="215"/>
      <c r="OLS290" s="215"/>
      <c r="OLT290" s="215"/>
      <c r="OLU290" s="215"/>
      <c r="OLV290" s="215"/>
      <c r="OLW290" s="215"/>
      <c r="OLX290" s="215"/>
      <c r="OLY290" s="215"/>
      <c r="OLZ290" s="215"/>
      <c r="OMA290" s="215"/>
      <c r="OMB290" s="215"/>
      <c r="OMC290" s="215"/>
      <c r="OMD290" s="215"/>
      <c r="OME290" s="215"/>
      <c r="OMF290" s="215"/>
      <c r="OMG290" s="215"/>
      <c r="OMH290" s="215"/>
      <c r="OMI290" s="215"/>
      <c r="OMJ290" s="215"/>
      <c r="OMK290" s="215"/>
      <c r="OML290" s="215"/>
      <c r="OMM290" s="215"/>
      <c r="OMN290" s="215"/>
      <c r="OMO290" s="215"/>
      <c r="OMP290" s="215"/>
      <c r="OMQ290" s="215"/>
      <c r="OMR290" s="215"/>
      <c r="OMS290" s="215"/>
      <c r="OMT290" s="215"/>
      <c r="OMU290" s="215"/>
      <c r="OMV290" s="215"/>
      <c r="OMW290" s="215"/>
      <c r="OMX290" s="215"/>
      <c r="OMY290" s="215"/>
      <c r="OMZ290" s="215"/>
      <c r="ONA290" s="215"/>
      <c r="ONB290" s="215"/>
      <c r="ONC290" s="215"/>
      <c r="OND290" s="215"/>
      <c r="ONE290" s="215"/>
      <c r="ONF290" s="215"/>
      <c r="ONG290" s="215"/>
      <c r="ONH290" s="215"/>
      <c r="ONI290" s="215"/>
      <c r="ONJ290" s="215"/>
      <c r="ONK290" s="215"/>
      <c r="ONL290" s="215"/>
      <c r="ONM290" s="215"/>
      <c r="ONN290" s="215"/>
      <c r="ONO290" s="215"/>
      <c r="ONP290" s="215"/>
      <c r="ONQ290" s="215"/>
      <c r="ONR290" s="215"/>
      <c r="ONS290" s="215"/>
      <c r="ONT290" s="215"/>
      <c r="ONU290" s="215"/>
      <c r="ONV290" s="215"/>
      <c r="ONW290" s="215"/>
      <c r="ONX290" s="215"/>
      <c r="ONY290" s="215"/>
      <c r="ONZ290" s="215"/>
      <c r="OOA290" s="215"/>
      <c r="OOB290" s="215"/>
      <c r="OOC290" s="215"/>
      <c r="OOD290" s="215"/>
      <c r="OOE290" s="215"/>
      <c r="OOF290" s="215"/>
      <c r="OOG290" s="215"/>
      <c r="OOH290" s="215"/>
      <c r="OOI290" s="215"/>
      <c r="OOJ290" s="215"/>
      <c r="OOK290" s="215"/>
      <c r="OOL290" s="215"/>
      <c r="OOM290" s="215"/>
      <c r="OON290" s="215"/>
      <c r="OOO290" s="215"/>
      <c r="OOP290" s="215"/>
      <c r="OOQ290" s="215"/>
      <c r="OOR290" s="215"/>
      <c r="OOS290" s="215"/>
      <c r="OOT290" s="215"/>
      <c r="OOU290" s="215"/>
      <c r="OOV290" s="215"/>
      <c r="OOW290" s="215"/>
      <c r="OOX290" s="215"/>
      <c r="OOY290" s="215"/>
      <c r="OOZ290" s="215"/>
      <c r="OPA290" s="215"/>
      <c r="OPB290" s="215"/>
      <c r="OPC290" s="215"/>
      <c r="OPD290" s="215"/>
      <c r="OPE290" s="215"/>
      <c r="OPF290" s="215"/>
      <c r="OPG290" s="215"/>
      <c r="OPH290" s="215"/>
      <c r="OPI290" s="215"/>
      <c r="OPJ290" s="215"/>
      <c r="OPK290" s="215"/>
      <c r="OPL290" s="215"/>
      <c r="OPM290" s="215"/>
      <c r="OPN290" s="215"/>
      <c r="OPO290" s="215"/>
      <c r="OPP290" s="215"/>
      <c r="OPQ290" s="215"/>
      <c r="OPR290" s="215"/>
      <c r="OPS290" s="215"/>
      <c r="OPT290" s="215"/>
      <c r="OPU290" s="215"/>
      <c r="OPV290" s="215"/>
      <c r="OPW290" s="215"/>
      <c r="OPX290" s="215"/>
      <c r="OPY290" s="215"/>
      <c r="OPZ290" s="215"/>
      <c r="OQA290" s="215"/>
      <c r="OQB290" s="215"/>
      <c r="OQC290" s="215"/>
      <c r="OQD290" s="215"/>
      <c r="OQE290" s="215"/>
      <c r="OQF290" s="215"/>
      <c r="OQG290" s="215"/>
      <c r="OQH290" s="215"/>
      <c r="OQI290" s="215"/>
      <c r="OQJ290" s="215"/>
      <c r="OQK290" s="215"/>
      <c r="OQL290" s="215"/>
      <c r="OQM290" s="215"/>
      <c r="OQN290" s="215"/>
      <c r="OQO290" s="215"/>
      <c r="OQP290" s="215"/>
      <c r="OQQ290" s="215"/>
      <c r="OQR290" s="215"/>
      <c r="OQS290" s="215"/>
      <c r="OQT290" s="215"/>
      <c r="OQU290" s="215"/>
      <c r="OQV290" s="215"/>
      <c r="OQW290" s="215"/>
      <c r="OQX290" s="215"/>
      <c r="OQY290" s="215"/>
      <c r="OQZ290" s="215"/>
      <c r="ORA290" s="215"/>
      <c r="ORB290" s="215"/>
      <c r="ORC290" s="215"/>
      <c r="ORD290" s="215"/>
      <c r="ORE290" s="215"/>
      <c r="ORF290" s="215"/>
      <c r="ORG290" s="215"/>
      <c r="ORH290" s="215"/>
      <c r="ORI290" s="215"/>
      <c r="ORJ290" s="215"/>
      <c r="ORK290" s="215"/>
      <c r="ORL290" s="215"/>
      <c r="ORM290" s="215"/>
      <c r="ORN290" s="215"/>
      <c r="ORO290" s="215"/>
      <c r="ORP290" s="215"/>
      <c r="ORQ290" s="215"/>
      <c r="ORR290" s="215"/>
      <c r="ORS290" s="215"/>
      <c r="ORT290" s="215"/>
      <c r="ORU290" s="215"/>
      <c r="ORV290" s="215"/>
      <c r="ORW290" s="215"/>
      <c r="ORX290" s="215"/>
      <c r="ORY290" s="215"/>
      <c r="ORZ290" s="215"/>
      <c r="OSA290" s="215"/>
      <c r="OSB290" s="215"/>
      <c r="OSC290" s="215"/>
      <c r="OSD290" s="215"/>
      <c r="OSE290" s="215"/>
      <c r="OSF290" s="215"/>
      <c r="OSG290" s="215"/>
      <c r="OSH290" s="215"/>
      <c r="OSI290" s="215"/>
      <c r="OSJ290" s="215"/>
      <c r="OSK290" s="215"/>
      <c r="OSL290" s="215"/>
      <c r="OSM290" s="215"/>
      <c r="OSN290" s="215"/>
      <c r="OSO290" s="215"/>
      <c r="OSP290" s="215"/>
      <c r="OSQ290" s="215"/>
      <c r="OSR290" s="215"/>
      <c r="OSS290" s="215"/>
      <c r="OST290" s="215"/>
      <c r="OSU290" s="215"/>
      <c r="OSV290" s="215"/>
      <c r="OSW290" s="215"/>
      <c r="OSX290" s="215"/>
      <c r="OSY290" s="215"/>
      <c r="OSZ290" s="215"/>
      <c r="OTA290" s="215"/>
      <c r="OTB290" s="215"/>
      <c r="OTC290" s="215"/>
      <c r="OTD290" s="215"/>
      <c r="OTE290" s="215"/>
      <c r="OTF290" s="215"/>
      <c r="OTG290" s="215"/>
      <c r="OTH290" s="215"/>
      <c r="OTI290" s="215"/>
      <c r="OTJ290" s="215"/>
      <c r="OTK290" s="215"/>
      <c r="OTL290" s="215"/>
      <c r="OTM290" s="215"/>
      <c r="OTN290" s="215"/>
      <c r="OTO290" s="215"/>
      <c r="OTP290" s="215"/>
      <c r="OTQ290" s="215"/>
      <c r="OTR290" s="215"/>
      <c r="OTS290" s="215"/>
      <c r="OTT290" s="215"/>
      <c r="OTU290" s="215"/>
      <c r="OTV290" s="215"/>
      <c r="OTW290" s="215"/>
      <c r="OTX290" s="215"/>
      <c r="OTY290" s="215"/>
      <c r="OTZ290" s="215"/>
      <c r="OUA290" s="215"/>
      <c r="OUB290" s="215"/>
      <c r="OUC290" s="215"/>
      <c r="OUD290" s="215"/>
      <c r="OUE290" s="215"/>
      <c r="OUF290" s="215"/>
      <c r="OUG290" s="215"/>
      <c r="OUH290" s="215"/>
      <c r="OUI290" s="215"/>
      <c r="OUJ290" s="215"/>
      <c r="OUK290" s="215"/>
      <c r="OUL290" s="215"/>
      <c r="OUM290" s="215"/>
      <c r="OUN290" s="215"/>
      <c r="OUO290" s="215"/>
      <c r="OUP290" s="215"/>
      <c r="OUQ290" s="215"/>
      <c r="OUR290" s="215"/>
      <c r="OUS290" s="215"/>
      <c r="OUT290" s="215"/>
      <c r="OUU290" s="215"/>
      <c r="OUV290" s="215"/>
      <c r="OUW290" s="215"/>
      <c r="OUX290" s="215"/>
      <c r="OUY290" s="215"/>
      <c r="OUZ290" s="215"/>
      <c r="OVA290" s="215"/>
      <c r="OVB290" s="215"/>
      <c r="OVC290" s="215"/>
      <c r="OVD290" s="215"/>
      <c r="OVE290" s="215"/>
      <c r="OVF290" s="215"/>
      <c r="OVG290" s="215"/>
      <c r="OVH290" s="215"/>
      <c r="OVI290" s="215"/>
      <c r="OVJ290" s="215"/>
      <c r="OVK290" s="215"/>
      <c r="OVL290" s="215"/>
      <c r="OVM290" s="215"/>
      <c r="OVN290" s="215"/>
      <c r="OVO290" s="215"/>
      <c r="OVP290" s="215"/>
      <c r="OVQ290" s="215"/>
      <c r="OVR290" s="215"/>
      <c r="OVS290" s="215"/>
      <c r="OVT290" s="215"/>
      <c r="OVU290" s="215"/>
      <c r="OVV290" s="215"/>
      <c r="OVW290" s="215"/>
      <c r="OVX290" s="215"/>
      <c r="OVY290" s="215"/>
      <c r="OVZ290" s="215"/>
      <c r="OWA290" s="215"/>
      <c r="OWB290" s="215"/>
      <c r="OWC290" s="215"/>
      <c r="OWD290" s="215"/>
      <c r="OWE290" s="215"/>
      <c r="OWF290" s="215"/>
      <c r="OWG290" s="215"/>
      <c r="OWH290" s="215"/>
      <c r="OWI290" s="215"/>
      <c r="OWJ290" s="215"/>
      <c r="OWK290" s="215"/>
      <c r="OWL290" s="215"/>
      <c r="OWM290" s="215"/>
      <c r="OWN290" s="215"/>
      <c r="OWO290" s="215"/>
      <c r="OWP290" s="215"/>
      <c r="OWQ290" s="215"/>
      <c r="OWR290" s="215"/>
      <c r="OWS290" s="215"/>
      <c r="OWT290" s="215"/>
      <c r="OWU290" s="215"/>
      <c r="OWV290" s="215"/>
      <c r="OWW290" s="215"/>
      <c r="OWX290" s="215"/>
      <c r="OWY290" s="215"/>
      <c r="OWZ290" s="215"/>
      <c r="OXA290" s="215"/>
      <c r="OXB290" s="215"/>
      <c r="OXC290" s="215"/>
      <c r="OXD290" s="215"/>
      <c r="OXE290" s="215"/>
      <c r="OXF290" s="215"/>
      <c r="OXG290" s="215"/>
      <c r="OXH290" s="215"/>
      <c r="OXI290" s="215"/>
      <c r="OXJ290" s="215"/>
      <c r="OXK290" s="215"/>
      <c r="OXL290" s="215"/>
      <c r="OXM290" s="215"/>
      <c r="OXN290" s="215"/>
      <c r="OXO290" s="215"/>
      <c r="OXP290" s="215"/>
      <c r="OXQ290" s="215"/>
      <c r="OXR290" s="215"/>
      <c r="OXS290" s="215"/>
      <c r="OXT290" s="215"/>
      <c r="OXU290" s="215"/>
      <c r="OXV290" s="215"/>
      <c r="OXW290" s="215"/>
      <c r="OXX290" s="215"/>
      <c r="OXY290" s="215"/>
      <c r="OXZ290" s="215"/>
      <c r="OYA290" s="215"/>
      <c r="OYB290" s="215"/>
      <c r="OYC290" s="215"/>
      <c r="OYD290" s="215"/>
      <c r="OYE290" s="215"/>
      <c r="OYF290" s="215"/>
      <c r="OYG290" s="215"/>
      <c r="OYH290" s="215"/>
      <c r="OYI290" s="215"/>
      <c r="OYJ290" s="215"/>
      <c r="OYK290" s="215"/>
      <c r="OYL290" s="215"/>
      <c r="OYM290" s="215"/>
      <c r="OYN290" s="215"/>
      <c r="OYO290" s="215"/>
      <c r="OYP290" s="215"/>
      <c r="OYQ290" s="215"/>
      <c r="OYR290" s="215"/>
      <c r="OYS290" s="215"/>
      <c r="OYT290" s="215"/>
      <c r="OYU290" s="215"/>
      <c r="OYV290" s="215"/>
      <c r="OYW290" s="215"/>
      <c r="OYX290" s="215"/>
      <c r="OYY290" s="215"/>
      <c r="OYZ290" s="215"/>
      <c r="OZA290" s="215"/>
      <c r="OZB290" s="215"/>
      <c r="OZC290" s="215"/>
      <c r="OZD290" s="215"/>
      <c r="OZE290" s="215"/>
      <c r="OZF290" s="215"/>
      <c r="OZG290" s="215"/>
      <c r="OZH290" s="215"/>
      <c r="OZI290" s="215"/>
      <c r="OZJ290" s="215"/>
      <c r="OZK290" s="215"/>
      <c r="OZL290" s="215"/>
      <c r="OZM290" s="215"/>
      <c r="OZN290" s="215"/>
      <c r="OZO290" s="215"/>
      <c r="OZP290" s="215"/>
      <c r="OZQ290" s="215"/>
      <c r="OZR290" s="215"/>
      <c r="OZS290" s="215"/>
      <c r="OZT290" s="215"/>
      <c r="OZU290" s="215"/>
      <c r="OZV290" s="215"/>
      <c r="OZW290" s="215"/>
      <c r="OZX290" s="215"/>
      <c r="OZY290" s="215"/>
      <c r="OZZ290" s="215"/>
      <c r="PAA290" s="215"/>
      <c r="PAB290" s="215"/>
      <c r="PAC290" s="215"/>
      <c r="PAD290" s="215"/>
      <c r="PAE290" s="215"/>
      <c r="PAF290" s="215"/>
      <c r="PAG290" s="215"/>
      <c r="PAH290" s="215"/>
      <c r="PAI290" s="215"/>
      <c r="PAJ290" s="215"/>
      <c r="PAK290" s="215"/>
      <c r="PAL290" s="215"/>
      <c r="PAM290" s="215"/>
      <c r="PAN290" s="215"/>
      <c r="PAO290" s="215"/>
      <c r="PAP290" s="215"/>
      <c r="PAQ290" s="215"/>
      <c r="PAR290" s="215"/>
      <c r="PAS290" s="215"/>
      <c r="PAT290" s="215"/>
      <c r="PAU290" s="215"/>
      <c r="PAV290" s="215"/>
      <c r="PAW290" s="215"/>
      <c r="PAX290" s="215"/>
      <c r="PAY290" s="215"/>
      <c r="PAZ290" s="215"/>
      <c r="PBA290" s="215"/>
      <c r="PBB290" s="215"/>
      <c r="PBC290" s="215"/>
      <c r="PBD290" s="215"/>
      <c r="PBE290" s="215"/>
      <c r="PBF290" s="215"/>
      <c r="PBG290" s="215"/>
      <c r="PBH290" s="215"/>
      <c r="PBI290" s="215"/>
      <c r="PBJ290" s="215"/>
      <c r="PBK290" s="215"/>
      <c r="PBL290" s="215"/>
      <c r="PBM290" s="215"/>
      <c r="PBN290" s="215"/>
      <c r="PBO290" s="215"/>
      <c r="PBP290" s="215"/>
      <c r="PBQ290" s="215"/>
      <c r="PBR290" s="215"/>
      <c r="PBS290" s="215"/>
      <c r="PBT290" s="215"/>
      <c r="PBU290" s="215"/>
      <c r="PBV290" s="215"/>
      <c r="PBW290" s="215"/>
      <c r="PBX290" s="215"/>
      <c r="PBY290" s="215"/>
      <c r="PBZ290" s="215"/>
      <c r="PCA290" s="215"/>
      <c r="PCB290" s="215"/>
      <c r="PCC290" s="215"/>
      <c r="PCD290" s="215"/>
      <c r="PCE290" s="215"/>
      <c r="PCF290" s="215"/>
      <c r="PCG290" s="215"/>
      <c r="PCH290" s="215"/>
      <c r="PCI290" s="215"/>
      <c r="PCJ290" s="215"/>
      <c r="PCK290" s="215"/>
      <c r="PCL290" s="215"/>
      <c r="PCM290" s="215"/>
      <c r="PCN290" s="215"/>
      <c r="PCO290" s="215"/>
      <c r="PCP290" s="215"/>
      <c r="PCQ290" s="215"/>
      <c r="PCR290" s="215"/>
      <c r="PCS290" s="215"/>
      <c r="PCT290" s="215"/>
      <c r="PCU290" s="215"/>
      <c r="PCV290" s="215"/>
      <c r="PCW290" s="215"/>
      <c r="PCX290" s="215"/>
      <c r="PCY290" s="215"/>
      <c r="PCZ290" s="215"/>
      <c r="PDA290" s="215"/>
      <c r="PDB290" s="215"/>
      <c r="PDC290" s="215"/>
      <c r="PDD290" s="215"/>
      <c r="PDE290" s="215"/>
      <c r="PDF290" s="215"/>
      <c r="PDG290" s="215"/>
      <c r="PDH290" s="215"/>
      <c r="PDI290" s="215"/>
      <c r="PDJ290" s="215"/>
      <c r="PDK290" s="215"/>
      <c r="PDL290" s="215"/>
      <c r="PDM290" s="215"/>
      <c r="PDN290" s="215"/>
      <c r="PDO290" s="215"/>
      <c r="PDP290" s="215"/>
      <c r="PDQ290" s="215"/>
      <c r="PDR290" s="215"/>
      <c r="PDS290" s="215"/>
      <c r="PDT290" s="215"/>
      <c r="PDU290" s="215"/>
      <c r="PDV290" s="215"/>
      <c r="PDW290" s="215"/>
      <c r="PDX290" s="215"/>
      <c r="PDY290" s="215"/>
      <c r="PDZ290" s="215"/>
      <c r="PEA290" s="215"/>
      <c r="PEB290" s="215"/>
      <c r="PEC290" s="215"/>
      <c r="PED290" s="215"/>
      <c r="PEE290" s="215"/>
      <c r="PEF290" s="215"/>
      <c r="PEG290" s="215"/>
      <c r="PEH290" s="215"/>
      <c r="PEI290" s="215"/>
      <c r="PEJ290" s="215"/>
      <c r="PEK290" s="215"/>
      <c r="PEL290" s="215"/>
      <c r="PEM290" s="215"/>
      <c r="PEN290" s="215"/>
      <c r="PEO290" s="215"/>
      <c r="PEP290" s="215"/>
      <c r="PEQ290" s="215"/>
      <c r="PER290" s="215"/>
      <c r="PES290" s="215"/>
      <c r="PET290" s="215"/>
      <c r="PEU290" s="215"/>
      <c r="PEV290" s="215"/>
      <c r="PEW290" s="215"/>
      <c r="PEX290" s="215"/>
      <c r="PEY290" s="215"/>
      <c r="PEZ290" s="215"/>
      <c r="PFA290" s="215"/>
      <c r="PFB290" s="215"/>
      <c r="PFC290" s="215"/>
      <c r="PFD290" s="215"/>
      <c r="PFE290" s="215"/>
      <c r="PFF290" s="215"/>
      <c r="PFG290" s="215"/>
      <c r="PFH290" s="215"/>
      <c r="PFI290" s="215"/>
      <c r="PFJ290" s="215"/>
      <c r="PFK290" s="215"/>
      <c r="PFL290" s="215"/>
      <c r="PFM290" s="215"/>
      <c r="PFN290" s="215"/>
      <c r="PFO290" s="215"/>
      <c r="PFP290" s="215"/>
      <c r="PFQ290" s="215"/>
      <c r="PFR290" s="215"/>
      <c r="PFS290" s="215"/>
      <c r="PFT290" s="215"/>
      <c r="PFU290" s="215"/>
      <c r="PFV290" s="215"/>
      <c r="PFW290" s="215"/>
      <c r="PFX290" s="215"/>
      <c r="PFY290" s="215"/>
      <c r="PFZ290" s="215"/>
      <c r="PGA290" s="215"/>
      <c r="PGB290" s="215"/>
      <c r="PGC290" s="215"/>
      <c r="PGD290" s="215"/>
      <c r="PGE290" s="215"/>
      <c r="PGF290" s="215"/>
      <c r="PGG290" s="215"/>
      <c r="PGH290" s="215"/>
      <c r="PGI290" s="215"/>
      <c r="PGJ290" s="215"/>
      <c r="PGK290" s="215"/>
      <c r="PGL290" s="215"/>
      <c r="PGM290" s="215"/>
      <c r="PGN290" s="215"/>
      <c r="PGO290" s="215"/>
      <c r="PGP290" s="215"/>
      <c r="PGQ290" s="215"/>
      <c r="PGR290" s="215"/>
      <c r="PGS290" s="215"/>
      <c r="PGT290" s="215"/>
      <c r="PGU290" s="215"/>
      <c r="PGV290" s="215"/>
      <c r="PGW290" s="215"/>
      <c r="PGX290" s="215"/>
      <c r="PGY290" s="215"/>
      <c r="PGZ290" s="215"/>
      <c r="PHA290" s="215"/>
      <c r="PHB290" s="215"/>
      <c r="PHC290" s="215"/>
      <c r="PHD290" s="215"/>
      <c r="PHE290" s="215"/>
      <c r="PHF290" s="215"/>
      <c r="PHG290" s="215"/>
      <c r="PHH290" s="215"/>
      <c r="PHI290" s="215"/>
      <c r="PHJ290" s="215"/>
      <c r="PHK290" s="215"/>
      <c r="PHL290" s="215"/>
      <c r="PHM290" s="215"/>
      <c r="PHN290" s="215"/>
      <c r="PHO290" s="215"/>
      <c r="PHP290" s="215"/>
      <c r="PHQ290" s="215"/>
      <c r="PHR290" s="215"/>
      <c r="PHS290" s="215"/>
      <c r="PHT290" s="215"/>
      <c r="PHU290" s="215"/>
      <c r="PHV290" s="215"/>
      <c r="PHW290" s="215"/>
      <c r="PHX290" s="215"/>
      <c r="PHY290" s="215"/>
      <c r="PHZ290" s="215"/>
      <c r="PIA290" s="215"/>
      <c r="PIB290" s="215"/>
      <c r="PIC290" s="215"/>
      <c r="PID290" s="215"/>
      <c r="PIE290" s="215"/>
      <c r="PIF290" s="215"/>
      <c r="PIG290" s="215"/>
      <c r="PIH290" s="215"/>
      <c r="PII290" s="215"/>
      <c r="PIJ290" s="215"/>
      <c r="PIK290" s="215"/>
      <c r="PIL290" s="215"/>
      <c r="PIM290" s="215"/>
      <c r="PIN290" s="215"/>
      <c r="PIO290" s="215"/>
      <c r="PIP290" s="215"/>
      <c r="PIQ290" s="215"/>
      <c r="PIR290" s="215"/>
      <c r="PIS290" s="215"/>
      <c r="PIT290" s="215"/>
      <c r="PIU290" s="215"/>
      <c r="PIV290" s="215"/>
      <c r="PIW290" s="215"/>
      <c r="PIX290" s="215"/>
      <c r="PIY290" s="215"/>
      <c r="PIZ290" s="215"/>
      <c r="PJA290" s="215"/>
      <c r="PJB290" s="215"/>
      <c r="PJC290" s="215"/>
      <c r="PJD290" s="215"/>
      <c r="PJE290" s="215"/>
      <c r="PJF290" s="215"/>
      <c r="PJG290" s="215"/>
      <c r="PJH290" s="215"/>
      <c r="PJI290" s="215"/>
      <c r="PJJ290" s="215"/>
      <c r="PJK290" s="215"/>
      <c r="PJL290" s="215"/>
      <c r="PJM290" s="215"/>
      <c r="PJN290" s="215"/>
      <c r="PJO290" s="215"/>
      <c r="PJP290" s="215"/>
      <c r="PJQ290" s="215"/>
      <c r="PJR290" s="215"/>
      <c r="PJS290" s="215"/>
      <c r="PJT290" s="215"/>
      <c r="PJU290" s="215"/>
      <c r="PJV290" s="215"/>
      <c r="PJW290" s="215"/>
      <c r="PJX290" s="215"/>
      <c r="PJY290" s="215"/>
      <c r="PJZ290" s="215"/>
      <c r="PKA290" s="215"/>
      <c r="PKB290" s="215"/>
      <c r="PKC290" s="215"/>
      <c r="PKD290" s="215"/>
      <c r="PKE290" s="215"/>
      <c r="PKF290" s="215"/>
      <c r="PKG290" s="215"/>
      <c r="PKH290" s="215"/>
      <c r="PKI290" s="215"/>
      <c r="PKJ290" s="215"/>
      <c r="PKK290" s="215"/>
      <c r="PKL290" s="215"/>
      <c r="PKM290" s="215"/>
      <c r="PKN290" s="215"/>
      <c r="PKO290" s="215"/>
      <c r="PKP290" s="215"/>
      <c r="PKQ290" s="215"/>
      <c r="PKR290" s="215"/>
      <c r="PKS290" s="215"/>
      <c r="PKT290" s="215"/>
      <c r="PKU290" s="215"/>
      <c r="PKV290" s="215"/>
      <c r="PKW290" s="215"/>
      <c r="PKX290" s="215"/>
      <c r="PKY290" s="215"/>
      <c r="PKZ290" s="215"/>
      <c r="PLA290" s="215"/>
      <c r="PLB290" s="215"/>
      <c r="PLC290" s="215"/>
      <c r="PLD290" s="215"/>
      <c r="PLE290" s="215"/>
      <c r="PLF290" s="215"/>
      <c r="PLG290" s="215"/>
      <c r="PLH290" s="215"/>
      <c r="PLI290" s="215"/>
      <c r="PLJ290" s="215"/>
      <c r="PLK290" s="215"/>
      <c r="PLL290" s="215"/>
      <c r="PLM290" s="215"/>
      <c r="PLN290" s="215"/>
      <c r="PLO290" s="215"/>
      <c r="PLP290" s="215"/>
      <c r="PLQ290" s="215"/>
      <c r="PLR290" s="215"/>
      <c r="PLS290" s="215"/>
      <c r="PLT290" s="215"/>
      <c r="PLU290" s="215"/>
      <c r="PLV290" s="215"/>
      <c r="PLW290" s="215"/>
      <c r="PLX290" s="215"/>
      <c r="PLY290" s="215"/>
      <c r="PLZ290" s="215"/>
      <c r="PMA290" s="215"/>
      <c r="PMB290" s="215"/>
      <c r="PMC290" s="215"/>
      <c r="PMD290" s="215"/>
      <c r="PME290" s="215"/>
      <c r="PMF290" s="215"/>
      <c r="PMG290" s="215"/>
      <c r="PMH290" s="215"/>
      <c r="PMI290" s="215"/>
      <c r="PMJ290" s="215"/>
      <c r="PMK290" s="215"/>
      <c r="PML290" s="215"/>
      <c r="PMM290" s="215"/>
      <c r="PMN290" s="215"/>
      <c r="PMO290" s="215"/>
      <c r="PMP290" s="215"/>
      <c r="PMQ290" s="215"/>
      <c r="PMR290" s="215"/>
      <c r="PMS290" s="215"/>
      <c r="PMT290" s="215"/>
      <c r="PMU290" s="215"/>
      <c r="PMV290" s="215"/>
      <c r="PMW290" s="215"/>
      <c r="PMX290" s="215"/>
      <c r="PMY290" s="215"/>
      <c r="PMZ290" s="215"/>
      <c r="PNA290" s="215"/>
      <c r="PNB290" s="215"/>
      <c r="PNC290" s="215"/>
      <c r="PND290" s="215"/>
      <c r="PNE290" s="215"/>
      <c r="PNF290" s="215"/>
      <c r="PNG290" s="215"/>
      <c r="PNH290" s="215"/>
      <c r="PNI290" s="215"/>
      <c r="PNJ290" s="215"/>
      <c r="PNK290" s="215"/>
      <c r="PNL290" s="215"/>
      <c r="PNM290" s="215"/>
      <c r="PNN290" s="215"/>
      <c r="PNO290" s="215"/>
      <c r="PNP290" s="215"/>
      <c r="PNQ290" s="215"/>
      <c r="PNR290" s="215"/>
      <c r="PNS290" s="215"/>
      <c r="PNT290" s="215"/>
      <c r="PNU290" s="215"/>
      <c r="PNV290" s="215"/>
      <c r="PNW290" s="215"/>
      <c r="PNX290" s="215"/>
      <c r="PNY290" s="215"/>
      <c r="PNZ290" s="215"/>
      <c r="POA290" s="215"/>
      <c r="POB290" s="215"/>
      <c r="POC290" s="215"/>
      <c r="POD290" s="215"/>
      <c r="POE290" s="215"/>
      <c r="POF290" s="215"/>
      <c r="POG290" s="215"/>
      <c r="POH290" s="215"/>
      <c r="POI290" s="215"/>
      <c r="POJ290" s="215"/>
      <c r="POK290" s="215"/>
      <c r="POL290" s="215"/>
      <c r="POM290" s="215"/>
      <c r="PON290" s="215"/>
      <c r="POO290" s="215"/>
      <c r="POP290" s="215"/>
      <c r="POQ290" s="215"/>
      <c r="POR290" s="215"/>
      <c r="POS290" s="215"/>
      <c r="POT290" s="215"/>
      <c r="POU290" s="215"/>
      <c r="POV290" s="215"/>
      <c r="POW290" s="215"/>
      <c r="POX290" s="215"/>
      <c r="POY290" s="215"/>
      <c r="POZ290" s="215"/>
      <c r="PPA290" s="215"/>
      <c r="PPB290" s="215"/>
      <c r="PPC290" s="215"/>
      <c r="PPD290" s="215"/>
      <c r="PPE290" s="215"/>
      <c r="PPF290" s="215"/>
      <c r="PPG290" s="215"/>
      <c r="PPH290" s="215"/>
      <c r="PPI290" s="215"/>
      <c r="PPJ290" s="215"/>
      <c r="PPK290" s="215"/>
      <c r="PPL290" s="215"/>
      <c r="PPM290" s="215"/>
      <c r="PPN290" s="215"/>
      <c r="PPO290" s="215"/>
      <c r="PPP290" s="215"/>
      <c r="PPQ290" s="215"/>
      <c r="PPR290" s="215"/>
      <c r="PPS290" s="215"/>
      <c r="PPT290" s="215"/>
      <c r="PPU290" s="215"/>
      <c r="PPV290" s="215"/>
      <c r="PPW290" s="215"/>
      <c r="PPX290" s="215"/>
      <c r="PPY290" s="215"/>
      <c r="PPZ290" s="215"/>
      <c r="PQA290" s="215"/>
      <c r="PQB290" s="215"/>
      <c r="PQC290" s="215"/>
      <c r="PQD290" s="215"/>
      <c r="PQE290" s="215"/>
      <c r="PQF290" s="215"/>
      <c r="PQG290" s="215"/>
      <c r="PQH290" s="215"/>
      <c r="PQI290" s="215"/>
      <c r="PQJ290" s="215"/>
      <c r="PQK290" s="215"/>
      <c r="PQL290" s="215"/>
      <c r="PQM290" s="215"/>
      <c r="PQN290" s="215"/>
      <c r="PQO290" s="215"/>
      <c r="PQP290" s="215"/>
      <c r="PQQ290" s="215"/>
      <c r="PQR290" s="215"/>
      <c r="PQS290" s="215"/>
      <c r="PQT290" s="215"/>
      <c r="PQU290" s="215"/>
      <c r="PQV290" s="215"/>
      <c r="PQW290" s="215"/>
      <c r="PQX290" s="215"/>
      <c r="PQY290" s="215"/>
      <c r="PQZ290" s="215"/>
      <c r="PRA290" s="215"/>
      <c r="PRB290" s="215"/>
      <c r="PRC290" s="215"/>
      <c r="PRD290" s="215"/>
      <c r="PRE290" s="215"/>
      <c r="PRF290" s="215"/>
      <c r="PRG290" s="215"/>
      <c r="PRH290" s="215"/>
      <c r="PRI290" s="215"/>
      <c r="PRJ290" s="215"/>
      <c r="PRK290" s="215"/>
      <c r="PRL290" s="215"/>
      <c r="PRM290" s="215"/>
      <c r="PRN290" s="215"/>
      <c r="PRO290" s="215"/>
      <c r="PRP290" s="215"/>
      <c r="PRQ290" s="215"/>
      <c r="PRR290" s="215"/>
      <c r="PRS290" s="215"/>
      <c r="PRT290" s="215"/>
      <c r="PRU290" s="215"/>
      <c r="PRV290" s="215"/>
      <c r="PRW290" s="215"/>
      <c r="PRX290" s="215"/>
      <c r="PRY290" s="215"/>
      <c r="PRZ290" s="215"/>
      <c r="PSA290" s="215"/>
      <c r="PSB290" s="215"/>
      <c r="PSC290" s="215"/>
      <c r="PSD290" s="215"/>
      <c r="PSE290" s="215"/>
      <c r="PSF290" s="215"/>
      <c r="PSG290" s="215"/>
      <c r="PSH290" s="215"/>
      <c r="PSI290" s="215"/>
      <c r="PSJ290" s="215"/>
      <c r="PSK290" s="215"/>
      <c r="PSL290" s="215"/>
      <c r="PSM290" s="215"/>
      <c r="PSN290" s="215"/>
      <c r="PSO290" s="215"/>
      <c r="PSP290" s="215"/>
      <c r="PSQ290" s="215"/>
      <c r="PSR290" s="215"/>
      <c r="PSS290" s="215"/>
      <c r="PST290" s="215"/>
      <c r="PSU290" s="215"/>
      <c r="PSV290" s="215"/>
      <c r="PSW290" s="215"/>
      <c r="PSX290" s="215"/>
      <c r="PSY290" s="215"/>
      <c r="PSZ290" s="215"/>
      <c r="PTA290" s="215"/>
      <c r="PTB290" s="215"/>
      <c r="PTC290" s="215"/>
      <c r="PTD290" s="215"/>
      <c r="PTE290" s="215"/>
      <c r="PTF290" s="215"/>
      <c r="PTG290" s="215"/>
      <c r="PTH290" s="215"/>
      <c r="PTI290" s="215"/>
      <c r="PTJ290" s="215"/>
      <c r="PTK290" s="215"/>
      <c r="PTL290" s="215"/>
      <c r="PTM290" s="215"/>
      <c r="PTN290" s="215"/>
      <c r="PTO290" s="215"/>
      <c r="PTP290" s="215"/>
      <c r="PTQ290" s="215"/>
      <c r="PTR290" s="215"/>
      <c r="PTS290" s="215"/>
      <c r="PTT290" s="215"/>
      <c r="PTU290" s="215"/>
      <c r="PTV290" s="215"/>
      <c r="PTW290" s="215"/>
      <c r="PTX290" s="215"/>
      <c r="PTY290" s="215"/>
      <c r="PTZ290" s="215"/>
      <c r="PUA290" s="215"/>
      <c r="PUB290" s="215"/>
      <c r="PUC290" s="215"/>
      <c r="PUD290" s="215"/>
      <c r="PUE290" s="215"/>
      <c r="PUF290" s="215"/>
      <c r="PUG290" s="215"/>
      <c r="PUH290" s="215"/>
      <c r="PUI290" s="215"/>
      <c r="PUJ290" s="215"/>
      <c r="PUK290" s="215"/>
      <c r="PUL290" s="215"/>
      <c r="PUM290" s="215"/>
      <c r="PUN290" s="215"/>
      <c r="PUO290" s="215"/>
      <c r="PUP290" s="215"/>
      <c r="PUQ290" s="215"/>
      <c r="PUR290" s="215"/>
      <c r="PUS290" s="215"/>
      <c r="PUT290" s="215"/>
      <c r="PUU290" s="215"/>
      <c r="PUV290" s="215"/>
      <c r="PUW290" s="215"/>
      <c r="PUX290" s="215"/>
      <c r="PUY290" s="215"/>
      <c r="PUZ290" s="215"/>
      <c r="PVA290" s="215"/>
      <c r="PVB290" s="215"/>
      <c r="PVC290" s="215"/>
      <c r="PVD290" s="215"/>
      <c r="PVE290" s="215"/>
      <c r="PVF290" s="215"/>
      <c r="PVG290" s="215"/>
      <c r="PVH290" s="215"/>
      <c r="PVI290" s="215"/>
      <c r="PVJ290" s="215"/>
      <c r="PVK290" s="215"/>
      <c r="PVL290" s="215"/>
      <c r="PVM290" s="215"/>
      <c r="PVN290" s="215"/>
      <c r="PVO290" s="215"/>
      <c r="PVP290" s="215"/>
      <c r="PVQ290" s="215"/>
      <c r="PVR290" s="215"/>
      <c r="PVS290" s="215"/>
      <c r="PVT290" s="215"/>
      <c r="PVU290" s="215"/>
      <c r="PVV290" s="215"/>
      <c r="PVW290" s="215"/>
      <c r="PVX290" s="215"/>
      <c r="PVY290" s="215"/>
      <c r="PVZ290" s="215"/>
      <c r="PWA290" s="215"/>
      <c r="PWB290" s="215"/>
      <c r="PWC290" s="215"/>
      <c r="PWD290" s="215"/>
      <c r="PWE290" s="215"/>
      <c r="PWF290" s="215"/>
      <c r="PWG290" s="215"/>
      <c r="PWH290" s="215"/>
      <c r="PWI290" s="215"/>
      <c r="PWJ290" s="215"/>
      <c r="PWK290" s="215"/>
      <c r="PWL290" s="215"/>
      <c r="PWM290" s="215"/>
      <c r="PWN290" s="215"/>
      <c r="PWO290" s="215"/>
      <c r="PWP290" s="215"/>
      <c r="PWQ290" s="215"/>
      <c r="PWR290" s="215"/>
      <c r="PWS290" s="215"/>
      <c r="PWT290" s="215"/>
      <c r="PWU290" s="215"/>
      <c r="PWV290" s="215"/>
      <c r="PWW290" s="215"/>
      <c r="PWX290" s="215"/>
      <c r="PWY290" s="215"/>
      <c r="PWZ290" s="215"/>
      <c r="PXA290" s="215"/>
      <c r="PXB290" s="215"/>
      <c r="PXC290" s="215"/>
      <c r="PXD290" s="215"/>
      <c r="PXE290" s="215"/>
      <c r="PXF290" s="215"/>
      <c r="PXG290" s="215"/>
      <c r="PXH290" s="215"/>
      <c r="PXI290" s="215"/>
      <c r="PXJ290" s="215"/>
      <c r="PXK290" s="215"/>
      <c r="PXL290" s="215"/>
      <c r="PXM290" s="215"/>
      <c r="PXN290" s="215"/>
      <c r="PXO290" s="215"/>
      <c r="PXP290" s="215"/>
      <c r="PXQ290" s="215"/>
      <c r="PXR290" s="215"/>
      <c r="PXS290" s="215"/>
      <c r="PXT290" s="215"/>
      <c r="PXU290" s="215"/>
      <c r="PXV290" s="215"/>
      <c r="PXW290" s="215"/>
      <c r="PXX290" s="215"/>
      <c r="PXY290" s="215"/>
      <c r="PXZ290" s="215"/>
      <c r="PYA290" s="215"/>
      <c r="PYB290" s="215"/>
      <c r="PYC290" s="215"/>
      <c r="PYD290" s="215"/>
      <c r="PYE290" s="215"/>
      <c r="PYF290" s="215"/>
      <c r="PYG290" s="215"/>
      <c r="PYH290" s="215"/>
      <c r="PYI290" s="215"/>
      <c r="PYJ290" s="215"/>
      <c r="PYK290" s="215"/>
      <c r="PYL290" s="215"/>
      <c r="PYM290" s="215"/>
      <c r="PYN290" s="215"/>
      <c r="PYO290" s="215"/>
      <c r="PYP290" s="215"/>
      <c r="PYQ290" s="215"/>
      <c r="PYR290" s="215"/>
      <c r="PYS290" s="215"/>
      <c r="PYT290" s="215"/>
      <c r="PYU290" s="215"/>
      <c r="PYV290" s="215"/>
      <c r="PYW290" s="215"/>
      <c r="PYX290" s="215"/>
      <c r="PYY290" s="215"/>
      <c r="PYZ290" s="215"/>
      <c r="PZA290" s="215"/>
      <c r="PZB290" s="215"/>
      <c r="PZC290" s="215"/>
      <c r="PZD290" s="215"/>
      <c r="PZE290" s="215"/>
      <c r="PZF290" s="215"/>
      <c r="PZG290" s="215"/>
      <c r="PZH290" s="215"/>
      <c r="PZI290" s="215"/>
      <c r="PZJ290" s="215"/>
      <c r="PZK290" s="215"/>
      <c r="PZL290" s="215"/>
      <c r="PZM290" s="215"/>
      <c r="PZN290" s="215"/>
      <c r="PZO290" s="215"/>
      <c r="PZP290" s="215"/>
      <c r="PZQ290" s="215"/>
      <c r="PZR290" s="215"/>
      <c r="PZS290" s="215"/>
      <c r="PZT290" s="215"/>
      <c r="PZU290" s="215"/>
      <c r="PZV290" s="215"/>
      <c r="PZW290" s="215"/>
      <c r="PZX290" s="215"/>
      <c r="PZY290" s="215"/>
      <c r="PZZ290" s="215"/>
      <c r="QAA290" s="215"/>
      <c r="QAB290" s="215"/>
      <c r="QAC290" s="215"/>
      <c r="QAD290" s="215"/>
      <c r="QAE290" s="215"/>
      <c r="QAF290" s="215"/>
      <c r="QAG290" s="215"/>
      <c r="QAH290" s="215"/>
      <c r="QAI290" s="215"/>
      <c r="QAJ290" s="215"/>
      <c r="QAK290" s="215"/>
      <c r="QAL290" s="215"/>
      <c r="QAM290" s="215"/>
      <c r="QAN290" s="215"/>
      <c r="QAO290" s="215"/>
      <c r="QAP290" s="215"/>
      <c r="QAQ290" s="215"/>
      <c r="QAR290" s="215"/>
      <c r="QAS290" s="215"/>
      <c r="QAT290" s="215"/>
      <c r="QAU290" s="215"/>
      <c r="QAV290" s="215"/>
      <c r="QAW290" s="215"/>
      <c r="QAX290" s="215"/>
      <c r="QAY290" s="215"/>
      <c r="QAZ290" s="215"/>
      <c r="QBA290" s="215"/>
      <c r="QBB290" s="215"/>
      <c r="QBC290" s="215"/>
      <c r="QBD290" s="215"/>
      <c r="QBE290" s="215"/>
      <c r="QBF290" s="215"/>
      <c r="QBG290" s="215"/>
      <c r="QBH290" s="215"/>
      <c r="QBI290" s="215"/>
      <c r="QBJ290" s="215"/>
      <c r="QBK290" s="215"/>
      <c r="QBL290" s="215"/>
      <c r="QBM290" s="215"/>
      <c r="QBN290" s="215"/>
      <c r="QBO290" s="215"/>
      <c r="QBP290" s="215"/>
      <c r="QBQ290" s="215"/>
      <c r="QBR290" s="215"/>
      <c r="QBS290" s="215"/>
      <c r="QBT290" s="215"/>
      <c r="QBU290" s="215"/>
      <c r="QBV290" s="215"/>
      <c r="QBW290" s="215"/>
      <c r="QBX290" s="215"/>
      <c r="QBY290" s="215"/>
      <c r="QBZ290" s="215"/>
      <c r="QCA290" s="215"/>
      <c r="QCB290" s="215"/>
      <c r="QCC290" s="215"/>
      <c r="QCD290" s="215"/>
      <c r="QCE290" s="215"/>
      <c r="QCF290" s="215"/>
      <c r="QCG290" s="215"/>
      <c r="QCH290" s="215"/>
      <c r="QCI290" s="215"/>
      <c r="QCJ290" s="215"/>
      <c r="QCK290" s="215"/>
      <c r="QCL290" s="215"/>
      <c r="QCM290" s="215"/>
      <c r="QCN290" s="215"/>
      <c r="QCO290" s="215"/>
      <c r="QCP290" s="215"/>
      <c r="QCQ290" s="215"/>
      <c r="QCR290" s="215"/>
      <c r="QCS290" s="215"/>
      <c r="QCT290" s="215"/>
      <c r="QCU290" s="215"/>
      <c r="QCV290" s="215"/>
      <c r="QCW290" s="215"/>
      <c r="QCX290" s="215"/>
      <c r="QCY290" s="215"/>
      <c r="QCZ290" s="215"/>
      <c r="QDA290" s="215"/>
      <c r="QDB290" s="215"/>
      <c r="QDC290" s="215"/>
      <c r="QDD290" s="215"/>
      <c r="QDE290" s="215"/>
      <c r="QDF290" s="215"/>
      <c r="QDG290" s="215"/>
      <c r="QDH290" s="215"/>
      <c r="QDI290" s="215"/>
      <c r="QDJ290" s="215"/>
      <c r="QDK290" s="215"/>
      <c r="QDL290" s="215"/>
      <c r="QDM290" s="215"/>
      <c r="QDN290" s="215"/>
      <c r="QDO290" s="215"/>
      <c r="QDP290" s="215"/>
      <c r="QDQ290" s="215"/>
      <c r="QDR290" s="215"/>
      <c r="QDS290" s="215"/>
      <c r="QDT290" s="215"/>
      <c r="QDU290" s="215"/>
      <c r="QDV290" s="215"/>
      <c r="QDW290" s="215"/>
      <c r="QDX290" s="215"/>
      <c r="QDY290" s="215"/>
      <c r="QDZ290" s="215"/>
      <c r="QEA290" s="215"/>
      <c r="QEB290" s="215"/>
      <c r="QEC290" s="215"/>
      <c r="QED290" s="215"/>
      <c r="QEE290" s="215"/>
      <c r="QEF290" s="215"/>
      <c r="QEG290" s="215"/>
      <c r="QEH290" s="215"/>
      <c r="QEI290" s="215"/>
      <c r="QEJ290" s="215"/>
      <c r="QEK290" s="215"/>
      <c r="QEL290" s="215"/>
      <c r="QEM290" s="215"/>
      <c r="QEN290" s="215"/>
      <c r="QEO290" s="215"/>
      <c r="QEP290" s="215"/>
      <c r="QEQ290" s="215"/>
      <c r="QER290" s="215"/>
      <c r="QES290" s="215"/>
      <c r="QET290" s="215"/>
      <c r="QEU290" s="215"/>
      <c r="QEV290" s="215"/>
      <c r="QEW290" s="215"/>
      <c r="QEX290" s="215"/>
      <c r="QEY290" s="215"/>
      <c r="QEZ290" s="215"/>
      <c r="QFA290" s="215"/>
      <c r="QFB290" s="215"/>
      <c r="QFC290" s="215"/>
      <c r="QFD290" s="215"/>
      <c r="QFE290" s="215"/>
      <c r="QFF290" s="215"/>
      <c r="QFG290" s="215"/>
      <c r="QFH290" s="215"/>
      <c r="QFI290" s="215"/>
      <c r="QFJ290" s="215"/>
      <c r="QFK290" s="215"/>
      <c r="QFL290" s="215"/>
      <c r="QFM290" s="215"/>
      <c r="QFN290" s="215"/>
      <c r="QFO290" s="215"/>
      <c r="QFP290" s="215"/>
      <c r="QFQ290" s="215"/>
      <c r="QFR290" s="215"/>
      <c r="QFS290" s="215"/>
      <c r="QFT290" s="215"/>
      <c r="QFU290" s="215"/>
      <c r="QFV290" s="215"/>
      <c r="QFW290" s="215"/>
      <c r="QFX290" s="215"/>
      <c r="QFY290" s="215"/>
      <c r="QFZ290" s="215"/>
      <c r="QGA290" s="215"/>
      <c r="QGB290" s="215"/>
      <c r="QGC290" s="215"/>
      <c r="QGD290" s="215"/>
      <c r="QGE290" s="215"/>
      <c r="QGF290" s="215"/>
      <c r="QGG290" s="215"/>
      <c r="QGH290" s="215"/>
      <c r="QGI290" s="215"/>
      <c r="QGJ290" s="215"/>
      <c r="QGK290" s="215"/>
      <c r="QGL290" s="215"/>
      <c r="QGM290" s="215"/>
      <c r="QGN290" s="215"/>
      <c r="QGO290" s="215"/>
      <c r="QGP290" s="215"/>
      <c r="QGQ290" s="215"/>
      <c r="QGR290" s="215"/>
      <c r="QGS290" s="215"/>
      <c r="QGT290" s="215"/>
      <c r="QGU290" s="215"/>
      <c r="QGV290" s="215"/>
      <c r="QGW290" s="215"/>
      <c r="QGX290" s="215"/>
      <c r="QGY290" s="215"/>
      <c r="QGZ290" s="215"/>
      <c r="QHA290" s="215"/>
      <c r="QHB290" s="215"/>
      <c r="QHC290" s="215"/>
      <c r="QHD290" s="215"/>
      <c r="QHE290" s="215"/>
      <c r="QHF290" s="215"/>
      <c r="QHG290" s="215"/>
      <c r="QHH290" s="215"/>
      <c r="QHI290" s="215"/>
      <c r="QHJ290" s="215"/>
      <c r="QHK290" s="215"/>
      <c r="QHL290" s="215"/>
      <c r="QHM290" s="215"/>
      <c r="QHN290" s="215"/>
      <c r="QHO290" s="215"/>
      <c r="QHP290" s="215"/>
      <c r="QHQ290" s="215"/>
      <c r="QHR290" s="215"/>
      <c r="QHS290" s="215"/>
      <c r="QHT290" s="215"/>
      <c r="QHU290" s="215"/>
      <c r="QHV290" s="215"/>
      <c r="QHW290" s="215"/>
      <c r="QHX290" s="215"/>
      <c r="QHY290" s="215"/>
      <c r="QHZ290" s="215"/>
      <c r="QIA290" s="215"/>
      <c r="QIB290" s="215"/>
      <c r="QIC290" s="215"/>
      <c r="QID290" s="215"/>
      <c r="QIE290" s="215"/>
      <c r="QIF290" s="215"/>
      <c r="QIG290" s="215"/>
      <c r="QIH290" s="215"/>
      <c r="QII290" s="215"/>
      <c r="QIJ290" s="215"/>
      <c r="QIK290" s="215"/>
      <c r="QIL290" s="215"/>
      <c r="QIM290" s="215"/>
      <c r="QIN290" s="215"/>
      <c r="QIO290" s="215"/>
      <c r="QIP290" s="215"/>
      <c r="QIQ290" s="215"/>
      <c r="QIR290" s="215"/>
      <c r="QIS290" s="215"/>
      <c r="QIT290" s="215"/>
      <c r="QIU290" s="215"/>
      <c r="QIV290" s="215"/>
      <c r="QIW290" s="215"/>
      <c r="QIX290" s="215"/>
      <c r="QIY290" s="215"/>
      <c r="QIZ290" s="215"/>
      <c r="QJA290" s="215"/>
      <c r="QJB290" s="215"/>
      <c r="QJC290" s="215"/>
      <c r="QJD290" s="215"/>
      <c r="QJE290" s="215"/>
      <c r="QJF290" s="215"/>
      <c r="QJG290" s="215"/>
      <c r="QJH290" s="215"/>
      <c r="QJI290" s="215"/>
      <c r="QJJ290" s="215"/>
      <c r="QJK290" s="215"/>
      <c r="QJL290" s="215"/>
      <c r="QJM290" s="215"/>
      <c r="QJN290" s="215"/>
      <c r="QJO290" s="215"/>
      <c r="QJP290" s="215"/>
      <c r="QJQ290" s="215"/>
      <c r="QJR290" s="215"/>
      <c r="QJS290" s="215"/>
      <c r="QJT290" s="215"/>
      <c r="QJU290" s="215"/>
      <c r="QJV290" s="215"/>
      <c r="QJW290" s="215"/>
      <c r="QJX290" s="215"/>
      <c r="QJY290" s="215"/>
      <c r="QJZ290" s="215"/>
      <c r="QKA290" s="215"/>
      <c r="QKB290" s="215"/>
      <c r="QKC290" s="215"/>
      <c r="QKD290" s="215"/>
      <c r="QKE290" s="215"/>
      <c r="QKF290" s="215"/>
      <c r="QKG290" s="215"/>
      <c r="QKH290" s="215"/>
      <c r="QKI290" s="215"/>
      <c r="QKJ290" s="215"/>
      <c r="QKK290" s="215"/>
      <c r="QKL290" s="215"/>
      <c r="QKM290" s="215"/>
      <c r="QKN290" s="215"/>
      <c r="QKO290" s="215"/>
      <c r="QKP290" s="215"/>
      <c r="QKQ290" s="215"/>
      <c r="QKR290" s="215"/>
      <c r="QKS290" s="215"/>
      <c r="QKT290" s="215"/>
      <c r="QKU290" s="215"/>
      <c r="QKV290" s="215"/>
      <c r="QKW290" s="215"/>
      <c r="QKX290" s="215"/>
      <c r="QKY290" s="215"/>
      <c r="QKZ290" s="215"/>
      <c r="QLA290" s="215"/>
      <c r="QLB290" s="215"/>
      <c r="QLC290" s="215"/>
      <c r="QLD290" s="215"/>
      <c r="QLE290" s="215"/>
      <c r="QLF290" s="215"/>
      <c r="QLG290" s="215"/>
      <c r="QLH290" s="215"/>
      <c r="QLI290" s="215"/>
      <c r="QLJ290" s="215"/>
      <c r="QLK290" s="215"/>
      <c r="QLL290" s="215"/>
      <c r="QLM290" s="215"/>
      <c r="QLN290" s="215"/>
      <c r="QLO290" s="215"/>
      <c r="QLP290" s="215"/>
      <c r="QLQ290" s="215"/>
      <c r="QLR290" s="215"/>
      <c r="QLS290" s="215"/>
      <c r="QLT290" s="215"/>
      <c r="QLU290" s="215"/>
      <c r="QLV290" s="215"/>
      <c r="QLW290" s="215"/>
      <c r="QLX290" s="215"/>
      <c r="QLY290" s="215"/>
      <c r="QLZ290" s="215"/>
      <c r="QMA290" s="215"/>
      <c r="QMB290" s="215"/>
      <c r="QMC290" s="215"/>
      <c r="QMD290" s="215"/>
      <c r="QME290" s="215"/>
      <c r="QMF290" s="215"/>
      <c r="QMG290" s="215"/>
      <c r="QMH290" s="215"/>
      <c r="QMI290" s="215"/>
      <c r="QMJ290" s="215"/>
      <c r="QMK290" s="215"/>
      <c r="QML290" s="215"/>
      <c r="QMM290" s="215"/>
      <c r="QMN290" s="215"/>
      <c r="QMO290" s="215"/>
      <c r="QMP290" s="215"/>
      <c r="QMQ290" s="215"/>
      <c r="QMR290" s="215"/>
      <c r="QMS290" s="215"/>
      <c r="QMT290" s="215"/>
      <c r="QMU290" s="215"/>
      <c r="QMV290" s="215"/>
      <c r="QMW290" s="215"/>
      <c r="QMX290" s="215"/>
      <c r="QMY290" s="215"/>
      <c r="QMZ290" s="215"/>
      <c r="QNA290" s="215"/>
      <c r="QNB290" s="215"/>
      <c r="QNC290" s="215"/>
      <c r="QND290" s="215"/>
      <c r="QNE290" s="215"/>
      <c r="QNF290" s="215"/>
      <c r="QNG290" s="215"/>
      <c r="QNH290" s="215"/>
      <c r="QNI290" s="215"/>
      <c r="QNJ290" s="215"/>
      <c r="QNK290" s="215"/>
      <c r="QNL290" s="215"/>
      <c r="QNM290" s="215"/>
      <c r="QNN290" s="215"/>
      <c r="QNO290" s="215"/>
      <c r="QNP290" s="215"/>
      <c r="QNQ290" s="215"/>
      <c r="QNR290" s="215"/>
      <c r="QNS290" s="215"/>
      <c r="QNT290" s="215"/>
      <c r="QNU290" s="215"/>
      <c r="QNV290" s="215"/>
      <c r="QNW290" s="215"/>
      <c r="QNX290" s="215"/>
      <c r="QNY290" s="215"/>
      <c r="QNZ290" s="215"/>
      <c r="QOA290" s="215"/>
      <c r="QOB290" s="215"/>
      <c r="QOC290" s="215"/>
      <c r="QOD290" s="215"/>
      <c r="QOE290" s="215"/>
      <c r="QOF290" s="215"/>
      <c r="QOG290" s="215"/>
      <c r="QOH290" s="215"/>
      <c r="QOI290" s="215"/>
      <c r="QOJ290" s="215"/>
      <c r="QOK290" s="215"/>
      <c r="QOL290" s="215"/>
      <c r="QOM290" s="215"/>
      <c r="QON290" s="215"/>
      <c r="QOO290" s="215"/>
      <c r="QOP290" s="215"/>
      <c r="QOQ290" s="215"/>
      <c r="QOR290" s="215"/>
      <c r="QOS290" s="215"/>
      <c r="QOT290" s="215"/>
      <c r="QOU290" s="215"/>
      <c r="QOV290" s="215"/>
      <c r="QOW290" s="215"/>
      <c r="QOX290" s="215"/>
      <c r="QOY290" s="215"/>
      <c r="QOZ290" s="215"/>
      <c r="QPA290" s="215"/>
      <c r="QPB290" s="215"/>
      <c r="QPC290" s="215"/>
      <c r="QPD290" s="215"/>
      <c r="QPE290" s="215"/>
      <c r="QPF290" s="215"/>
      <c r="QPG290" s="215"/>
      <c r="QPH290" s="215"/>
      <c r="QPI290" s="215"/>
      <c r="QPJ290" s="215"/>
      <c r="QPK290" s="215"/>
      <c r="QPL290" s="215"/>
      <c r="QPM290" s="215"/>
      <c r="QPN290" s="215"/>
      <c r="QPO290" s="215"/>
      <c r="QPP290" s="215"/>
      <c r="QPQ290" s="215"/>
      <c r="QPR290" s="215"/>
      <c r="QPS290" s="215"/>
      <c r="QPT290" s="215"/>
      <c r="QPU290" s="215"/>
      <c r="QPV290" s="215"/>
      <c r="QPW290" s="215"/>
      <c r="QPX290" s="215"/>
      <c r="QPY290" s="215"/>
      <c r="QPZ290" s="215"/>
      <c r="QQA290" s="215"/>
      <c r="QQB290" s="215"/>
      <c r="QQC290" s="215"/>
      <c r="QQD290" s="215"/>
      <c r="QQE290" s="215"/>
      <c r="QQF290" s="215"/>
      <c r="QQG290" s="215"/>
      <c r="QQH290" s="215"/>
      <c r="QQI290" s="215"/>
      <c r="QQJ290" s="215"/>
      <c r="QQK290" s="215"/>
      <c r="QQL290" s="215"/>
      <c r="QQM290" s="215"/>
      <c r="QQN290" s="215"/>
      <c r="QQO290" s="215"/>
      <c r="QQP290" s="215"/>
      <c r="QQQ290" s="215"/>
      <c r="QQR290" s="215"/>
      <c r="QQS290" s="215"/>
      <c r="QQT290" s="215"/>
      <c r="QQU290" s="215"/>
      <c r="QQV290" s="215"/>
      <c r="QQW290" s="215"/>
      <c r="QQX290" s="215"/>
      <c r="QQY290" s="215"/>
      <c r="QQZ290" s="215"/>
      <c r="QRA290" s="215"/>
      <c r="QRB290" s="215"/>
      <c r="QRC290" s="215"/>
      <c r="QRD290" s="215"/>
      <c r="QRE290" s="215"/>
      <c r="QRF290" s="215"/>
      <c r="QRG290" s="215"/>
      <c r="QRH290" s="215"/>
      <c r="QRI290" s="215"/>
      <c r="QRJ290" s="215"/>
      <c r="QRK290" s="215"/>
      <c r="QRL290" s="215"/>
      <c r="QRM290" s="215"/>
      <c r="QRN290" s="215"/>
      <c r="QRO290" s="215"/>
      <c r="QRP290" s="215"/>
      <c r="QRQ290" s="215"/>
      <c r="QRR290" s="215"/>
      <c r="QRS290" s="215"/>
      <c r="QRT290" s="215"/>
      <c r="QRU290" s="215"/>
      <c r="QRV290" s="215"/>
      <c r="QRW290" s="215"/>
      <c r="QRX290" s="215"/>
      <c r="QRY290" s="215"/>
      <c r="QRZ290" s="215"/>
      <c r="QSA290" s="215"/>
      <c r="QSB290" s="215"/>
      <c r="QSC290" s="215"/>
      <c r="QSD290" s="215"/>
      <c r="QSE290" s="215"/>
      <c r="QSF290" s="215"/>
      <c r="QSG290" s="215"/>
      <c r="QSH290" s="215"/>
      <c r="QSI290" s="215"/>
      <c r="QSJ290" s="215"/>
      <c r="QSK290" s="215"/>
      <c r="QSL290" s="215"/>
      <c r="QSM290" s="215"/>
      <c r="QSN290" s="215"/>
      <c r="QSO290" s="215"/>
      <c r="QSP290" s="215"/>
      <c r="QSQ290" s="215"/>
      <c r="QSR290" s="215"/>
      <c r="QSS290" s="215"/>
      <c r="QST290" s="215"/>
      <c r="QSU290" s="215"/>
      <c r="QSV290" s="215"/>
      <c r="QSW290" s="215"/>
      <c r="QSX290" s="215"/>
      <c r="QSY290" s="215"/>
      <c r="QSZ290" s="215"/>
      <c r="QTA290" s="215"/>
      <c r="QTB290" s="215"/>
      <c r="QTC290" s="215"/>
      <c r="QTD290" s="215"/>
      <c r="QTE290" s="215"/>
      <c r="QTF290" s="215"/>
      <c r="QTG290" s="215"/>
      <c r="QTH290" s="215"/>
      <c r="QTI290" s="215"/>
      <c r="QTJ290" s="215"/>
      <c r="QTK290" s="215"/>
      <c r="QTL290" s="215"/>
      <c r="QTM290" s="215"/>
      <c r="QTN290" s="215"/>
      <c r="QTO290" s="215"/>
      <c r="QTP290" s="215"/>
      <c r="QTQ290" s="215"/>
      <c r="QTR290" s="215"/>
      <c r="QTS290" s="215"/>
      <c r="QTT290" s="215"/>
      <c r="QTU290" s="215"/>
      <c r="QTV290" s="215"/>
      <c r="QTW290" s="215"/>
      <c r="QTX290" s="215"/>
      <c r="QTY290" s="215"/>
      <c r="QTZ290" s="215"/>
      <c r="QUA290" s="215"/>
      <c r="QUB290" s="215"/>
      <c r="QUC290" s="215"/>
      <c r="QUD290" s="215"/>
      <c r="QUE290" s="215"/>
      <c r="QUF290" s="215"/>
      <c r="QUG290" s="215"/>
      <c r="QUH290" s="215"/>
      <c r="QUI290" s="215"/>
      <c r="QUJ290" s="215"/>
      <c r="QUK290" s="215"/>
      <c r="QUL290" s="215"/>
      <c r="QUM290" s="215"/>
      <c r="QUN290" s="215"/>
      <c r="QUO290" s="215"/>
      <c r="QUP290" s="215"/>
      <c r="QUQ290" s="215"/>
      <c r="QUR290" s="215"/>
      <c r="QUS290" s="215"/>
      <c r="QUT290" s="215"/>
      <c r="QUU290" s="215"/>
      <c r="QUV290" s="215"/>
      <c r="QUW290" s="215"/>
      <c r="QUX290" s="215"/>
      <c r="QUY290" s="215"/>
      <c r="QUZ290" s="215"/>
      <c r="QVA290" s="215"/>
      <c r="QVB290" s="215"/>
      <c r="QVC290" s="215"/>
      <c r="QVD290" s="215"/>
      <c r="QVE290" s="215"/>
      <c r="QVF290" s="215"/>
      <c r="QVG290" s="215"/>
      <c r="QVH290" s="215"/>
      <c r="QVI290" s="215"/>
      <c r="QVJ290" s="215"/>
      <c r="QVK290" s="215"/>
      <c r="QVL290" s="215"/>
      <c r="QVM290" s="215"/>
      <c r="QVN290" s="215"/>
      <c r="QVO290" s="215"/>
      <c r="QVP290" s="215"/>
      <c r="QVQ290" s="215"/>
      <c r="QVR290" s="215"/>
      <c r="QVS290" s="215"/>
      <c r="QVT290" s="215"/>
      <c r="QVU290" s="215"/>
      <c r="QVV290" s="215"/>
      <c r="QVW290" s="215"/>
      <c r="QVX290" s="215"/>
      <c r="QVY290" s="215"/>
      <c r="QVZ290" s="215"/>
      <c r="QWA290" s="215"/>
      <c r="QWB290" s="215"/>
      <c r="QWC290" s="215"/>
      <c r="QWD290" s="215"/>
      <c r="QWE290" s="215"/>
      <c r="QWF290" s="215"/>
      <c r="QWG290" s="215"/>
      <c r="QWH290" s="215"/>
      <c r="QWI290" s="215"/>
      <c r="QWJ290" s="215"/>
      <c r="QWK290" s="215"/>
      <c r="QWL290" s="215"/>
      <c r="QWM290" s="215"/>
      <c r="QWN290" s="215"/>
      <c r="QWO290" s="215"/>
      <c r="QWP290" s="215"/>
      <c r="QWQ290" s="215"/>
      <c r="QWR290" s="215"/>
      <c r="QWS290" s="215"/>
      <c r="QWT290" s="215"/>
      <c r="QWU290" s="215"/>
      <c r="QWV290" s="215"/>
      <c r="QWW290" s="215"/>
      <c r="QWX290" s="215"/>
      <c r="QWY290" s="215"/>
      <c r="QWZ290" s="215"/>
      <c r="QXA290" s="215"/>
      <c r="QXB290" s="215"/>
      <c r="QXC290" s="215"/>
      <c r="QXD290" s="215"/>
      <c r="QXE290" s="215"/>
      <c r="QXF290" s="215"/>
      <c r="QXG290" s="215"/>
      <c r="QXH290" s="215"/>
      <c r="QXI290" s="215"/>
      <c r="QXJ290" s="215"/>
      <c r="QXK290" s="215"/>
      <c r="QXL290" s="215"/>
      <c r="QXM290" s="215"/>
      <c r="QXN290" s="215"/>
      <c r="QXO290" s="215"/>
      <c r="QXP290" s="215"/>
      <c r="QXQ290" s="215"/>
      <c r="QXR290" s="215"/>
      <c r="QXS290" s="215"/>
      <c r="QXT290" s="215"/>
      <c r="QXU290" s="215"/>
      <c r="QXV290" s="215"/>
      <c r="QXW290" s="215"/>
      <c r="QXX290" s="215"/>
      <c r="QXY290" s="215"/>
      <c r="QXZ290" s="215"/>
      <c r="QYA290" s="215"/>
      <c r="QYB290" s="215"/>
      <c r="QYC290" s="215"/>
      <c r="QYD290" s="215"/>
      <c r="QYE290" s="215"/>
      <c r="QYF290" s="215"/>
      <c r="QYG290" s="215"/>
      <c r="QYH290" s="215"/>
      <c r="QYI290" s="215"/>
      <c r="QYJ290" s="215"/>
      <c r="QYK290" s="215"/>
      <c r="QYL290" s="215"/>
      <c r="QYM290" s="215"/>
      <c r="QYN290" s="215"/>
      <c r="QYO290" s="215"/>
      <c r="QYP290" s="215"/>
      <c r="QYQ290" s="215"/>
      <c r="QYR290" s="215"/>
      <c r="QYS290" s="215"/>
      <c r="QYT290" s="215"/>
      <c r="QYU290" s="215"/>
      <c r="QYV290" s="215"/>
      <c r="QYW290" s="215"/>
      <c r="QYX290" s="215"/>
      <c r="QYY290" s="215"/>
      <c r="QYZ290" s="215"/>
      <c r="QZA290" s="215"/>
      <c r="QZB290" s="215"/>
      <c r="QZC290" s="215"/>
      <c r="QZD290" s="215"/>
      <c r="QZE290" s="215"/>
      <c r="QZF290" s="215"/>
      <c r="QZG290" s="215"/>
      <c r="QZH290" s="215"/>
      <c r="QZI290" s="215"/>
      <c r="QZJ290" s="215"/>
      <c r="QZK290" s="215"/>
      <c r="QZL290" s="215"/>
      <c r="QZM290" s="215"/>
      <c r="QZN290" s="215"/>
      <c r="QZO290" s="215"/>
      <c r="QZP290" s="215"/>
      <c r="QZQ290" s="215"/>
      <c r="QZR290" s="215"/>
      <c r="QZS290" s="215"/>
      <c r="QZT290" s="215"/>
      <c r="QZU290" s="215"/>
      <c r="QZV290" s="215"/>
      <c r="QZW290" s="215"/>
      <c r="QZX290" s="215"/>
      <c r="QZY290" s="215"/>
      <c r="QZZ290" s="215"/>
      <c r="RAA290" s="215"/>
      <c r="RAB290" s="215"/>
      <c r="RAC290" s="215"/>
      <c r="RAD290" s="215"/>
      <c r="RAE290" s="215"/>
      <c r="RAF290" s="215"/>
      <c r="RAG290" s="215"/>
      <c r="RAH290" s="215"/>
      <c r="RAI290" s="215"/>
      <c r="RAJ290" s="215"/>
      <c r="RAK290" s="215"/>
      <c r="RAL290" s="215"/>
      <c r="RAM290" s="215"/>
      <c r="RAN290" s="215"/>
      <c r="RAO290" s="215"/>
      <c r="RAP290" s="215"/>
      <c r="RAQ290" s="215"/>
      <c r="RAR290" s="215"/>
      <c r="RAS290" s="215"/>
      <c r="RAT290" s="215"/>
      <c r="RAU290" s="215"/>
      <c r="RAV290" s="215"/>
      <c r="RAW290" s="215"/>
      <c r="RAX290" s="215"/>
      <c r="RAY290" s="215"/>
      <c r="RAZ290" s="215"/>
      <c r="RBA290" s="215"/>
      <c r="RBB290" s="215"/>
      <c r="RBC290" s="215"/>
      <c r="RBD290" s="215"/>
      <c r="RBE290" s="215"/>
      <c r="RBF290" s="215"/>
      <c r="RBG290" s="215"/>
      <c r="RBH290" s="215"/>
      <c r="RBI290" s="215"/>
      <c r="RBJ290" s="215"/>
      <c r="RBK290" s="215"/>
      <c r="RBL290" s="215"/>
      <c r="RBM290" s="215"/>
      <c r="RBN290" s="215"/>
      <c r="RBO290" s="215"/>
      <c r="RBP290" s="215"/>
      <c r="RBQ290" s="215"/>
      <c r="RBR290" s="215"/>
      <c r="RBS290" s="215"/>
      <c r="RBT290" s="215"/>
      <c r="RBU290" s="215"/>
      <c r="RBV290" s="215"/>
      <c r="RBW290" s="215"/>
      <c r="RBX290" s="215"/>
      <c r="RBY290" s="215"/>
      <c r="RBZ290" s="215"/>
      <c r="RCA290" s="215"/>
      <c r="RCB290" s="215"/>
      <c r="RCC290" s="215"/>
      <c r="RCD290" s="215"/>
      <c r="RCE290" s="215"/>
      <c r="RCF290" s="215"/>
      <c r="RCG290" s="215"/>
      <c r="RCH290" s="215"/>
      <c r="RCI290" s="215"/>
      <c r="RCJ290" s="215"/>
      <c r="RCK290" s="215"/>
      <c r="RCL290" s="215"/>
      <c r="RCM290" s="215"/>
      <c r="RCN290" s="215"/>
      <c r="RCO290" s="215"/>
      <c r="RCP290" s="215"/>
      <c r="RCQ290" s="215"/>
      <c r="RCR290" s="215"/>
      <c r="RCS290" s="215"/>
      <c r="RCT290" s="215"/>
      <c r="RCU290" s="215"/>
      <c r="RCV290" s="215"/>
      <c r="RCW290" s="215"/>
      <c r="RCX290" s="215"/>
      <c r="RCY290" s="215"/>
      <c r="RCZ290" s="215"/>
      <c r="RDA290" s="215"/>
      <c r="RDB290" s="215"/>
      <c r="RDC290" s="215"/>
      <c r="RDD290" s="215"/>
      <c r="RDE290" s="215"/>
      <c r="RDF290" s="215"/>
      <c r="RDG290" s="215"/>
      <c r="RDH290" s="215"/>
      <c r="RDI290" s="215"/>
      <c r="RDJ290" s="215"/>
      <c r="RDK290" s="215"/>
      <c r="RDL290" s="215"/>
      <c r="RDM290" s="215"/>
      <c r="RDN290" s="215"/>
      <c r="RDO290" s="215"/>
      <c r="RDP290" s="215"/>
      <c r="RDQ290" s="215"/>
      <c r="RDR290" s="215"/>
      <c r="RDS290" s="215"/>
      <c r="RDT290" s="215"/>
      <c r="RDU290" s="215"/>
      <c r="RDV290" s="215"/>
      <c r="RDW290" s="215"/>
      <c r="RDX290" s="215"/>
      <c r="RDY290" s="215"/>
      <c r="RDZ290" s="215"/>
      <c r="REA290" s="215"/>
      <c r="REB290" s="215"/>
      <c r="REC290" s="215"/>
      <c r="RED290" s="215"/>
      <c r="REE290" s="215"/>
      <c r="REF290" s="215"/>
      <c r="REG290" s="215"/>
      <c r="REH290" s="215"/>
      <c r="REI290" s="215"/>
      <c r="REJ290" s="215"/>
      <c r="REK290" s="215"/>
      <c r="REL290" s="215"/>
      <c r="REM290" s="215"/>
      <c r="REN290" s="215"/>
      <c r="REO290" s="215"/>
      <c r="REP290" s="215"/>
      <c r="REQ290" s="215"/>
      <c r="RER290" s="215"/>
      <c r="RES290" s="215"/>
      <c r="RET290" s="215"/>
      <c r="REU290" s="215"/>
      <c r="REV290" s="215"/>
      <c r="REW290" s="215"/>
      <c r="REX290" s="215"/>
      <c r="REY290" s="215"/>
      <c r="REZ290" s="215"/>
      <c r="RFA290" s="215"/>
      <c r="RFB290" s="215"/>
      <c r="RFC290" s="215"/>
      <c r="RFD290" s="215"/>
      <c r="RFE290" s="215"/>
      <c r="RFF290" s="215"/>
      <c r="RFG290" s="215"/>
      <c r="RFH290" s="215"/>
      <c r="RFI290" s="215"/>
      <c r="RFJ290" s="215"/>
      <c r="RFK290" s="215"/>
      <c r="RFL290" s="215"/>
      <c r="RFM290" s="215"/>
      <c r="RFN290" s="215"/>
      <c r="RFO290" s="215"/>
      <c r="RFP290" s="215"/>
      <c r="RFQ290" s="215"/>
      <c r="RFR290" s="215"/>
      <c r="RFS290" s="215"/>
      <c r="RFT290" s="215"/>
      <c r="RFU290" s="215"/>
      <c r="RFV290" s="215"/>
      <c r="RFW290" s="215"/>
      <c r="RFX290" s="215"/>
      <c r="RFY290" s="215"/>
      <c r="RFZ290" s="215"/>
      <c r="RGA290" s="215"/>
      <c r="RGB290" s="215"/>
      <c r="RGC290" s="215"/>
      <c r="RGD290" s="215"/>
      <c r="RGE290" s="215"/>
      <c r="RGF290" s="215"/>
      <c r="RGG290" s="215"/>
      <c r="RGH290" s="215"/>
      <c r="RGI290" s="215"/>
      <c r="RGJ290" s="215"/>
      <c r="RGK290" s="215"/>
      <c r="RGL290" s="215"/>
      <c r="RGM290" s="215"/>
      <c r="RGN290" s="215"/>
      <c r="RGO290" s="215"/>
      <c r="RGP290" s="215"/>
      <c r="RGQ290" s="215"/>
      <c r="RGR290" s="215"/>
      <c r="RGS290" s="215"/>
      <c r="RGT290" s="215"/>
      <c r="RGU290" s="215"/>
      <c r="RGV290" s="215"/>
      <c r="RGW290" s="215"/>
      <c r="RGX290" s="215"/>
      <c r="RGY290" s="215"/>
      <c r="RGZ290" s="215"/>
      <c r="RHA290" s="215"/>
      <c r="RHB290" s="215"/>
      <c r="RHC290" s="215"/>
      <c r="RHD290" s="215"/>
      <c r="RHE290" s="215"/>
      <c r="RHF290" s="215"/>
      <c r="RHG290" s="215"/>
      <c r="RHH290" s="215"/>
      <c r="RHI290" s="215"/>
      <c r="RHJ290" s="215"/>
      <c r="RHK290" s="215"/>
      <c r="RHL290" s="215"/>
      <c r="RHM290" s="215"/>
      <c r="RHN290" s="215"/>
      <c r="RHO290" s="215"/>
      <c r="RHP290" s="215"/>
      <c r="RHQ290" s="215"/>
      <c r="RHR290" s="215"/>
      <c r="RHS290" s="215"/>
      <c r="RHT290" s="215"/>
      <c r="RHU290" s="215"/>
      <c r="RHV290" s="215"/>
      <c r="RHW290" s="215"/>
      <c r="RHX290" s="215"/>
      <c r="RHY290" s="215"/>
      <c r="RHZ290" s="215"/>
      <c r="RIA290" s="215"/>
      <c r="RIB290" s="215"/>
      <c r="RIC290" s="215"/>
      <c r="RID290" s="215"/>
      <c r="RIE290" s="215"/>
      <c r="RIF290" s="215"/>
      <c r="RIG290" s="215"/>
      <c r="RIH290" s="215"/>
      <c r="RII290" s="215"/>
      <c r="RIJ290" s="215"/>
      <c r="RIK290" s="215"/>
      <c r="RIL290" s="215"/>
      <c r="RIM290" s="215"/>
      <c r="RIN290" s="215"/>
      <c r="RIO290" s="215"/>
      <c r="RIP290" s="215"/>
      <c r="RIQ290" s="215"/>
      <c r="RIR290" s="215"/>
      <c r="RIS290" s="215"/>
      <c r="RIT290" s="215"/>
      <c r="RIU290" s="215"/>
      <c r="RIV290" s="215"/>
      <c r="RIW290" s="215"/>
      <c r="RIX290" s="215"/>
      <c r="RIY290" s="215"/>
      <c r="RIZ290" s="215"/>
      <c r="RJA290" s="215"/>
      <c r="RJB290" s="215"/>
      <c r="RJC290" s="215"/>
      <c r="RJD290" s="215"/>
      <c r="RJE290" s="215"/>
      <c r="RJF290" s="215"/>
      <c r="RJG290" s="215"/>
      <c r="RJH290" s="215"/>
      <c r="RJI290" s="215"/>
      <c r="RJJ290" s="215"/>
      <c r="RJK290" s="215"/>
      <c r="RJL290" s="215"/>
      <c r="RJM290" s="215"/>
      <c r="RJN290" s="215"/>
      <c r="RJO290" s="215"/>
      <c r="RJP290" s="215"/>
      <c r="RJQ290" s="215"/>
      <c r="RJR290" s="215"/>
      <c r="RJS290" s="215"/>
      <c r="RJT290" s="215"/>
      <c r="RJU290" s="215"/>
      <c r="RJV290" s="215"/>
      <c r="RJW290" s="215"/>
      <c r="RJX290" s="215"/>
      <c r="RJY290" s="215"/>
      <c r="RJZ290" s="215"/>
      <c r="RKA290" s="215"/>
      <c r="RKB290" s="215"/>
      <c r="RKC290" s="215"/>
      <c r="RKD290" s="215"/>
      <c r="RKE290" s="215"/>
      <c r="RKF290" s="215"/>
      <c r="RKG290" s="215"/>
      <c r="RKH290" s="215"/>
      <c r="RKI290" s="215"/>
      <c r="RKJ290" s="215"/>
      <c r="RKK290" s="215"/>
      <c r="RKL290" s="215"/>
      <c r="RKM290" s="215"/>
      <c r="RKN290" s="215"/>
      <c r="RKO290" s="215"/>
      <c r="RKP290" s="215"/>
      <c r="RKQ290" s="215"/>
      <c r="RKR290" s="215"/>
      <c r="RKS290" s="215"/>
      <c r="RKT290" s="215"/>
      <c r="RKU290" s="215"/>
      <c r="RKV290" s="215"/>
      <c r="RKW290" s="215"/>
      <c r="RKX290" s="215"/>
      <c r="RKY290" s="215"/>
      <c r="RKZ290" s="215"/>
      <c r="RLA290" s="215"/>
      <c r="RLB290" s="215"/>
      <c r="RLC290" s="215"/>
      <c r="RLD290" s="215"/>
      <c r="RLE290" s="215"/>
      <c r="RLF290" s="215"/>
      <c r="RLG290" s="215"/>
      <c r="RLH290" s="215"/>
      <c r="RLI290" s="215"/>
      <c r="RLJ290" s="215"/>
      <c r="RLK290" s="215"/>
      <c r="RLL290" s="215"/>
      <c r="RLM290" s="215"/>
      <c r="RLN290" s="215"/>
      <c r="RLO290" s="215"/>
      <c r="RLP290" s="215"/>
      <c r="RLQ290" s="215"/>
      <c r="RLR290" s="215"/>
      <c r="RLS290" s="215"/>
      <c r="RLT290" s="215"/>
      <c r="RLU290" s="215"/>
      <c r="RLV290" s="215"/>
      <c r="RLW290" s="215"/>
      <c r="RLX290" s="215"/>
      <c r="RLY290" s="215"/>
      <c r="RLZ290" s="215"/>
      <c r="RMA290" s="215"/>
      <c r="RMB290" s="215"/>
      <c r="RMC290" s="215"/>
      <c r="RMD290" s="215"/>
      <c r="RME290" s="215"/>
      <c r="RMF290" s="215"/>
      <c r="RMG290" s="215"/>
      <c r="RMH290" s="215"/>
      <c r="RMI290" s="215"/>
      <c r="RMJ290" s="215"/>
      <c r="RMK290" s="215"/>
      <c r="RML290" s="215"/>
      <c r="RMM290" s="215"/>
      <c r="RMN290" s="215"/>
      <c r="RMO290" s="215"/>
      <c r="RMP290" s="215"/>
      <c r="RMQ290" s="215"/>
      <c r="RMR290" s="215"/>
      <c r="RMS290" s="215"/>
      <c r="RMT290" s="215"/>
      <c r="RMU290" s="215"/>
      <c r="RMV290" s="215"/>
      <c r="RMW290" s="215"/>
      <c r="RMX290" s="215"/>
      <c r="RMY290" s="215"/>
      <c r="RMZ290" s="215"/>
      <c r="RNA290" s="215"/>
      <c r="RNB290" s="215"/>
      <c r="RNC290" s="215"/>
      <c r="RND290" s="215"/>
      <c r="RNE290" s="215"/>
      <c r="RNF290" s="215"/>
      <c r="RNG290" s="215"/>
      <c r="RNH290" s="215"/>
      <c r="RNI290" s="215"/>
      <c r="RNJ290" s="215"/>
      <c r="RNK290" s="215"/>
      <c r="RNL290" s="215"/>
      <c r="RNM290" s="215"/>
      <c r="RNN290" s="215"/>
      <c r="RNO290" s="215"/>
      <c r="RNP290" s="215"/>
      <c r="RNQ290" s="215"/>
      <c r="RNR290" s="215"/>
      <c r="RNS290" s="215"/>
      <c r="RNT290" s="215"/>
      <c r="RNU290" s="215"/>
      <c r="RNV290" s="215"/>
      <c r="RNW290" s="215"/>
      <c r="RNX290" s="215"/>
      <c r="RNY290" s="215"/>
      <c r="RNZ290" s="215"/>
      <c r="ROA290" s="215"/>
      <c r="ROB290" s="215"/>
      <c r="ROC290" s="215"/>
      <c r="ROD290" s="215"/>
      <c r="ROE290" s="215"/>
      <c r="ROF290" s="215"/>
      <c r="ROG290" s="215"/>
      <c r="ROH290" s="215"/>
      <c r="ROI290" s="215"/>
      <c r="ROJ290" s="215"/>
      <c r="ROK290" s="215"/>
      <c r="ROL290" s="215"/>
      <c r="ROM290" s="215"/>
      <c r="RON290" s="215"/>
      <c r="ROO290" s="215"/>
      <c r="ROP290" s="215"/>
      <c r="ROQ290" s="215"/>
      <c r="ROR290" s="215"/>
      <c r="ROS290" s="215"/>
      <c r="ROT290" s="215"/>
      <c r="ROU290" s="215"/>
      <c r="ROV290" s="215"/>
      <c r="ROW290" s="215"/>
      <c r="ROX290" s="215"/>
      <c r="ROY290" s="215"/>
      <c r="ROZ290" s="215"/>
      <c r="RPA290" s="215"/>
      <c r="RPB290" s="215"/>
      <c r="RPC290" s="215"/>
      <c r="RPD290" s="215"/>
      <c r="RPE290" s="215"/>
      <c r="RPF290" s="215"/>
      <c r="RPG290" s="215"/>
      <c r="RPH290" s="215"/>
      <c r="RPI290" s="215"/>
      <c r="RPJ290" s="215"/>
      <c r="RPK290" s="215"/>
      <c r="RPL290" s="215"/>
      <c r="RPM290" s="215"/>
      <c r="RPN290" s="215"/>
      <c r="RPO290" s="215"/>
      <c r="RPP290" s="215"/>
      <c r="RPQ290" s="215"/>
      <c r="RPR290" s="215"/>
      <c r="RPS290" s="215"/>
      <c r="RPT290" s="215"/>
      <c r="RPU290" s="215"/>
      <c r="RPV290" s="215"/>
      <c r="RPW290" s="215"/>
      <c r="RPX290" s="215"/>
      <c r="RPY290" s="215"/>
      <c r="RPZ290" s="215"/>
      <c r="RQA290" s="215"/>
      <c r="RQB290" s="215"/>
      <c r="RQC290" s="215"/>
      <c r="RQD290" s="215"/>
      <c r="RQE290" s="215"/>
      <c r="RQF290" s="215"/>
      <c r="RQG290" s="215"/>
      <c r="RQH290" s="215"/>
      <c r="RQI290" s="215"/>
      <c r="RQJ290" s="215"/>
      <c r="RQK290" s="215"/>
      <c r="RQL290" s="215"/>
      <c r="RQM290" s="215"/>
      <c r="RQN290" s="215"/>
      <c r="RQO290" s="215"/>
      <c r="RQP290" s="215"/>
      <c r="RQQ290" s="215"/>
      <c r="RQR290" s="215"/>
      <c r="RQS290" s="215"/>
      <c r="RQT290" s="215"/>
      <c r="RQU290" s="215"/>
      <c r="RQV290" s="215"/>
      <c r="RQW290" s="215"/>
      <c r="RQX290" s="215"/>
      <c r="RQY290" s="215"/>
      <c r="RQZ290" s="215"/>
      <c r="RRA290" s="215"/>
      <c r="RRB290" s="215"/>
      <c r="RRC290" s="215"/>
      <c r="RRD290" s="215"/>
      <c r="RRE290" s="215"/>
      <c r="RRF290" s="215"/>
      <c r="RRG290" s="215"/>
      <c r="RRH290" s="215"/>
      <c r="RRI290" s="215"/>
      <c r="RRJ290" s="215"/>
      <c r="RRK290" s="215"/>
      <c r="RRL290" s="215"/>
      <c r="RRM290" s="215"/>
      <c r="RRN290" s="215"/>
      <c r="RRO290" s="215"/>
      <c r="RRP290" s="215"/>
      <c r="RRQ290" s="215"/>
      <c r="RRR290" s="215"/>
      <c r="RRS290" s="215"/>
      <c r="RRT290" s="215"/>
      <c r="RRU290" s="215"/>
      <c r="RRV290" s="215"/>
      <c r="RRW290" s="215"/>
      <c r="RRX290" s="215"/>
      <c r="RRY290" s="215"/>
      <c r="RRZ290" s="215"/>
      <c r="RSA290" s="215"/>
      <c r="RSB290" s="215"/>
      <c r="RSC290" s="215"/>
      <c r="RSD290" s="215"/>
      <c r="RSE290" s="215"/>
      <c r="RSF290" s="215"/>
      <c r="RSG290" s="215"/>
      <c r="RSH290" s="215"/>
      <c r="RSI290" s="215"/>
      <c r="RSJ290" s="215"/>
      <c r="RSK290" s="215"/>
      <c r="RSL290" s="215"/>
      <c r="RSM290" s="215"/>
      <c r="RSN290" s="215"/>
      <c r="RSO290" s="215"/>
      <c r="RSP290" s="215"/>
      <c r="RSQ290" s="215"/>
      <c r="RSR290" s="215"/>
      <c r="RSS290" s="215"/>
      <c r="RST290" s="215"/>
      <c r="RSU290" s="215"/>
      <c r="RSV290" s="215"/>
      <c r="RSW290" s="215"/>
      <c r="RSX290" s="215"/>
      <c r="RSY290" s="215"/>
      <c r="RSZ290" s="215"/>
      <c r="RTA290" s="215"/>
      <c r="RTB290" s="215"/>
      <c r="RTC290" s="215"/>
      <c r="RTD290" s="215"/>
      <c r="RTE290" s="215"/>
      <c r="RTF290" s="215"/>
      <c r="RTG290" s="215"/>
      <c r="RTH290" s="215"/>
      <c r="RTI290" s="215"/>
      <c r="RTJ290" s="215"/>
      <c r="RTK290" s="215"/>
      <c r="RTL290" s="215"/>
      <c r="RTM290" s="215"/>
      <c r="RTN290" s="215"/>
      <c r="RTO290" s="215"/>
      <c r="RTP290" s="215"/>
      <c r="RTQ290" s="215"/>
      <c r="RTR290" s="215"/>
      <c r="RTS290" s="215"/>
      <c r="RTT290" s="215"/>
      <c r="RTU290" s="215"/>
      <c r="RTV290" s="215"/>
      <c r="RTW290" s="215"/>
      <c r="RTX290" s="215"/>
      <c r="RTY290" s="215"/>
      <c r="RTZ290" s="215"/>
      <c r="RUA290" s="215"/>
      <c r="RUB290" s="215"/>
      <c r="RUC290" s="215"/>
      <c r="RUD290" s="215"/>
      <c r="RUE290" s="215"/>
      <c r="RUF290" s="215"/>
      <c r="RUG290" s="215"/>
      <c r="RUH290" s="215"/>
      <c r="RUI290" s="215"/>
      <c r="RUJ290" s="215"/>
      <c r="RUK290" s="215"/>
      <c r="RUL290" s="215"/>
      <c r="RUM290" s="215"/>
      <c r="RUN290" s="215"/>
      <c r="RUO290" s="215"/>
      <c r="RUP290" s="215"/>
      <c r="RUQ290" s="215"/>
      <c r="RUR290" s="215"/>
      <c r="RUS290" s="215"/>
      <c r="RUT290" s="215"/>
      <c r="RUU290" s="215"/>
      <c r="RUV290" s="215"/>
      <c r="RUW290" s="215"/>
      <c r="RUX290" s="215"/>
      <c r="RUY290" s="215"/>
      <c r="RUZ290" s="215"/>
      <c r="RVA290" s="215"/>
      <c r="RVB290" s="215"/>
      <c r="RVC290" s="215"/>
      <c r="RVD290" s="215"/>
      <c r="RVE290" s="215"/>
      <c r="RVF290" s="215"/>
      <c r="RVG290" s="215"/>
      <c r="RVH290" s="215"/>
      <c r="RVI290" s="215"/>
      <c r="RVJ290" s="215"/>
      <c r="RVK290" s="215"/>
      <c r="RVL290" s="215"/>
      <c r="RVM290" s="215"/>
      <c r="RVN290" s="215"/>
      <c r="RVO290" s="215"/>
      <c r="RVP290" s="215"/>
      <c r="RVQ290" s="215"/>
      <c r="RVR290" s="215"/>
      <c r="RVS290" s="215"/>
      <c r="RVT290" s="215"/>
      <c r="RVU290" s="215"/>
      <c r="RVV290" s="215"/>
      <c r="RVW290" s="215"/>
      <c r="RVX290" s="215"/>
      <c r="RVY290" s="215"/>
      <c r="RVZ290" s="215"/>
      <c r="RWA290" s="215"/>
      <c r="RWB290" s="215"/>
      <c r="RWC290" s="215"/>
      <c r="RWD290" s="215"/>
      <c r="RWE290" s="215"/>
      <c r="RWF290" s="215"/>
      <c r="RWG290" s="215"/>
      <c r="RWH290" s="215"/>
      <c r="RWI290" s="215"/>
      <c r="RWJ290" s="215"/>
      <c r="RWK290" s="215"/>
      <c r="RWL290" s="215"/>
      <c r="RWM290" s="215"/>
      <c r="RWN290" s="215"/>
      <c r="RWO290" s="215"/>
      <c r="RWP290" s="215"/>
      <c r="RWQ290" s="215"/>
      <c r="RWR290" s="215"/>
      <c r="RWS290" s="215"/>
      <c r="RWT290" s="215"/>
      <c r="RWU290" s="215"/>
      <c r="RWV290" s="215"/>
      <c r="RWW290" s="215"/>
      <c r="RWX290" s="215"/>
      <c r="RWY290" s="215"/>
      <c r="RWZ290" s="215"/>
      <c r="RXA290" s="215"/>
      <c r="RXB290" s="215"/>
      <c r="RXC290" s="215"/>
      <c r="RXD290" s="215"/>
      <c r="RXE290" s="215"/>
      <c r="RXF290" s="215"/>
      <c r="RXG290" s="215"/>
      <c r="RXH290" s="215"/>
      <c r="RXI290" s="215"/>
      <c r="RXJ290" s="215"/>
      <c r="RXK290" s="215"/>
      <c r="RXL290" s="215"/>
      <c r="RXM290" s="215"/>
      <c r="RXN290" s="215"/>
      <c r="RXO290" s="215"/>
      <c r="RXP290" s="215"/>
      <c r="RXQ290" s="215"/>
      <c r="RXR290" s="215"/>
      <c r="RXS290" s="215"/>
      <c r="RXT290" s="215"/>
      <c r="RXU290" s="215"/>
      <c r="RXV290" s="215"/>
      <c r="RXW290" s="215"/>
      <c r="RXX290" s="215"/>
      <c r="RXY290" s="215"/>
      <c r="RXZ290" s="215"/>
      <c r="RYA290" s="215"/>
      <c r="RYB290" s="215"/>
      <c r="RYC290" s="215"/>
      <c r="RYD290" s="215"/>
      <c r="RYE290" s="215"/>
      <c r="RYF290" s="215"/>
      <c r="RYG290" s="215"/>
      <c r="RYH290" s="215"/>
      <c r="RYI290" s="215"/>
      <c r="RYJ290" s="215"/>
      <c r="RYK290" s="215"/>
      <c r="RYL290" s="215"/>
      <c r="RYM290" s="215"/>
      <c r="RYN290" s="215"/>
      <c r="RYO290" s="215"/>
      <c r="RYP290" s="215"/>
      <c r="RYQ290" s="215"/>
      <c r="RYR290" s="215"/>
      <c r="RYS290" s="215"/>
      <c r="RYT290" s="215"/>
      <c r="RYU290" s="215"/>
      <c r="RYV290" s="215"/>
      <c r="RYW290" s="215"/>
      <c r="RYX290" s="215"/>
      <c r="RYY290" s="215"/>
      <c r="RYZ290" s="215"/>
      <c r="RZA290" s="215"/>
      <c r="RZB290" s="215"/>
      <c r="RZC290" s="215"/>
      <c r="RZD290" s="215"/>
      <c r="RZE290" s="215"/>
      <c r="RZF290" s="215"/>
      <c r="RZG290" s="215"/>
      <c r="RZH290" s="215"/>
      <c r="RZI290" s="215"/>
      <c r="RZJ290" s="215"/>
      <c r="RZK290" s="215"/>
      <c r="RZL290" s="215"/>
      <c r="RZM290" s="215"/>
      <c r="RZN290" s="215"/>
      <c r="RZO290" s="215"/>
      <c r="RZP290" s="215"/>
      <c r="RZQ290" s="215"/>
      <c r="RZR290" s="215"/>
      <c r="RZS290" s="215"/>
      <c r="RZT290" s="215"/>
      <c r="RZU290" s="215"/>
      <c r="RZV290" s="215"/>
      <c r="RZW290" s="215"/>
      <c r="RZX290" s="215"/>
      <c r="RZY290" s="215"/>
      <c r="RZZ290" s="215"/>
      <c r="SAA290" s="215"/>
      <c r="SAB290" s="215"/>
      <c r="SAC290" s="215"/>
      <c r="SAD290" s="215"/>
      <c r="SAE290" s="215"/>
      <c r="SAF290" s="215"/>
      <c r="SAG290" s="215"/>
      <c r="SAH290" s="215"/>
      <c r="SAI290" s="215"/>
      <c r="SAJ290" s="215"/>
      <c r="SAK290" s="215"/>
      <c r="SAL290" s="215"/>
      <c r="SAM290" s="215"/>
      <c r="SAN290" s="215"/>
      <c r="SAO290" s="215"/>
      <c r="SAP290" s="215"/>
      <c r="SAQ290" s="215"/>
      <c r="SAR290" s="215"/>
      <c r="SAS290" s="215"/>
      <c r="SAT290" s="215"/>
      <c r="SAU290" s="215"/>
      <c r="SAV290" s="215"/>
      <c r="SAW290" s="215"/>
      <c r="SAX290" s="215"/>
      <c r="SAY290" s="215"/>
      <c r="SAZ290" s="215"/>
      <c r="SBA290" s="215"/>
      <c r="SBB290" s="215"/>
      <c r="SBC290" s="215"/>
      <c r="SBD290" s="215"/>
      <c r="SBE290" s="215"/>
      <c r="SBF290" s="215"/>
      <c r="SBG290" s="215"/>
      <c r="SBH290" s="215"/>
      <c r="SBI290" s="215"/>
      <c r="SBJ290" s="215"/>
      <c r="SBK290" s="215"/>
      <c r="SBL290" s="215"/>
      <c r="SBM290" s="215"/>
      <c r="SBN290" s="215"/>
      <c r="SBO290" s="215"/>
      <c r="SBP290" s="215"/>
      <c r="SBQ290" s="215"/>
      <c r="SBR290" s="215"/>
      <c r="SBS290" s="215"/>
      <c r="SBT290" s="215"/>
      <c r="SBU290" s="215"/>
      <c r="SBV290" s="215"/>
      <c r="SBW290" s="215"/>
      <c r="SBX290" s="215"/>
      <c r="SBY290" s="215"/>
      <c r="SBZ290" s="215"/>
      <c r="SCA290" s="215"/>
      <c r="SCB290" s="215"/>
      <c r="SCC290" s="215"/>
      <c r="SCD290" s="215"/>
      <c r="SCE290" s="215"/>
      <c r="SCF290" s="215"/>
      <c r="SCG290" s="215"/>
      <c r="SCH290" s="215"/>
      <c r="SCI290" s="215"/>
      <c r="SCJ290" s="215"/>
      <c r="SCK290" s="215"/>
      <c r="SCL290" s="215"/>
      <c r="SCM290" s="215"/>
      <c r="SCN290" s="215"/>
      <c r="SCO290" s="215"/>
      <c r="SCP290" s="215"/>
      <c r="SCQ290" s="215"/>
      <c r="SCR290" s="215"/>
      <c r="SCS290" s="215"/>
      <c r="SCT290" s="215"/>
      <c r="SCU290" s="215"/>
      <c r="SCV290" s="215"/>
      <c r="SCW290" s="215"/>
      <c r="SCX290" s="215"/>
      <c r="SCY290" s="215"/>
      <c r="SCZ290" s="215"/>
      <c r="SDA290" s="215"/>
      <c r="SDB290" s="215"/>
      <c r="SDC290" s="215"/>
      <c r="SDD290" s="215"/>
      <c r="SDE290" s="215"/>
      <c r="SDF290" s="215"/>
      <c r="SDG290" s="215"/>
      <c r="SDH290" s="215"/>
      <c r="SDI290" s="215"/>
      <c r="SDJ290" s="215"/>
      <c r="SDK290" s="215"/>
      <c r="SDL290" s="215"/>
      <c r="SDM290" s="215"/>
      <c r="SDN290" s="215"/>
      <c r="SDO290" s="215"/>
      <c r="SDP290" s="215"/>
      <c r="SDQ290" s="215"/>
      <c r="SDR290" s="215"/>
      <c r="SDS290" s="215"/>
      <c r="SDT290" s="215"/>
      <c r="SDU290" s="215"/>
      <c r="SDV290" s="215"/>
      <c r="SDW290" s="215"/>
      <c r="SDX290" s="215"/>
      <c r="SDY290" s="215"/>
      <c r="SDZ290" s="215"/>
      <c r="SEA290" s="215"/>
      <c r="SEB290" s="215"/>
      <c r="SEC290" s="215"/>
      <c r="SED290" s="215"/>
      <c r="SEE290" s="215"/>
      <c r="SEF290" s="215"/>
      <c r="SEG290" s="215"/>
      <c r="SEH290" s="215"/>
      <c r="SEI290" s="215"/>
      <c r="SEJ290" s="215"/>
      <c r="SEK290" s="215"/>
      <c r="SEL290" s="215"/>
      <c r="SEM290" s="215"/>
      <c r="SEN290" s="215"/>
      <c r="SEO290" s="215"/>
      <c r="SEP290" s="215"/>
      <c r="SEQ290" s="215"/>
      <c r="SER290" s="215"/>
      <c r="SES290" s="215"/>
      <c r="SET290" s="215"/>
      <c r="SEU290" s="215"/>
      <c r="SEV290" s="215"/>
      <c r="SEW290" s="215"/>
      <c r="SEX290" s="215"/>
      <c r="SEY290" s="215"/>
      <c r="SEZ290" s="215"/>
      <c r="SFA290" s="215"/>
      <c r="SFB290" s="215"/>
      <c r="SFC290" s="215"/>
      <c r="SFD290" s="215"/>
      <c r="SFE290" s="215"/>
      <c r="SFF290" s="215"/>
      <c r="SFG290" s="215"/>
      <c r="SFH290" s="215"/>
      <c r="SFI290" s="215"/>
      <c r="SFJ290" s="215"/>
      <c r="SFK290" s="215"/>
      <c r="SFL290" s="215"/>
      <c r="SFM290" s="215"/>
      <c r="SFN290" s="215"/>
      <c r="SFO290" s="215"/>
      <c r="SFP290" s="215"/>
      <c r="SFQ290" s="215"/>
      <c r="SFR290" s="215"/>
      <c r="SFS290" s="215"/>
      <c r="SFT290" s="215"/>
      <c r="SFU290" s="215"/>
      <c r="SFV290" s="215"/>
      <c r="SFW290" s="215"/>
      <c r="SFX290" s="215"/>
      <c r="SFY290" s="215"/>
      <c r="SFZ290" s="215"/>
      <c r="SGA290" s="215"/>
      <c r="SGB290" s="215"/>
      <c r="SGC290" s="215"/>
      <c r="SGD290" s="215"/>
      <c r="SGE290" s="215"/>
      <c r="SGF290" s="215"/>
      <c r="SGG290" s="215"/>
      <c r="SGH290" s="215"/>
      <c r="SGI290" s="215"/>
      <c r="SGJ290" s="215"/>
      <c r="SGK290" s="215"/>
      <c r="SGL290" s="215"/>
      <c r="SGM290" s="215"/>
      <c r="SGN290" s="215"/>
      <c r="SGO290" s="215"/>
      <c r="SGP290" s="215"/>
      <c r="SGQ290" s="215"/>
      <c r="SGR290" s="215"/>
      <c r="SGS290" s="215"/>
      <c r="SGT290" s="215"/>
      <c r="SGU290" s="215"/>
      <c r="SGV290" s="215"/>
      <c r="SGW290" s="215"/>
      <c r="SGX290" s="215"/>
      <c r="SGY290" s="215"/>
      <c r="SGZ290" s="215"/>
      <c r="SHA290" s="215"/>
      <c r="SHB290" s="215"/>
      <c r="SHC290" s="215"/>
      <c r="SHD290" s="215"/>
      <c r="SHE290" s="215"/>
      <c r="SHF290" s="215"/>
      <c r="SHG290" s="215"/>
      <c r="SHH290" s="215"/>
      <c r="SHI290" s="215"/>
      <c r="SHJ290" s="215"/>
      <c r="SHK290" s="215"/>
      <c r="SHL290" s="215"/>
      <c r="SHM290" s="215"/>
      <c r="SHN290" s="215"/>
      <c r="SHO290" s="215"/>
      <c r="SHP290" s="215"/>
      <c r="SHQ290" s="215"/>
      <c r="SHR290" s="215"/>
      <c r="SHS290" s="215"/>
      <c r="SHT290" s="215"/>
      <c r="SHU290" s="215"/>
      <c r="SHV290" s="215"/>
      <c r="SHW290" s="215"/>
      <c r="SHX290" s="215"/>
      <c r="SHY290" s="215"/>
      <c r="SHZ290" s="215"/>
      <c r="SIA290" s="215"/>
      <c r="SIB290" s="215"/>
      <c r="SIC290" s="215"/>
      <c r="SID290" s="215"/>
      <c r="SIE290" s="215"/>
      <c r="SIF290" s="215"/>
      <c r="SIG290" s="215"/>
      <c r="SIH290" s="215"/>
      <c r="SII290" s="215"/>
      <c r="SIJ290" s="215"/>
      <c r="SIK290" s="215"/>
      <c r="SIL290" s="215"/>
      <c r="SIM290" s="215"/>
      <c r="SIN290" s="215"/>
      <c r="SIO290" s="215"/>
      <c r="SIP290" s="215"/>
      <c r="SIQ290" s="215"/>
      <c r="SIR290" s="215"/>
      <c r="SIS290" s="215"/>
      <c r="SIT290" s="215"/>
      <c r="SIU290" s="215"/>
      <c r="SIV290" s="215"/>
      <c r="SIW290" s="215"/>
      <c r="SIX290" s="215"/>
      <c r="SIY290" s="215"/>
      <c r="SIZ290" s="215"/>
      <c r="SJA290" s="215"/>
      <c r="SJB290" s="215"/>
      <c r="SJC290" s="215"/>
      <c r="SJD290" s="215"/>
      <c r="SJE290" s="215"/>
      <c r="SJF290" s="215"/>
      <c r="SJG290" s="215"/>
      <c r="SJH290" s="215"/>
      <c r="SJI290" s="215"/>
      <c r="SJJ290" s="215"/>
      <c r="SJK290" s="215"/>
      <c r="SJL290" s="215"/>
      <c r="SJM290" s="215"/>
      <c r="SJN290" s="215"/>
      <c r="SJO290" s="215"/>
      <c r="SJP290" s="215"/>
      <c r="SJQ290" s="215"/>
      <c r="SJR290" s="215"/>
      <c r="SJS290" s="215"/>
      <c r="SJT290" s="215"/>
      <c r="SJU290" s="215"/>
      <c r="SJV290" s="215"/>
      <c r="SJW290" s="215"/>
      <c r="SJX290" s="215"/>
      <c r="SJY290" s="215"/>
      <c r="SJZ290" s="215"/>
      <c r="SKA290" s="215"/>
      <c r="SKB290" s="215"/>
      <c r="SKC290" s="215"/>
      <c r="SKD290" s="215"/>
      <c r="SKE290" s="215"/>
      <c r="SKF290" s="215"/>
      <c r="SKG290" s="215"/>
      <c r="SKH290" s="215"/>
      <c r="SKI290" s="215"/>
      <c r="SKJ290" s="215"/>
      <c r="SKK290" s="215"/>
      <c r="SKL290" s="215"/>
      <c r="SKM290" s="215"/>
      <c r="SKN290" s="215"/>
      <c r="SKO290" s="215"/>
      <c r="SKP290" s="215"/>
      <c r="SKQ290" s="215"/>
      <c r="SKR290" s="215"/>
      <c r="SKS290" s="215"/>
      <c r="SKT290" s="215"/>
      <c r="SKU290" s="215"/>
      <c r="SKV290" s="215"/>
      <c r="SKW290" s="215"/>
      <c r="SKX290" s="215"/>
      <c r="SKY290" s="215"/>
      <c r="SKZ290" s="215"/>
      <c r="SLA290" s="215"/>
      <c r="SLB290" s="215"/>
      <c r="SLC290" s="215"/>
      <c r="SLD290" s="215"/>
      <c r="SLE290" s="215"/>
      <c r="SLF290" s="215"/>
      <c r="SLG290" s="215"/>
      <c r="SLH290" s="215"/>
      <c r="SLI290" s="215"/>
      <c r="SLJ290" s="215"/>
      <c r="SLK290" s="215"/>
      <c r="SLL290" s="215"/>
      <c r="SLM290" s="215"/>
      <c r="SLN290" s="215"/>
      <c r="SLO290" s="215"/>
      <c r="SLP290" s="215"/>
      <c r="SLQ290" s="215"/>
      <c r="SLR290" s="215"/>
      <c r="SLS290" s="215"/>
      <c r="SLT290" s="215"/>
      <c r="SLU290" s="215"/>
      <c r="SLV290" s="215"/>
      <c r="SLW290" s="215"/>
      <c r="SLX290" s="215"/>
      <c r="SLY290" s="215"/>
      <c r="SLZ290" s="215"/>
      <c r="SMA290" s="215"/>
      <c r="SMB290" s="215"/>
      <c r="SMC290" s="215"/>
      <c r="SMD290" s="215"/>
      <c r="SME290" s="215"/>
      <c r="SMF290" s="215"/>
      <c r="SMG290" s="215"/>
      <c r="SMH290" s="215"/>
      <c r="SMI290" s="215"/>
      <c r="SMJ290" s="215"/>
      <c r="SMK290" s="215"/>
      <c r="SML290" s="215"/>
      <c r="SMM290" s="215"/>
      <c r="SMN290" s="215"/>
      <c r="SMO290" s="215"/>
      <c r="SMP290" s="215"/>
      <c r="SMQ290" s="215"/>
      <c r="SMR290" s="215"/>
      <c r="SMS290" s="215"/>
      <c r="SMT290" s="215"/>
      <c r="SMU290" s="215"/>
      <c r="SMV290" s="215"/>
      <c r="SMW290" s="215"/>
      <c r="SMX290" s="215"/>
      <c r="SMY290" s="215"/>
      <c r="SMZ290" s="215"/>
      <c r="SNA290" s="215"/>
      <c r="SNB290" s="215"/>
      <c r="SNC290" s="215"/>
      <c r="SND290" s="215"/>
      <c r="SNE290" s="215"/>
      <c r="SNF290" s="215"/>
      <c r="SNG290" s="215"/>
      <c r="SNH290" s="215"/>
      <c r="SNI290" s="215"/>
      <c r="SNJ290" s="215"/>
      <c r="SNK290" s="215"/>
      <c r="SNL290" s="215"/>
      <c r="SNM290" s="215"/>
      <c r="SNN290" s="215"/>
      <c r="SNO290" s="215"/>
      <c r="SNP290" s="215"/>
      <c r="SNQ290" s="215"/>
      <c r="SNR290" s="215"/>
      <c r="SNS290" s="215"/>
      <c r="SNT290" s="215"/>
      <c r="SNU290" s="215"/>
      <c r="SNV290" s="215"/>
      <c r="SNW290" s="215"/>
      <c r="SNX290" s="215"/>
      <c r="SNY290" s="215"/>
      <c r="SNZ290" s="215"/>
      <c r="SOA290" s="215"/>
      <c r="SOB290" s="215"/>
      <c r="SOC290" s="215"/>
      <c r="SOD290" s="215"/>
      <c r="SOE290" s="215"/>
      <c r="SOF290" s="215"/>
      <c r="SOG290" s="215"/>
      <c r="SOH290" s="215"/>
      <c r="SOI290" s="215"/>
      <c r="SOJ290" s="215"/>
      <c r="SOK290" s="215"/>
      <c r="SOL290" s="215"/>
      <c r="SOM290" s="215"/>
      <c r="SON290" s="215"/>
      <c r="SOO290" s="215"/>
      <c r="SOP290" s="215"/>
      <c r="SOQ290" s="215"/>
      <c r="SOR290" s="215"/>
      <c r="SOS290" s="215"/>
      <c r="SOT290" s="215"/>
      <c r="SOU290" s="215"/>
      <c r="SOV290" s="215"/>
      <c r="SOW290" s="215"/>
      <c r="SOX290" s="215"/>
      <c r="SOY290" s="215"/>
      <c r="SOZ290" s="215"/>
      <c r="SPA290" s="215"/>
      <c r="SPB290" s="215"/>
      <c r="SPC290" s="215"/>
      <c r="SPD290" s="215"/>
      <c r="SPE290" s="215"/>
      <c r="SPF290" s="215"/>
      <c r="SPG290" s="215"/>
      <c r="SPH290" s="215"/>
      <c r="SPI290" s="215"/>
      <c r="SPJ290" s="215"/>
      <c r="SPK290" s="215"/>
      <c r="SPL290" s="215"/>
      <c r="SPM290" s="215"/>
      <c r="SPN290" s="215"/>
      <c r="SPO290" s="215"/>
      <c r="SPP290" s="215"/>
      <c r="SPQ290" s="215"/>
      <c r="SPR290" s="215"/>
      <c r="SPS290" s="215"/>
      <c r="SPT290" s="215"/>
      <c r="SPU290" s="215"/>
      <c r="SPV290" s="215"/>
      <c r="SPW290" s="215"/>
      <c r="SPX290" s="215"/>
      <c r="SPY290" s="215"/>
      <c r="SPZ290" s="215"/>
      <c r="SQA290" s="215"/>
      <c r="SQB290" s="215"/>
      <c r="SQC290" s="215"/>
      <c r="SQD290" s="215"/>
      <c r="SQE290" s="215"/>
      <c r="SQF290" s="215"/>
      <c r="SQG290" s="215"/>
      <c r="SQH290" s="215"/>
      <c r="SQI290" s="215"/>
      <c r="SQJ290" s="215"/>
      <c r="SQK290" s="215"/>
      <c r="SQL290" s="215"/>
      <c r="SQM290" s="215"/>
      <c r="SQN290" s="215"/>
      <c r="SQO290" s="215"/>
      <c r="SQP290" s="215"/>
      <c r="SQQ290" s="215"/>
      <c r="SQR290" s="215"/>
      <c r="SQS290" s="215"/>
      <c r="SQT290" s="215"/>
      <c r="SQU290" s="215"/>
      <c r="SQV290" s="215"/>
      <c r="SQW290" s="215"/>
      <c r="SQX290" s="215"/>
      <c r="SQY290" s="215"/>
      <c r="SQZ290" s="215"/>
      <c r="SRA290" s="215"/>
      <c r="SRB290" s="215"/>
      <c r="SRC290" s="215"/>
      <c r="SRD290" s="215"/>
      <c r="SRE290" s="215"/>
      <c r="SRF290" s="215"/>
      <c r="SRG290" s="215"/>
      <c r="SRH290" s="215"/>
      <c r="SRI290" s="215"/>
      <c r="SRJ290" s="215"/>
      <c r="SRK290" s="215"/>
      <c r="SRL290" s="215"/>
      <c r="SRM290" s="215"/>
      <c r="SRN290" s="215"/>
      <c r="SRO290" s="215"/>
      <c r="SRP290" s="215"/>
      <c r="SRQ290" s="215"/>
      <c r="SRR290" s="215"/>
      <c r="SRS290" s="215"/>
      <c r="SRT290" s="215"/>
      <c r="SRU290" s="215"/>
      <c r="SRV290" s="215"/>
      <c r="SRW290" s="215"/>
      <c r="SRX290" s="215"/>
      <c r="SRY290" s="215"/>
      <c r="SRZ290" s="215"/>
      <c r="SSA290" s="215"/>
      <c r="SSB290" s="215"/>
      <c r="SSC290" s="215"/>
      <c r="SSD290" s="215"/>
      <c r="SSE290" s="215"/>
      <c r="SSF290" s="215"/>
      <c r="SSG290" s="215"/>
      <c r="SSH290" s="215"/>
      <c r="SSI290" s="215"/>
      <c r="SSJ290" s="215"/>
      <c r="SSK290" s="215"/>
      <c r="SSL290" s="215"/>
      <c r="SSM290" s="215"/>
      <c r="SSN290" s="215"/>
      <c r="SSO290" s="215"/>
      <c r="SSP290" s="215"/>
      <c r="SSQ290" s="215"/>
      <c r="SSR290" s="215"/>
      <c r="SSS290" s="215"/>
      <c r="SST290" s="215"/>
      <c r="SSU290" s="215"/>
      <c r="SSV290" s="215"/>
      <c r="SSW290" s="215"/>
      <c r="SSX290" s="215"/>
      <c r="SSY290" s="215"/>
      <c r="SSZ290" s="215"/>
      <c r="STA290" s="215"/>
      <c r="STB290" s="215"/>
      <c r="STC290" s="215"/>
      <c r="STD290" s="215"/>
      <c r="STE290" s="215"/>
      <c r="STF290" s="215"/>
      <c r="STG290" s="215"/>
      <c r="STH290" s="215"/>
      <c r="STI290" s="215"/>
      <c r="STJ290" s="215"/>
      <c r="STK290" s="215"/>
      <c r="STL290" s="215"/>
      <c r="STM290" s="215"/>
      <c r="STN290" s="215"/>
      <c r="STO290" s="215"/>
      <c r="STP290" s="215"/>
      <c r="STQ290" s="215"/>
      <c r="STR290" s="215"/>
      <c r="STS290" s="215"/>
      <c r="STT290" s="215"/>
      <c r="STU290" s="215"/>
      <c r="STV290" s="215"/>
      <c r="STW290" s="215"/>
      <c r="STX290" s="215"/>
      <c r="STY290" s="215"/>
      <c r="STZ290" s="215"/>
      <c r="SUA290" s="215"/>
      <c r="SUB290" s="215"/>
      <c r="SUC290" s="215"/>
      <c r="SUD290" s="215"/>
      <c r="SUE290" s="215"/>
      <c r="SUF290" s="215"/>
      <c r="SUG290" s="215"/>
      <c r="SUH290" s="215"/>
      <c r="SUI290" s="215"/>
      <c r="SUJ290" s="215"/>
      <c r="SUK290" s="215"/>
      <c r="SUL290" s="215"/>
      <c r="SUM290" s="215"/>
      <c r="SUN290" s="215"/>
      <c r="SUO290" s="215"/>
      <c r="SUP290" s="215"/>
      <c r="SUQ290" s="215"/>
      <c r="SUR290" s="215"/>
      <c r="SUS290" s="215"/>
      <c r="SUT290" s="215"/>
      <c r="SUU290" s="215"/>
      <c r="SUV290" s="215"/>
      <c r="SUW290" s="215"/>
      <c r="SUX290" s="215"/>
      <c r="SUY290" s="215"/>
      <c r="SUZ290" s="215"/>
      <c r="SVA290" s="215"/>
      <c r="SVB290" s="215"/>
      <c r="SVC290" s="215"/>
      <c r="SVD290" s="215"/>
      <c r="SVE290" s="215"/>
      <c r="SVF290" s="215"/>
      <c r="SVG290" s="215"/>
      <c r="SVH290" s="215"/>
      <c r="SVI290" s="215"/>
      <c r="SVJ290" s="215"/>
      <c r="SVK290" s="215"/>
      <c r="SVL290" s="215"/>
      <c r="SVM290" s="215"/>
      <c r="SVN290" s="215"/>
      <c r="SVO290" s="215"/>
      <c r="SVP290" s="215"/>
      <c r="SVQ290" s="215"/>
      <c r="SVR290" s="215"/>
      <c r="SVS290" s="215"/>
      <c r="SVT290" s="215"/>
      <c r="SVU290" s="215"/>
      <c r="SVV290" s="215"/>
      <c r="SVW290" s="215"/>
      <c r="SVX290" s="215"/>
      <c r="SVY290" s="215"/>
      <c r="SVZ290" s="215"/>
      <c r="SWA290" s="215"/>
      <c r="SWB290" s="215"/>
      <c r="SWC290" s="215"/>
      <c r="SWD290" s="215"/>
      <c r="SWE290" s="215"/>
      <c r="SWF290" s="215"/>
      <c r="SWG290" s="215"/>
      <c r="SWH290" s="215"/>
      <c r="SWI290" s="215"/>
      <c r="SWJ290" s="215"/>
      <c r="SWK290" s="215"/>
      <c r="SWL290" s="215"/>
      <c r="SWM290" s="215"/>
      <c r="SWN290" s="215"/>
      <c r="SWO290" s="215"/>
      <c r="SWP290" s="215"/>
      <c r="SWQ290" s="215"/>
      <c r="SWR290" s="215"/>
      <c r="SWS290" s="215"/>
      <c r="SWT290" s="215"/>
      <c r="SWU290" s="215"/>
      <c r="SWV290" s="215"/>
      <c r="SWW290" s="215"/>
      <c r="SWX290" s="215"/>
      <c r="SWY290" s="215"/>
      <c r="SWZ290" s="215"/>
      <c r="SXA290" s="215"/>
      <c r="SXB290" s="215"/>
      <c r="SXC290" s="215"/>
      <c r="SXD290" s="215"/>
      <c r="SXE290" s="215"/>
      <c r="SXF290" s="215"/>
      <c r="SXG290" s="215"/>
      <c r="SXH290" s="215"/>
      <c r="SXI290" s="215"/>
      <c r="SXJ290" s="215"/>
      <c r="SXK290" s="215"/>
      <c r="SXL290" s="215"/>
      <c r="SXM290" s="215"/>
      <c r="SXN290" s="215"/>
      <c r="SXO290" s="215"/>
      <c r="SXP290" s="215"/>
      <c r="SXQ290" s="215"/>
      <c r="SXR290" s="215"/>
      <c r="SXS290" s="215"/>
      <c r="SXT290" s="215"/>
      <c r="SXU290" s="215"/>
      <c r="SXV290" s="215"/>
      <c r="SXW290" s="215"/>
      <c r="SXX290" s="215"/>
      <c r="SXY290" s="215"/>
      <c r="SXZ290" s="215"/>
      <c r="SYA290" s="215"/>
      <c r="SYB290" s="215"/>
      <c r="SYC290" s="215"/>
      <c r="SYD290" s="215"/>
      <c r="SYE290" s="215"/>
      <c r="SYF290" s="215"/>
      <c r="SYG290" s="215"/>
      <c r="SYH290" s="215"/>
      <c r="SYI290" s="215"/>
      <c r="SYJ290" s="215"/>
      <c r="SYK290" s="215"/>
      <c r="SYL290" s="215"/>
      <c r="SYM290" s="215"/>
      <c r="SYN290" s="215"/>
      <c r="SYO290" s="215"/>
      <c r="SYP290" s="215"/>
      <c r="SYQ290" s="215"/>
      <c r="SYR290" s="215"/>
      <c r="SYS290" s="215"/>
      <c r="SYT290" s="215"/>
      <c r="SYU290" s="215"/>
      <c r="SYV290" s="215"/>
      <c r="SYW290" s="215"/>
      <c r="SYX290" s="215"/>
      <c r="SYY290" s="215"/>
      <c r="SYZ290" s="215"/>
      <c r="SZA290" s="215"/>
      <c r="SZB290" s="215"/>
      <c r="SZC290" s="215"/>
      <c r="SZD290" s="215"/>
      <c r="SZE290" s="215"/>
      <c r="SZF290" s="215"/>
      <c r="SZG290" s="215"/>
      <c r="SZH290" s="215"/>
      <c r="SZI290" s="215"/>
      <c r="SZJ290" s="215"/>
      <c r="SZK290" s="215"/>
      <c r="SZL290" s="215"/>
      <c r="SZM290" s="215"/>
      <c r="SZN290" s="215"/>
      <c r="SZO290" s="215"/>
      <c r="SZP290" s="215"/>
      <c r="SZQ290" s="215"/>
      <c r="SZR290" s="215"/>
      <c r="SZS290" s="215"/>
      <c r="SZT290" s="215"/>
      <c r="SZU290" s="215"/>
      <c r="SZV290" s="215"/>
      <c r="SZW290" s="215"/>
      <c r="SZX290" s="215"/>
      <c r="SZY290" s="215"/>
      <c r="SZZ290" s="215"/>
      <c r="TAA290" s="215"/>
      <c r="TAB290" s="215"/>
      <c r="TAC290" s="215"/>
      <c r="TAD290" s="215"/>
      <c r="TAE290" s="215"/>
      <c r="TAF290" s="215"/>
      <c r="TAG290" s="215"/>
      <c r="TAH290" s="215"/>
      <c r="TAI290" s="215"/>
      <c r="TAJ290" s="215"/>
      <c r="TAK290" s="215"/>
      <c r="TAL290" s="215"/>
      <c r="TAM290" s="215"/>
      <c r="TAN290" s="215"/>
      <c r="TAO290" s="215"/>
      <c r="TAP290" s="215"/>
      <c r="TAQ290" s="215"/>
      <c r="TAR290" s="215"/>
      <c r="TAS290" s="215"/>
      <c r="TAT290" s="215"/>
      <c r="TAU290" s="215"/>
      <c r="TAV290" s="215"/>
      <c r="TAW290" s="215"/>
      <c r="TAX290" s="215"/>
      <c r="TAY290" s="215"/>
      <c r="TAZ290" s="215"/>
      <c r="TBA290" s="215"/>
      <c r="TBB290" s="215"/>
      <c r="TBC290" s="215"/>
      <c r="TBD290" s="215"/>
      <c r="TBE290" s="215"/>
      <c r="TBF290" s="215"/>
      <c r="TBG290" s="215"/>
      <c r="TBH290" s="215"/>
      <c r="TBI290" s="215"/>
      <c r="TBJ290" s="215"/>
      <c r="TBK290" s="215"/>
      <c r="TBL290" s="215"/>
      <c r="TBM290" s="215"/>
      <c r="TBN290" s="215"/>
      <c r="TBO290" s="215"/>
      <c r="TBP290" s="215"/>
      <c r="TBQ290" s="215"/>
      <c r="TBR290" s="215"/>
      <c r="TBS290" s="215"/>
      <c r="TBT290" s="215"/>
      <c r="TBU290" s="215"/>
      <c r="TBV290" s="215"/>
      <c r="TBW290" s="215"/>
      <c r="TBX290" s="215"/>
      <c r="TBY290" s="215"/>
      <c r="TBZ290" s="215"/>
      <c r="TCA290" s="215"/>
      <c r="TCB290" s="215"/>
      <c r="TCC290" s="215"/>
      <c r="TCD290" s="215"/>
      <c r="TCE290" s="215"/>
      <c r="TCF290" s="215"/>
      <c r="TCG290" s="215"/>
      <c r="TCH290" s="215"/>
      <c r="TCI290" s="215"/>
      <c r="TCJ290" s="215"/>
      <c r="TCK290" s="215"/>
      <c r="TCL290" s="215"/>
      <c r="TCM290" s="215"/>
      <c r="TCN290" s="215"/>
      <c r="TCO290" s="215"/>
      <c r="TCP290" s="215"/>
      <c r="TCQ290" s="215"/>
      <c r="TCR290" s="215"/>
      <c r="TCS290" s="215"/>
      <c r="TCT290" s="215"/>
      <c r="TCU290" s="215"/>
      <c r="TCV290" s="215"/>
      <c r="TCW290" s="215"/>
      <c r="TCX290" s="215"/>
      <c r="TCY290" s="215"/>
      <c r="TCZ290" s="215"/>
      <c r="TDA290" s="215"/>
      <c r="TDB290" s="215"/>
      <c r="TDC290" s="215"/>
      <c r="TDD290" s="215"/>
      <c r="TDE290" s="215"/>
      <c r="TDF290" s="215"/>
      <c r="TDG290" s="215"/>
      <c r="TDH290" s="215"/>
      <c r="TDI290" s="215"/>
      <c r="TDJ290" s="215"/>
      <c r="TDK290" s="215"/>
      <c r="TDL290" s="215"/>
      <c r="TDM290" s="215"/>
      <c r="TDN290" s="215"/>
      <c r="TDO290" s="215"/>
      <c r="TDP290" s="215"/>
      <c r="TDQ290" s="215"/>
      <c r="TDR290" s="215"/>
      <c r="TDS290" s="215"/>
      <c r="TDT290" s="215"/>
      <c r="TDU290" s="215"/>
      <c r="TDV290" s="215"/>
      <c r="TDW290" s="215"/>
      <c r="TDX290" s="215"/>
      <c r="TDY290" s="215"/>
      <c r="TDZ290" s="215"/>
      <c r="TEA290" s="215"/>
      <c r="TEB290" s="215"/>
      <c r="TEC290" s="215"/>
      <c r="TED290" s="215"/>
      <c r="TEE290" s="215"/>
      <c r="TEF290" s="215"/>
      <c r="TEG290" s="215"/>
      <c r="TEH290" s="215"/>
      <c r="TEI290" s="215"/>
      <c r="TEJ290" s="215"/>
      <c r="TEK290" s="215"/>
      <c r="TEL290" s="215"/>
      <c r="TEM290" s="215"/>
      <c r="TEN290" s="215"/>
      <c r="TEO290" s="215"/>
      <c r="TEP290" s="215"/>
      <c r="TEQ290" s="215"/>
      <c r="TER290" s="215"/>
      <c r="TES290" s="215"/>
      <c r="TET290" s="215"/>
      <c r="TEU290" s="215"/>
      <c r="TEV290" s="215"/>
      <c r="TEW290" s="215"/>
      <c r="TEX290" s="215"/>
      <c r="TEY290" s="215"/>
      <c r="TEZ290" s="215"/>
      <c r="TFA290" s="215"/>
      <c r="TFB290" s="215"/>
      <c r="TFC290" s="215"/>
      <c r="TFD290" s="215"/>
      <c r="TFE290" s="215"/>
      <c r="TFF290" s="215"/>
      <c r="TFG290" s="215"/>
      <c r="TFH290" s="215"/>
      <c r="TFI290" s="215"/>
      <c r="TFJ290" s="215"/>
      <c r="TFK290" s="215"/>
      <c r="TFL290" s="215"/>
      <c r="TFM290" s="215"/>
      <c r="TFN290" s="215"/>
      <c r="TFO290" s="215"/>
      <c r="TFP290" s="215"/>
      <c r="TFQ290" s="215"/>
      <c r="TFR290" s="215"/>
      <c r="TFS290" s="215"/>
      <c r="TFT290" s="215"/>
      <c r="TFU290" s="215"/>
      <c r="TFV290" s="215"/>
      <c r="TFW290" s="215"/>
      <c r="TFX290" s="215"/>
      <c r="TFY290" s="215"/>
      <c r="TFZ290" s="215"/>
      <c r="TGA290" s="215"/>
      <c r="TGB290" s="215"/>
      <c r="TGC290" s="215"/>
      <c r="TGD290" s="215"/>
      <c r="TGE290" s="215"/>
      <c r="TGF290" s="215"/>
      <c r="TGG290" s="215"/>
      <c r="TGH290" s="215"/>
      <c r="TGI290" s="215"/>
      <c r="TGJ290" s="215"/>
      <c r="TGK290" s="215"/>
      <c r="TGL290" s="215"/>
      <c r="TGM290" s="215"/>
      <c r="TGN290" s="215"/>
      <c r="TGO290" s="215"/>
      <c r="TGP290" s="215"/>
      <c r="TGQ290" s="215"/>
      <c r="TGR290" s="215"/>
      <c r="TGS290" s="215"/>
      <c r="TGT290" s="215"/>
      <c r="TGU290" s="215"/>
      <c r="TGV290" s="215"/>
      <c r="TGW290" s="215"/>
      <c r="TGX290" s="215"/>
      <c r="TGY290" s="215"/>
      <c r="TGZ290" s="215"/>
      <c r="THA290" s="215"/>
      <c r="THB290" s="215"/>
      <c r="THC290" s="215"/>
      <c r="THD290" s="215"/>
      <c r="THE290" s="215"/>
      <c r="THF290" s="215"/>
      <c r="THG290" s="215"/>
      <c r="THH290" s="215"/>
      <c r="THI290" s="215"/>
      <c r="THJ290" s="215"/>
      <c r="THK290" s="215"/>
      <c r="THL290" s="215"/>
      <c r="THM290" s="215"/>
      <c r="THN290" s="215"/>
      <c r="THO290" s="215"/>
      <c r="THP290" s="215"/>
      <c r="THQ290" s="215"/>
      <c r="THR290" s="215"/>
      <c r="THS290" s="215"/>
      <c r="THT290" s="215"/>
      <c r="THU290" s="215"/>
      <c r="THV290" s="215"/>
      <c r="THW290" s="215"/>
      <c r="THX290" s="215"/>
      <c r="THY290" s="215"/>
      <c r="THZ290" s="215"/>
      <c r="TIA290" s="215"/>
      <c r="TIB290" s="215"/>
      <c r="TIC290" s="215"/>
      <c r="TID290" s="215"/>
      <c r="TIE290" s="215"/>
      <c r="TIF290" s="215"/>
      <c r="TIG290" s="215"/>
      <c r="TIH290" s="215"/>
      <c r="TII290" s="215"/>
      <c r="TIJ290" s="215"/>
      <c r="TIK290" s="215"/>
      <c r="TIL290" s="215"/>
      <c r="TIM290" s="215"/>
      <c r="TIN290" s="215"/>
      <c r="TIO290" s="215"/>
      <c r="TIP290" s="215"/>
      <c r="TIQ290" s="215"/>
      <c r="TIR290" s="215"/>
      <c r="TIS290" s="215"/>
      <c r="TIT290" s="215"/>
      <c r="TIU290" s="215"/>
      <c r="TIV290" s="215"/>
      <c r="TIW290" s="215"/>
      <c r="TIX290" s="215"/>
      <c r="TIY290" s="215"/>
      <c r="TIZ290" s="215"/>
      <c r="TJA290" s="215"/>
      <c r="TJB290" s="215"/>
      <c r="TJC290" s="215"/>
      <c r="TJD290" s="215"/>
      <c r="TJE290" s="215"/>
      <c r="TJF290" s="215"/>
      <c r="TJG290" s="215"/>
      <c r="TJH290" s="215"/>
      <c r="TJI290" s="215"/>
      <c r="TJJ290" s="215"/>
      <c r="TJK290" s="215"/>
      <c r="TJL290" s="215"/>
      <c r="TJM290" s="215"/>
      <c r="TJN290" s="215"/>
      <c r="TJO290" s="215"/>
      <c r="TJP290" s="215"/>
      <c r="TJQ290" s="215"/>
      <c r="TJR290" s="215"/>
      <c r="TJS290" s="215"/>
      <c r="TJT290" s="215"/>
      <c r="TJU290" s="215"/>
      <c r="TJV290" s="215"/>
      <c r="TJW290" s="215"/>
      <c r="TJX290" s="215"/>
      <c r="TJY290" s="215"/>
      <c r="TJZ290" s="215"/>
      <c r="TKA290" s="215"/>
      <c r="TKB290" s="215"/>
      <c r="TKC290" s="215"/>
      <c r="TKD290" s="215"/>
      <c r="TKE290" s="215"/>
      <c r="TKF290" s="215"/>
      <c r="TKG290" s="215"/>
      <c r="TKH290" s="215"/>
      <c r="TKI290" s="215"/>
      <c r="TKJ290" s="215"/>
      <c r="TKK290" s="215"/>
      <c r="TKL290" s="215"/>
      <c r="TKM290" s="215"/>
      <c r="TKN290" s="215"/>
      <c r="TKO290" s="215"/>
      <c r="TKP290" s="215"/>
      <c r="TKQ290" s="215"/>
      <c r="TKR290" s="215"/>
      <c r="TKS290" s="215"/>
      <c r="TKT290" s="215"/>
      <c r="TKU290" s="215"/>
      <c r="TKV290" s="215"/>
      <c r="TKW290" s="215"/>
      <c r="TKX290" s="215"/>
      <c r="TKY290" s="215"/>
      <c r="TKZ290" s="215"/>
      <c r="TLA290" s="215"/>
      <c r="TLB290" s="215"/>
      <c r="TLC290" s="215"/>
      <c r="TLD290" s="215"/>
      <c r="TLE290" s="215"/>
      <c r="TLF290" s="215"/>
      <c r="TLG290" s="215"/>
      <c r="TLH290" s="215"/>
      <c r="TLI290" s="215"/>
      <c r="TLJ290" s="215"/>
      <c r="TLK290" s="215"/>
      <c r="TLL290" s="215"/>
      <c r="TLM290" s="215"/>
      <c r="TLN290" s="215"/>
      <c r="TLO290" s="215"/>
      <c r="TLP290" s="215"/>
      <c r="TLQ290" s="215"/>
      <c r="TLR290" s="215"/>
      <c r="TLS290" s="215"/>
      <c r="TLT290" s="215"/>
      <c r="TLU290" s="215"/>
      <c r="TLV290" s="215"/>
      <c r="TLW290" s="215"/>
      <c r="TLX290" s="215"/>
      <c r="TLY290" s="215"/>
      <c r="TLZ290" s="215"/>
      <c r="TMA290" s="215"/>
      <c r="TMB290" s="215"/>
      <c r="TMC290" s="215"/>
      <c r="TMD290" s="215"/>
      <c r="TME290" s="215"/>
      <c r="TMF290" s="215"/>
      <c r="TMG290" s="215"/>
      <c r="TMH290" s="215"/>
      <c r="TMI290" s="215"/>
      <c r="TMJ290" s="215"/>
      <c r="TMK290" s="215"/>
      <c r="TML290" s="215"/>
      <c r="TMM290" s="215"/>
      <c r="TMN290" s="215"/>
      <c r="TMO290" s="215"/>
      <c r="TMP290" s="215"/>
      <c r="TMQ290" s="215"/>
      <c r="TMR290" s="215"/>
      <c r="TMS290" s="215"/>
      <c r="TMT290" s="215"/>
      <c r="TMU290" s="215"/>
      <c r="TMV290" s="215"/>
      <c r="TMW290" s="215"/>
      <c r="TMX290" s="215"/>
      <c r="TMY290" s="215"/>
      <c r="TMZ290" s="215"/>
      <c r="TNA290" s="215"/>
      <c r="TNB290" s="215"/>
      <c r="TNC290" s="215"/>
      <c r="TND290" s="215"/>
      <c r="TNE290" s="215"/>
      <c r="TNF290" s="215"/>
      <c r="TNG290" s="215"/>
      <c r="TNH290" s="215"/>
      <c r="TNI290" s="215"/>
      <c r="TNJ290" s="215"/>
      <c r="TNK290" s="215"/>
      <c r="TNL290" s="215"/>
      <c r="TNM290" s="215"/>
      <c r="TNN290" s="215"/>
      <c r="TNO290" s="215"/>
      <c r="TNP290" s="215"/>
      <c r="TNQ290" s="215"/>
      <c r="TNR290" s="215"/>
      <c r="TNS290" s="215"/>
      <c r="TNT290" s="215"/>
      <c r="TNU290" s="215"/>
      <c r="TNV290" s="215"/>
      <c r="TNW290" s="215"/>
      <c r="TNX290" s="215"/>
      <c r="TNY290" s="215"/>
      <c r="TNZ290" s="215"/>
      <c r="TOA290" s="215"/>
      <c r="TOB290" s="215"/>
      <c r="TOC290" s="215"/>
      <c r="TOD290" s="215"/>
      <c r="TOE290" s="215"/>
      <c r="TOF290" s="215"/>
      <c r="TOG290" s="215"/>
      <c r="TOH290" s="215"/>
      <c r="TOI290" s="215"/>
      <c r="TOJ290" s="215"/>
      <c r="TOK290" s="215"/>
      <c r="TOL290" s="215"/>
      <c r="TOM290" s="215"/>
      <c r="TON290" s="215"/>
      <c r="TOO290" s="215"/>
      <c r="TOP290" s="215"/>
      <c r="TOQ290" s="215"/>
      <c r="TOR290" s="215"/>
      <c r="TOS290" s="215"/>
      <c r="TOT290" s="215"/>
      <c r="TOU290" s="215"/>
      <c r="TOV290" s="215"/>
      <c r="TOW290" s="215"/>
      <c r="TOX290" s="215"/>
      <c r="TOY290" s="215"/>
      <c r="TOZ290" s="215"/>
      <c r="TPA290" s="215"/>
      <c r="TPB290" s="215"/>
      <c r="TPC290" s="215"/>
      <c r="TPD290" s="215"/>
      <c r="TPE290" s="215"/>
      <c r="TPF290" s="215"/>
      <c r="TPG290" s="215"/>
      <c r="TPH290" s="215"/>
      <c r="TPI290" s="215"/>
      <c r="TPJ290" s="215"/>
      <c r="TPK290" s="215"/>
      <c r="TPL290" s="215"/>
      <c r="TPM290" s="215"/>
      <c r="TPN290" s="215"/>
      <c r="TPO290" s="215"/>
      <c r="TPP290" s="215"/>
      <c r="TPQ290" s="215"/>
      <c r="TPR290" s="215"/>
      <c r="TPS290" s="215"/>
      <c r="TPT290" s="215"/>
      <c r="TPU290" s="215"/>
      <c r="TPV290" s="215"/>
      <c r="TPW290" s="215"/>
      <c r="TPX290" s="215"/>
      <c r="TPY290" s="215"/>
      <c r="TPZ290" s="215"/>
      <c r="TQA290" s="215"/>
      <c r="TQB290" s="215"/>
      <c r="TQC290" s="215"/>
      <c r="TQD290" s="215"/>
      <c r="TQE290" s="215"/>
      <c r="TQF290" s="215"/>
      <c r="TQG290" s="215"/>
      <c r="TQH290" s="215"/>
      <c r="TQI290" s="215"/>
      <c r="TQJ290" s="215"/>
      <c r="TQK290" s="215"/>
      <c r="TQL290" s="215"/>
      <c r="TQM290" s="215"/>
      <c r="TQN290" s="215"/>
      <c r="TQO290" s="215"/>
      <c r="TQP290" s="215"/>
      <c r="TQQ290" s="215"/>
      <c r="TQR290" s="215"/>
      <c r="TQS290" s="215"/>
      <c r="TQT290" s="215"/>
      <c r="TQU290" s="215"/>
      <c r="TQV290" s="215"/>
      <c r="TQW290" s="215"/>
      <c r="TQX290" s="215"/>
      <c r="TQY290" s="215"/>
      <c r="TQZ290" s="215"/>
      <c r="TRA290" s="215"/>
      <c r="TRB290" s="215"/>
      <c r="TRC290" s="215"/>
      <c r="TRD290" s="215"/>
      <c r="TRE290" s="215"/>
      <c r="TRF290" s="215"/>
      <c r="TRG290" s="215"/>
      <c r="TRH290" s="215"/>
      <c r="TRI290" s="215"/>
      <c r="TRJ290" s="215"/>
      <c r="TRK290" s="215"/>
      <c r="TRL290" s="215"/>
      <c r="TRM290" s="215"/>
      <c r="TRN290" s="215"/>
      <c r="TRO290" s="215"/>
      <c r="TRP290" s="215"/>
      <c r="TRQ290" s="215"/>
      <c r="TRR290" s="215"/>
      <c r="TRS290" s="215"/>
      <c r="TRT290" s="215"/>
      <c r="TRU290" s="215"/>
      <c r="TRV290" s="215"/>
      <c r="TRW290" s="215"/>
      <c r="TRX290" s="215"/>
      <c r="TRY290" s="215"/>
      <c r="TRZ290" s="215"/>
      <c r="TSA290" s="215"/>
      <c r="TSB290" s="215"/>
      <c r="TSC290" s="215"/>
      <c r="TSD290" s="215"/>
      <c r="TSE290" s="215"/>
      <c r="TSF290" s="215"/>
      <c r="TSG290" s="215"/>
      <c r="TSH290" s="215"/>
      <c r="TSI290" s="215"/>
      <c r="TSJ290" s="215"/>
      <c r="TSK290" s="215"/>
      <c r="TSL290" s="215"/>
      <c r="TSM290" s="215"/>
      <c r="TSN290" s="215"/>
      <c r="TSO290" s="215"/>
      <c r="TSP290" s="215"/>
      <c r="TSQ290" s="215"/>
      <c r="TSR290" s="215"/>
      <c r="TSS290" s="215"/>
      <c r="TST290" s="215"/>
      <c r="TSU290" s="215"/>
      <c r="TSV290" s="215"/>
      <c r="TSW290" s="215"/>
      <c r="TSX290" s="215"/>
      <c r="TSY290" s="215"/>
      <c r="TSZ290" s="215"/>
      <c r="TTA290" s="215"/>
      <c r="TTB290" s="215"/>
      <c r="TTC290" s="215"/>
      <c r="TTD290" s="215"/>
      <c r="TTE290" s="215"/>
      <c r="TTF290" s="215"/>
      <c r="TTG290" s="215"/>
      <c r="TTH290" s="215"/>
      <c r="TTI290" s="215"/>
      <c r="TTJ290" s="215"/>
      <c r="TTK290" s="215"/>
      <c r="TTL290" s="215"/>
      <c r="TTM290" s="215"/>
      <c r="TTN290" s="215"/>
      <c r="TTO290" s="215"/>
      <c r="TTP290" s="215"/>
      <c r="TTQ290" s="215"/>
      <c r="TTR290" s="215"/>
      <c r="TTS290" s="215"/>
      <c r="TTT290" s="215"/>
      <c r="TTU290" s="215"/>
      <c r="TTV290" s="215"/>
      <c r="TTW290" s="215"/>
      <c r="TTX290" s="215"/>
      <c r="TTY290" s="215"/>
      <c r="TTZ290" s="215"/>
      <c r="TUA290" s="215"/>
      <c r="TUB290" s="215"/>
      <c r="TUC290" s="215"/>
      <c r="TUD290" s="215"/>
      <c r="TUE290" s="215"/>
      <c r="TUF290" s="215"/>
      <c r="TUG290" s="215"/>
      <c r="TUH290" s="215"/>
      <c r="TUI290" s="215"/>
      <c r="TUJ290" s="215"/>
      <c r="TUK290" s="215"/>
      <c r="TUL290" s="215"/>
      <c r="TUM290" s="215"/>
      <c r="TUN290" s="215"/>
      <c r="TUO290" s="215"/>
      <c r="TUP290" s="215"/>
      <c r="TUQ290" s="215"/>
      <c r="TUR290" s="215"/>
      <c r="TUS290" s="215"/>
      <c r="TUT290" s="215"/>
      <c r="TUU290" s="215"/>
      <c r="TUV290" s="215"/>
      <c r="TUW290" s="215"/>
      <c r="TUX290" s="215"/>
      <c r="TUY290" s="215"/>
      <c r="TUZ290" s="215"/>
      <c r="TVA290" s="215"/>
      <c r="TVB290" s="215"/>
      <c r="TVC290" s="215"/>
      <c r="TVD290" s="215"/>
      <c r="TVE290" s="215"/>
      <c r="TVF290" s="215"/>
      <c r="TVG290" s="215"/>
      <c r="TVH290" s="215"/>
      <c r="TVI290" s="215"/>
      <c r="TVJ290" s="215"/>
      <c r="TVK290" s="215"/>
      <c r="TVL290" s="215"/>
      <c r="TVM290" s="215"/>
      <c r="TVN290" s="215"/>
      <c r="TVO290" s="215"/>
      <c r="TVP290" s="215"/>
      <c r="TVQ290" s="215"/>
      <c r="TVR290" s="215"/>
      <c r="TVS290" s="215"/>
      <c r="TVT290" s="215"/>
      <c r="TVU290" s="215"/>
      <c r="TVV290" s="215"/>
      <c r="TVW290" s="215"/>
      <c r="TVX290" s="215"/>
      <c r="TVY290" s="215"/>
      <c r="TVZ290" s="215"/>
      <c r="TWA290" s="215"/>
      <c r="TWB290" s="215"/>
      <c r="TWC290" s="215"/>
      <c r="TWD290" s="215"/>
      <c r="TWE290" s="215"/>
      <c r="TWF290" s="215"/>
      <c r="TWG290" s="215"/>
      <c r="TWH290" s="215"/>
      <c r="TWI290" s="215"/>
      <c r="TWJ290" s="215"/>
      <c r="TWK290" s="215"/>
      <c r="TWL290" s="215"/>
      <c r="TWM290" s="215"/>
      <c r="TWN290" s="215"/>
      <c r="TWO290" s="215"/>
      <c r="TWP290" s="215"/>
      <c r="TWQ290" s="215"/>
      <c r="TWR290" s="215"/>
      <c r="TWS290" s="215"/>
      <c r="TWT290" s="215"/>
      <c r="TWU290" s="215"/>
      <c r="TWV290" s="215"/>
      <c r="TWW290" s="215"/>
      <c r="TWX290" s="215"/>
      <c r="TWY290" s="215"/>
      <c r="TWZ290" s="215"/>
      <c r="TXA290" s="215"/>
      <c r="TXB290" s="215"/>
      <c r="TXC290" s="215"/>
      <c r="TXD290" s="215"/>
      <c r="TXE290" s="215"/>
      <c r="TXF290" s="215"/>
      <c r="TXG290" s="215"/>
      <c r="TXH290" s="215"/>
      <c r="TXI290" s="215"/>
      <c r="TXJ290" s="215"/>
      <c r="TXK290" s="215"/>
      <c r="TXL290" s="215"/>
      <c r="TXM290" s="215"/>
      <c r="TXN290" s="215"/>
      <c r="TXO290" s="215"/>
      <c r="TXP290" s="215"/>
      <c r="TXQ290" s="215"/>
      <c r="TXR290" s="215"/>
      <c r="TXS290" s="215"/>
      <c r="TXT290" s="215"/>
      <c r="TXU290" s="215"/>
      <c r="TXV290" s="215"/>
      <c r="TXW290" s="215"/>
      <c r="TXX290" s="215"/>
      <c r="TXY290" s="215"/>
      <c r="TXZ290" s="215"/>
      <c r="TYA290" s="215"/>
      <c r="TYB290" s="215"/>
      <c r="TYC290" s="215"/>
      <c r="TYD290" s="215"/>
      <c r="TYE290" s="215"/>
      <c r="TYF290" s="215"/>
      <c r="TYG290" s="215"/>
      <c r="TYH290" s="215"/>
      <c r="TYI290" s="215"/>
      <c r="TYJ290" s="215"/>
      <c r="TYK290" s="215"/>
      <c r="TYL290" s="215"/>
      <c r="TYM290" s="215"/>
      <c r="TYN290" s="215"/>
      <c r="TYO290" s="215"/>
      <c r="TYP290" s="215"/>
      <c r="TYQ290" s="215"/>
      <c r="TYR290" s="215"/>
      <c r="TYS290" s="215"/>
      <c r="TYT290" s="215"/>
      <c r="TYU290" s="215"/>
      <c r="TYV290" s="215"/>
      <c r="TYW290" s="215"/>
      <c r="TYX290" s="215"/>
      <c r="TYY290" s="215"/>
      <c r="TYZ290" s="215"/>
      <c r="TZA290" s="215"/>
      <c r="TZB290" s="215"/>
      <c r="TZC290" s="215"/>
      <c r="TZD290" s="215"/>
      <c r="TZE290" s="215"/>
      <c r="TZF290" s="215"/>
      <c r="TZG290" s="215"/>
      <c r="TZH290" s="215"/>
      <c r="TZI290" s="215"/>
      <c r="TZJ290" s="215"/>
      <c r="TZK290" s="215"/>
      <c r="TZL290" s="215"/>
      <c r="TZM290" s="215"/>
      <c r="TZN290" s="215"/>
      <c r="TZO290" s="215"/>
      <c r="TZP290" s="215"/>
      <c r="TZQ290" s="215"/>
      <c r="TZR290" s="215"/>
      <c r="TZS290" s="215"/>
      <c r="TZT290" s="215"/>
      <c r="TZU290" s="215"/>
      <c r="TZV290" s="215"/>
      <c r="TZW290" s="215"/>
      <c r="TZX290" s="215"/>
      <c r="TZY290" s="215"/>
      <c r="TZZ290" s="215"/>
      <c r="UAA290" s="215"/>
      <c r="UAB290" s="215"/>
      <c r="UAC290" s="215"/>
      <c r="UAD290" s="215"/>
      <c r="UAE290" s="215"/>
      <c r="UAF290" s="215"/>
      <c r="UAG290" s="215"/>
      <c r="UAH290" s="215"/>
      <c r="UAI290" s="215"/>
      <c r="UAJ290" s="215"/>
      <c r="UAK290" s="215"/>
      <c r="UAL290" s="215"/>
      <c r="UAM290" s="215"/>
      <c r="UAN290" s="215"/>
      <c r="UAO290" s="215"/>
      <c r="UAP290" s="215"/>
      <c r="UAQ290" s="215"/>
      <c r="UAR290" s="215"/>
      <c r="UAS290" s="215"/>
      <c r="UAT290" s="215"/>
      <c r="UAU290" s="215"/>
      <c r="UAV290" s="215"/>
      <c r="UAW290" s="215"/>
      <c r="UAX290" s="215"/>
      <c r="UAY290" s="215"/>
      <c r="UAZ290" s="215"/>
      <c r="UBA290" s="215"/>
      <c r="UBB290" s="215"/>
      <c r="UBC290" s="215"/>
      <c r="UBD290" s="215"/>
      <c r="UBE290" s="215"/>
      <c r="UBF290" s="215"/>
      <c r="UBG290" s="215"/>
      <c r="UBH290" s="215"/>
      <c r="UBI290" s="215"/>
      <c r="UBJ290" s="215"/>
      <c r="UBK290" s="215"/>
      <c r="UBL290" s="215"/>
      <c r="UBM290" s="215"/>
      <c r="UBN290" s="215"/>
      <c r="UBO290" s="215"/>
      <c r="UBP290" s="215"/>
      <c r="UBQ290" s="215"/>
      <c r="UBR290" s="215"/>
      <c r="UBS290" s="215"/>
      <c r="UBT290" s="215"/>
      <c r="UBU290" s="215"/>
      <c r="UBV290" s="215"/>
      <c r="UBW290" s="215"/>
      <c r="UBX290" s="215"/>
      <c r="UBY290" s="215"/>
      <c r="UBZ290" s="215"/>
      <c r="UCA290" s="215"/>
      <c r="UCB290" s="215"/>
      <c r="UCC290" s="215"/>
      <c r="UCD290" s="215"/>
      <c r="UCE290" s="215"/>
      <c r="UCF290" s="215"/>
      <c r="UCG290" s="215"/>
      <c r="UCH290" s="215"/>
      <c r="UCI290" s="215"/>
      <c r="UCJ290" s="215"/>
      <c r="UCK290" s="215"/>
      <c r="UCL290" s="215"/>
      <c r="UCM290" s="215"/>
      <c r="UCN290" s="215"/>
      <c r="UCO290" s="215"/>
      <c r="UCP290" s="215"/>
      <c r="UCQ290" s="215"/>
      <c r="UCR290" s="215"/>
      <c r="UCS290" s="215"/>
      <c r="UCT290" s="215"/>
      <c r="UCU290" s="215"/>
      <c r="UCV290" s="215"/>
      <c r="UCW290" s="215"/>
      <c r="UCX290" s="215"/>
      <c r="UCY290" s="215"/>
      <c r="UCZ290" s="215"/>
      <c r="UDA290" s="215"/>
      <c r="UDB290" s="215"/>
      <c r="UDC290" s="215"/>
      <c r="UDD290" s="215"/>
      <c r="UDE290" s="215"/>
      <c r="UDF290" s="215"/>
      <c r="UDG290" s="215"/>
      <c r="UDH290" s="215"/>
      <c r="UDI290" s="215"/>
      <c r="UDJ290" s="215"/>
      <c r="UDK290" s="215"/>
      <c r="UDL290" s="215"/>
      <c r="UDM290" s="215"/>
      <c r="UDN290" s="215"/>
      <c r="UDO290" s="215"/>
      <c r="UDP290" s="215"/>
      <c r="UDQ290" s="215"/>
      <c r="UDR290" s="215"/>
      <c r="UDS290" s="215"/>
      <c r="UDT290" s="215"/>
      <c r="UDU290" s="215"/>
      <c r="UDV290" s="215"/>
      <c r="UDW290" s="215"/>
      <c r="UDX290" s="215"/>
      <c r="UDY290" s="215"/>
      <c r="UDZ290" s="215"/>
      <c r="UEA290" s="215"/>
      <c r="UEB290" s="215"/>
      <c r="UEC290" s="215"/>
      <c r="UED290" s="215"/>
      <c r="UEE290" s="215"/>
      <c r="UEF290" s="215"/>
      <c r="UEG290" s="215"/>
      <c r="UEH290" s="215"/>
      <c r="UEI290" s="215"/>
      <c r="UEJ290" s="215"/>
      <c r="UEK290" s="215"/>
      <c r="UEL290" s="215"/>
      <c r="UEM290" s="215"/>
      <c r="UEN290" s="215"/>
      <c r="UEO290" s="215"/>
      <c r="UEP290" s="215"/>
      <c r="UEQ290" s="215"/>
      <c r="UER290" s="215"/>
      <c r="UES290" s="215"/>
      <c r="UET290" s="215"/>
      <c r="UEU290" s="215"/>
      <c r="UEV290" s="215"/>
      <c r="UEW290" s="215"/>
      <c r="UEX290" s="215"/>
      <c r="UEY290" s="215"/>
      <c r="UEZ290" s="215"/>
      <c r="UFA290" s="215"/>
      <c r="UFB290" s="215"/>
      <c r="UFC290" s="215"/>
      <c r="UFD290" s="215"/>
      <c r="UFE290" s="215"/>
      <c r="UFF290" s="215"/>
      <c r="UFG290" s="215"/>
      <c r="UFH290" s="215"/>
      <c r="UFI290" s="215"/>
      <c r="UFJ290" s="215"/>
      <c r="UFK290" s="215"/>
      <c r="UFL290" s="215"/>
      <c r="UFM290" s="215"/>
      <c r="UFN290" s="215"/>
      <c r="UFO290" s="215"/>
      <c r="UFP290" s="215"/>
      <c r="UFQ290" s="215"/>
      <c r="UFR290" s="215"/>
      <c r="UFS290" s="215"/>
      <c r="UFT290" s="215"/>
      <c r="UFU290" s="215"/>
      <c r="UFV290" s="215"/>
      <c r="UFW290" s="215"/>
      <c r="UFX290" s="215"/>
      <c r="UFY290" s="215"/>
      <c r="UFZ290" s="215"/>
      <c r="UGA290" s="215"/>
      <c r="UGB290" s="215"/>
      <c r="UGC290" s="215"/>
      <c r="UGD290" s="215"/>
      <c r="UGE290" s="215"/>
      <c r="UGF290" s="215"/>
      <c r="UGG290" s="215"/>
      <c r="UGH290" s="215"/>
      <c r="UGI290" s="215"/>
      <c r="UGJ290" s="215"/>
      <c r="UGK290" s="215"/>
      <c r="UGL290" s="215"/>
      <c r="UGM290" s="215"/>
      <c r="UGN290" s="215"/>
      <c r="UGO290" s="215"/>
      <c r="UGP290" s="215"/>
      <c r="UGQ290" s="215"/>
      <c r="UGR290" s="215"/>
      <c r="UGS290" s="215"/>
      <c r="UGT290" s="215"/>
      <c r="UGU290" s="215"/>
      <c r="UGV290" s="215"/>
      <c r="UGW290" s="215"/>
      <c r="UGX290" s="215"/>
      <c r="UGY290" s="215"/>
      <c r="UGZ290" s="215"/>
      <c r="UHA290" s="215"/>
      <c r="UHB290" s="215"/>
      <c r="UHC290" s="215"/>
      <c r="UHD290" s="215"/>
      <c r="UHE290" s="215"/>
      <c r="UHF290" s="215"/>
      <c r="UHG290" s="215"/>
      <c r="UHH290" s="215"/>
      <c r="UHI290" s="215"/>
      <c r="UHJ290" s="215"/>
      <c r="UHK290" s="215"/>
      <c r="UHL290" s="215"/>
      <c r="UHM290" s="215"/>
      <c r="UHN290" s="215"/>
      <c r="UHO290" s="215"/>
      <c r="UHP290" s="215"/>
      <c r="UHQ290" s="215"/>
      <c r="UHR290" s="215"/>
      <c r="UHS290" s="215"/>
      <c r="UHT290" s="215"/>
      <c r="UHU290" s="215"/>
      <c r="UHV290" s="215"/>
      <c r="UHW290" s="215"/>
      <c r="UHX290" s="215"/>
      <c r="UHY290" s="215"/>
      <c r="UHZ290" s="215"/>
      <c r="UIA290" s="215"/>
      <c r="UIB290" s="215"/>
      <c r="UIC290" s="215"/>
      <c r="UID290" s="215"/>
      <c r="UIE290" s="215"/>
      <c r="UIF290" s="215"/>
      <c r="UIG290" s="215"/>
      <c r="UIH290" s="215"/>
      <c r="UII290" s="215"/>
      <c r="UIJ290" s="215"/>
      <c r="UIK290" s="215"/>
      <c r="UIL290" s="215"/>
      <c r="UIM290" s="215"/>
      <c r="UIN290" s="215"/>
      <c r="UIO290" s="215"/>
      <c r="UIP290" s="215"/>
      <c r="UIQ290" s="215"/>
      <c r="UIR290" s="215"/>
      <c r="UIS290" s="215"/>
      <c r="UIT290" s="215"/>
      <c r="UIU290" s="215"/>
      <c r="UIV290" s="215"/>
      <c r="UIW290" s="215"/>
      <c r="UIX290" s="215"/>
      <c r="UIY290" s="215"/>
      <c r="UIZ290" s="215"/>
      <c r="UJA290" s="215"/>
      <c r="UJB290" s="215"/>
      <c r="UJC290" s="215"/>
      <c r="UJD290" s="215"/>
      <c r="UJE290" s="215"/>
      <c r="UJF290" s="215"/>
      <c r="UJG290" s="215"/>
      <c r="UJH290" s="215"/>
      <c r="UJI290" s="215"/>
      <c r="UJJ290" s="215"/>
      <c r="UJK290" s="215"/>
      <c r="UJL290" s="215"/>
      <c r="UJM290" s="215"/>
      <c r="UJN290" s="215"/>
      <c r="UJO290" s="215"/>
      <c r="UJP290" s="215"/>
      <c r="UJQ290" s="215"/>
      <c r="UJR290" s="215"/>
      <c r="UJS290" s="215"/>
      <c r="UJT290" s="215"/>
      <c r="UJU290" s="215"/>
      <c r="UJV290" s="215"/>
      <c r="UJW290" s="215"/>
      <c r="UJX290" s="215"/>
      <c r="UJY290" s="215"/>
      <c r="UJZ290" s="215"/>
      <c r="UKA290" s="215"/>
      <c r="UKB290" s="215"/>
      <c r="UKC290" s="215"/>
      <c r="UKD290" s="215"/>
      <c r="UKE290" s="215"/>
      <c r="UKF290" s="215"/>
      <c r="UKG290" s="215"/>
      <c r="UKH290" s="215"/>
      <c r="UKI290" s="215"/>
      <c r="UKJ290" s="215"/>
      <c r="UKK290" s="215"/>
      <c r="UKL290" s="215"/>
      <c r="UKM290" s="215"/>
      <c r="UKN290" s="215"/>
      <c r="UKO290" s="215"/>
      <c r="UKP290" s="215"/>
      <c r="UKQ290" s="215"/>
      <c r="UKR290" s="215"/>
      <c r="UKS290" s="215"/>
      <c r="UKT290" s="215"/>
      <c r="UKU290" s="215"/>
      <c r="UKV290" s="215"/>
      <c r="UKW290" s="215"/>
      <c r="UKX290" s="215"/>
      <c r="UKY290" s="215"/>
      <c r="UKZ290" s="215"/>
      <c r="ULA290" s="215"/>
      <c r="ULB290" s="215"/>
      <c r="ULC290" s="215"/>
      <c r="ULD290" s="215"/>
      <c r="ULE290" s="215"/>
      <c r="ULF290" s="215"/>
      <c r="ULG290" s="215"/>
      <c r="ULH290" s="215"/>
      <c r="ULI290" s="215"/>
      <c r="ULJ290" s="215"/>
      <c r="ULK290" s="215"/>
      <c r="ULL290" s="215"/>
      <c r="ULM290" s="215"/>
      <c r="ULN290" s="215"/>
      <c r="ULO290" s="215"/>
      <c r="ULP290" s="215"/>
      <c r="ULQ290" s="215"/>
      <c r="ULR290" s="215"/>
      <c r="ULS290" s="215"/>
      <c r="ULT290" s="215"/>
      <c r="ULU290" s="215"/>
      <c r="ULV290" s="215"/>
      <c r="ULW290" s="215"/>
      <c r="ULX290" s="215"/>
      <c r="ULY290" s="215"/>
      <c r="ULZ290" s="215"/>
      <c r="UMA290" s="215"/>
      <c r="UMB290" s="215"/>
      <c r="UMC290" s="215"/>
      <c r="UMD290" s="215"/>
      <c r="UME290" s="215"/>
      <c r="UMF290" s="215"/>
      <c r="UMG290" s="215"/>
      <c r="UMH290" s="215"/>
      <c r="UMI290" s="215"/>
      <c r="UMJ290" s="215"/>
      <c r="UMK290" s="215"/>
      <c r="UML290" s="215"/>
      <c r="UMM290" s="215"/>
      <c r="UMN290" s="215"/>
      <c r="UMO290" s="215"/>
      <c r="UMP290" s="215"/>
      <c r="UMQ290" s="215"/>
      <c r="UMR290" s="215"/>
      <c r="UMS290" s="215"/>
      <c r="UMT290" s="215"/>
      <c r="UMU290" s="215"/>
      <c r="UMV290" s="215"/>
      <c r="UMW290" s="215"/>
      <c r="UMX290" s="215"/>
      <c r="UMY290" s="215"/>
      <c r="UMZ290" s="215"/>
      <c r="UNA290" s="215"/>
      <c r="UNB290" s="215"/>
      <c r="UNC290" s="215"/>
      <c r="UND290" s="215"/>
      <c r="UNE290" s="215"/>
      <c r="UNF290" s="215"/>
      <c r="UNG290" s="215"/>
      <c r="UNH290" s="215"/>
      <c r="UNI290" s="215"/>
      <c r="UNJ290" s="215"/>
      <c r="UNK290" s="215"/>
      <c r="UNL290" s="215"/>
      <c r="UNM290" s="215"/>
      <c r="UNN290" s="215"/>
      <c r="UNO290" s="215"/>
      <c r="UNP290" s="215"/>
      <c r="UNQ290" s="215"/>
      <c r="UNR290" s="215"/>
      <c r="UNS290" s="215"/>
      <c r="UNT290" s="215"/>
      <c r="UNU290" s="215"/>
      <c r="UNV290" s="215"/>
      <c r="UNW290" s="215"/>
      <c r="UNX290" s="215"/>
      <c r="UNY290" s="215"/>
      <c r="UNZ290" s="215"/>
      <c r="UOA290" s="215"/>
      <c r="UOB290" s="215"/>
      <c r="UOC290" s="215"/>
      <c r="UOD290" s="215"/>
      <c r="UOE290" s="215"/>
      <c r="UOF290" s="215"/>
      <c r="UOG290" s="215"/>
      <c r="UOH290" s="215"/>
      <c r="UOI290" s="215"/>
      <c r="UOJ290" s="215"/>
      <c r="UOK290" s="215"/>
      <c r="UOL290" s="215"/>
      <c r="UOM290" s="215"/>
      <c r="UON290" s="215"/>
      <c r="UOO290" s="215"/>
      <c r="UOP290" s="215"/>
      <c r="UOQ290" s="215"/>
      <c r="UOR290" s="215"/>
      <c r="UOS290" s="215"/>
      <c r="UOT290" s="215"/>
      <c r="UOU290" s="215"/>
      <c r="UOV290" s="215"/>
      <c r="UOW290" s="215"/>
      <c r="UOX290" s="215"/>
      <c r="UOY290" s="215"/>
      <c r="UOZ290" s="215"/>
      <c r="UPA290" s="215"/>
      <c r="UPB290" s="215"/>
      <c r="UPC290" s="215"/>
      <c r="UPD290" s="215"/>
      <c r="UPE290" s="215"/>
      <c r="UPF290" s="215"/>
      <c r="UPG290" s="215"/>
      <c r="UPH290" s="215"/>
      <c r="UPI290" s="215"/>
      <c r="UPJ290" s="215"/>
      <c r="UPK290" s="215"/>
      <c r="UPL290" s="215"/>
      <c r="UPM290" s="215"/>
      <c r="UPN290" s="215"/>
      <c r="UPO290" s="215"/>
      <c r="UPP290" s="215"/>
      <c r="UPQ290" s="215"/>
      <c r="UPR290" s="215"/>
      <c r="UPS290" s="215"/>
      <c r="UPT290" s="215"/>
      <c r="UPU290" s="215"/>
      <c r="UPV290" s="215"/>
      <c r="UPW290" s="215"/>
      <c r="UPX290" s="215"/>
      <c r="UPY290" s="215"/>
      <c r="UPZ290" s="215"/>
      <c r="UQA290" s="215"/>
      <c r="UQB290" s="215"/>
      <c r="UQC290" s="215"/>
      <c r="UQD290" s="215"/>
      <c r="UQE290" s="215"/>
      <c r="UQF290" s="215"/>
      <c r="UQG290" s="215"/>
      <c r="UQH290" s="215"/>
      <c r="UQI290" s="215"/>
      <c r="UQJ290" s="215"/>
      <c r="UQK290" s="215"/>
      <c r="UQL290" s="215"/>
      <c r="UQM290" s="215"/>
      <c r="UQN290" s="215"/>
      <c r="UQO290" s="215"/>
      <c r="UQP290" s="215"/>
      <c r="UQQ290" s="215"/>
      <c r="UQR290" s="215"/>
      <c r="UQS290" s="215"/>
      <c r="UQT290" s="215"/>
      <c r="UQU290" s="215"/>
      <c r="UQV290" s="215"/>
      <c r="UQW290" s="215"/>
      <c r="UQX290" s="215"/>
      <c r="UQY290" s="215"/>
      <c r="UQZ290" s="215"/>
      <c r="URA290" s="215"/>
      <c r="URB290" s="215"/>
      <c r="URC290" s="215"/>
      <c r="URD290" s="215"/>
      <c r="URE290" s="215"/>
      <c r="URF290" s="215"/>
      <c r="URG290" s="215"/>
      <c r="URH290" s="215"/>
      <c r="URI290" s="215"/>
      <c r="URJ290" s="215"/>
      <c r="URK290" s="215"/>
      <c r="URL290" s="215"/>
      <c r="URM290" s="215"/>
      <c r="URN290" s="215"/>
      <c r="URO290" s="215"/>
      <c r="URP290" s="215"/>
      <c r="URQ290" s="215"/>
      <c r="URR290" s="215"/>
      <c r="URS290" s="215"/>
      <c r="URT290" s="215"/>
      <c r="URU290" s="215"/>
      <c r="URV290" s="215"/>
      <c r="URW290" s="215"/>
      <c r="URX290" s="215"/>
      <c r="URY290" s="215"/>
      <c r="URZ290" s="215"/>
      <c r="USA290" s="215"/>
      <c r="USB290" s="215"/>
      <c r="USC290" s="215"/>
      <c r="USD290" s="215"/>
      <c r="USE290" s="215"/>
      <c r="USF290" s="215"/>
      <c r="USG290" s="215"/>
      <c r="USH290" s="215"/>
      <c r="USI290" s="215"/>
      <c r="USJ290" s="215"/>
      <c r="USK290" s="215"/>
      <c r="USL290" s="215"/>
      <c r="USM290" s="215"/>
      <c r="USN290" s="215"/>
      <c r="USO290" s="215"/>
      <c r="USP290" s="215"/>
      <c r="USQ290" s="215"/>
      <c r="USR290" s="215"/>
      <c r="USS290" s="215"/>
      <c r="UST290" s="215"/>
      <c r="USU290" s="215"/>
      <c r="USV290" s="215"/>
      <c r="USW290" s="215"/>
      <c r="USX290" s="215"/>
      <c r="USY290" s="215"/>
      <c r="USZ290" s="215"/>
      <c r="UTA290" s="215"/>
      <c r="UTB290" s="215"/>
      <c r="UTC290" s="215"/>
      <c r="UTD290" s="215"/>
      <c r="UTE290" s="215"/>
      <c r="UTF290" s="215"/>
      <c r="UTG290" s="215"/>
      <c r="UTH290" s="215"/>
      <c r="UTI290" s="215"/>
      <c r="UTJ290" s="215"/>
      <c r="UTK290" s="215"/>
      <c r="UTL290" s="215"/>
      <c r="UTM290" s="215"/>
      <c r="UTN290" s="215"/>
      <c r="UTO290" s="215"/>
      <c r="UTP290" s="215"/>
      <c r="UTQ290" s="215"/>
      <c r="UTR290" s="215"/>
      <c r="UTS290" s="215"/>
      <c r="UTT290" s="215"/>
      <c r="UTU290" s="215"/>
      <c r="UTV290" s="215"/>
      <c r="UTW290" s="215"/>
      <c r="UTX290" s="215"/>
      <c r="UTY290" s="215"/>
      <c r="UTZ290" s="215"/>
      <c r="UUA290" s="215"/>
      <c r="UUB290" s="215"/>
      <c r="UUC290" s="215"/>
      <c r="UUD290" s="215"/>
      <c r="UUE290" s="215"/>
      <c r="UUF290" s="215"/>
      <c r="UUG290" s="215"/>
      <c r="UUH290" s="215"/>
      <c r="UUI290" s="215"/>
      <c r="UUJ290" s="215"/>
      <c r="UUK290" s="215"/>
      <c r="UUL290" s="215"/>
      <c r="UUM290" s="215"/>
      <c r="UUN290" s="215"/>
      <c r="UUO290" s="215"/>
      <c r="UUP290" s="215"/>
      <c r="UUQ290" s="215"/>
      <c r="UUR290" s="215"/>
      <c r="UUS290" s="215"/>
      <c r="UUT290" s="215"/>
      <c r="UUU290" s="215"/>
      <c r="UUV290" s="215"/>
      <c r="UUW290" s="215"/>
      <c r="UUX290" s="215"/>
      <c r="UUY290" s="215"/>
      <c r="UUZ290" s="215"/>
      <c r="UVA290" s="215"/>
      <c r="UVB290" s="215"/>
      <c r="UVC290" s="215"/>
      <c r="UVD290" s="215"/>
      <c r="UVE290" s="215"/>
      <c r="UVF290" s="215"/>
      <c r="UVG290" s="215"/>
      <c r="UVH290" s="215"/>
      <c r="UVI290" s="215"/>
      <c r="UVJ290" s="215"/>
      <c r="UVK290" s="215"/>
      <c r="UVL290" s="215"/>
      <c r="UVM290" s="215"/>
      <c r="UVN290" s="215"/>
      <c r="UVO290" s="215"/>
      <c r="UVP290" s="215"/>
      <c r="UVQ290" s="215"/>
      <c r="UVR290" s="215"/>
      <c r="UVS290" s="215"/>
      <c r="UVT290" s="215"/>
      <c r="UVU290" s="215"/>
      <c r="UVV290" s="215"/>
      <c r="UVW290" s="215"/>
      <c r="UVX290" s="215"/>
      <c r="UVY290" s="215"/>
      <c r="UVZ290" s="215"/>
      <c r="UWA290" s="215"/>
      <c r="UWB290" s="215"/>
      <c r="UWC290" s="215"/>
      <c r="UWD290" s="215"/>
      <c r="UWE290" s="215"/>
      <c r="UWF290" s="215"/>
      <c r="UWG290" s="215"/>
      <c r="UWH290" s="215"/>
      <c r="UWI290" s="215"/>
      <c r="UWJ290" s="215"/>
      <c r="UWK290" s="215"/>
      <c r="UWL290" s="215"/>
      <c r="UWM290" s="215"/>
      <c r="UWN290" s="215"/>
      <c r="UWO290" s="215"/>
      <c r="UWP290" s="215"/>
      <c r="UWQ290" s="215"/>
      <c r="UWR290" s="215"/>
      <c r="UWS290" s="215"/>
      <c r="UWT290" s="215"/>
      <c r="UWU290" s="215"/>
      <c r="UWV290" s="215"/>
      <c r="UWW290" s="215"/>
      <c r="UWX290" s="215"/>
      <c r="UWY290" s="215"/>
      <c r="UWZ290" s="215"/>
      <c r="UXA290" s="215"/>
      <c r="UXB290" s="215"/>
      <c r="UXC290" s="215"/>
      <c r="UXD290" s="215"/>
      <c r="UXE290" s="215"/>
      <c r="UXF290" s="215"/>
      <c r="UXG290" s="215"/>
      <c r="UXH290" s="215"/>
      <c r="UXI290" s="215"/>
      <c r="UXJ290" s="215"/>
      <c r="UXK290" s="215"/>
      <c r="UXL290" s="215"/>
      <c r="UXM290" s="215"/>
      <c r="UXN290" s="215"/>
      <c r="UXO290" s="215"/>
      <c r="UXP290" s="215"/>
      <c r="UXQ290" s="215"/>
      <c r="UXR290" s="215"/>
      <c r="UXS290" s="215"/>
      <c r="UXT290" s="215"/>
      <c r="UXU290" s="215"/>
      <c r="UXV290" s="215"/>
      <c r="UXW290" s="215"/>
      <c r="UXX290" s="215"/>
      <c r="UXY290" s="215"/>
      <c r="UXZ290" s="215"/>
      <c r="UYA290" s="215"/>
      <c r="UYB290" s="215"/>
      <c r="UYC290" s="215"/>
      <c r="UYD290" s="215"/>
      <c r="UYE290" s="215"/>
      <c r="UYF290" s="215"/>
      <c r="UYG290" s="215"/>
      <c r="UYH290" s="215"/>
      <c r="UYI290" s="215"/>
      <c r="UYJ290" s="215"/>
      <c r="UYK290" s="215"/>
      <c r="UYL290" s="215"/>
      <c r="UYM290" s="215"/>
      <c r="UYN290" s="215"/>
      <c r="UYO290" s="215"/>
      <c r="UYP290" s="215"/>
      <c r="UYQ290" s="215"/>
      <c r="UYR290" s="215"/>
      <c r="UYS290" s="215"/>
      <c r="UYT290" s="215"/>
      <c r="UYU290" s="215"/>
      <c r="UYV290" s="215"/>
      <c r="UYW290" s="215"/>
      <c r="UYX290" s="215"/>
      <c r="UYY290" s="215"/>
      <c r="UYZ290" s="215"/>
      <c r="UZA290" s="215"/>
      <c r="UZB290" s="215"/>
      <c r="UZC290" s="215"/>
      <c r="UZD290" s="215"/>
      <c r="UZE290" s="215"/>
      <c r="UZF290" s="215"/>
      <c r="UZG290" s="215"/>
      <c r="UZH290" s="215"/>
      <c r="UZI290" s="215"/>
      <c r="UZJ290" s="215"/>
      <c r="UZK290" s="215"/>
      <c r="UZL290" s="215"/>
      <c r="UZM290" s="215"/>
      <c r="UZN290" s="215"/>
      <c r="UZO290" s="215"/>
      <c r="UZP290" s="215"/>
      <c r="UZQ290" s="215"/>
      <c r="UZR290" s="215"/>
      <c r="UZS290" s="215"/>
      <c r="UZT290" s="215"/>
      <c r="UZU290" s="215"/>
      <c r="UZV290" s="215"/>
      <c r="UZW290" s="215"/>
      <c r="UZX290" s="215"/>
      <c r="UZY290" s="215"/>
      <c r="UZZ290" s="215"/>
      <c r="VAA290" s="215"/>
      <c r="VAB290" s="215"/>
      <c r="VAC290" s="215"/>
      <c r="VAD290" s="215"/>
      <c r="VAE290" s="215"/>
      <c r="VAF290" s="215"/>
      <c r="VAG290" s="215"/>
      <c r="VAH290" s="215"/>
      <c r="VAI290" s="215"/>
      <c r="VAJ290" s="215"/>
      <c r="VAK290" s="215"/>
      <c r="VAL290" s="215"/>
      <c r="VAM290" s="215"/>
      <c r="VAN290" s="215"/>
      <c r="VAO290" s="215"/>
      <c r="VAP290" s="215"/>
      <c r="VAQ290" s="215"/>
      <c r="VAR290" s="215"/>
      <c r="VAS290" s="215"/>
      <c r="VAT290" s="215"/>
      <c r="VAU290" s="215"/>
      <c r="VAV290" s="215"/>
      <c r="VAW290" s="215"/>
      <c r="VAX290" s="215"/>
      <c r="VAY290" s="215"/>
      <c r="VAZ290" s="215"/>
      <c r="VBA290" s="215"/>
      <c r="VBB290" s="215"/>
      <c r="VBC290" s="215"/>
      <c r="VBD290" s="215"/>
      <c r="VBE290" s="215"/>
      <c r="VBF290" s="215"/>
      <c r="VBG290" s="215"/>
      <c r="VBH290" s="215"/>
      <c r="VBI290" s="215"/>
      <c r="VBJ290" s="215"/>
      <c r="VBK290" s="215"/>
      <c r="VBL290" s="215"/>
      <c r="VBM290" s="215"/>
      <c r="VBN290" s="215"/>
      <c r="VBO290" s="215"/>
      <c r="VBP290" s="215"/>
      <c r="VBQ290" s="215"/>
      <c r="VBR290" s="215"/>
      <c r="VBS290" s="215"/>
      <c r="VBT290" s="215"/>
      <c r="VBU290" s="215"/>
      <c r="VBV290" s="215"/>
      <c r="VBW290" s="215"/>
      <c r="VBX290" s="215"/>
      <c r="VBY290" s="215"/>
      <c r="VBZ290" s="215"/>
      <c r="VCA290" s="215"/>
      <c r="VCB290" s="215"/>
      <c r="VCC290" s="215"/>
      <c r="VCD290" s="215"/>
      <c r="VCE290" s="215"/>
      <c r="VCF290" s="215"/>
      <c r="VCG290" s="215"/>
      <c r="VCH290" s="215"/>
      <c r="VCI290" s="215"/>
      <c r="VCJ290" s="215"/>
      <c r="VCK290" s="215"/>
      <c r="VCL290" s="215"/>
      <c r="VCM290" s="215"/>
      <c r="VCN290" s="215"/>
      <c r="VCO290" s="215"/>
      <c r="VCP290" s="215"/>
      <c r="VCQ290" s="215"/>
      <c r="VCR290" s="215"/>
      <c r="VCS290" s="215"/>
      <c r="VCT290" s="215"/>
      <c r="VCU290" s="215"/>
      <c r="VCV290" s="215"/>
      <c r="VCW290" s="215"/>
      <c r="VCX290" s="215"/>
      <c r="VCY290" s="215"/>
      <c r="VCZ290" s="215"/>
      <c r="VDA290" s="215"/>
      <c r="VDB290" s="215"/>
      <c r="VDC290" s="215"/>
      <c r="VDD290" s="215"/>
      <c r="VDE290" s="215"/>
      <c r="VDF290" s="215"/>
      <c r="VDG290" s="215"/>
      <c r="VDH290" s="215"/>
      <c r="VDI290" s="215"/>
      <c r="VDJ290" s="215"/>
      <c r="VDK290" s="215"/>
      <c r="VDL290" s="215"/>
      <c r="VDM290" s="215"/>
      <c r="VDN290" s="215"/>
      <c r="VDO290" s="215"/>
      <c r="VDP290" s="215"/>
      <c r="VDQ290" s="215"/>
      <c r="VDR290" s="215"/>
      <c r="VDS290" s="215"/>
      <c r="VDT290" s="215"/>
      <c r="VDU290" s="215"/>
      <c r="VDV290" s="215"/>
      <c r="VDW290" s="215"/>
      <c r="VDX290" s="215"/>
      <c r="VDY290" s="215"/>
      <c r="VDZ290" s="215"/>
      <c r="VEA290" s="215"/>
      <c r="VEB290" s="215"/>
      <c r="VEC290" s="215"/>
      <c r="VED290" s="215"/>
      <c r="VEE290" s="215"/>
      <c r="VEF290" s="215"/>
      <c r="VEG290" s="215"/>
      <c r="VEH290" s="215"/>
      <c r="VEI290" s="215"/>
      <c r="VEJ290" s="215"/>
      <c r="VEK290" s="215"/>
      <c r="VEL290" s="215"/>
      <c r="VEM290" s="215"/>
      <c r="VEN290" s="215"/>
      <c r="VEO290" s="215"/>
      <c r="VEP290" s="215"/>
      <c r="VEQ290" s="215"/>
      <c r="VER290" s="215"/>
      <c r="VES290" s="215"/>
      <c r="VET290" s="215"/>
      <c r="VEU290" s="215"/>
      <c r="VEV290" s="215"/>
      <c r="VEW290" s="215"/>
      <c r="VEX290" s="215"/>
      <c r="VEY290" s="215"/>
      <c r="VEZ290" s="215"/>
      <c r="VFA290" s="215"/>
      <c r="VFB290" s="215"/>
      <c r="VFC290" s="215"/>
      <c r="VFD290" s="215"/>
      <c r="VFE290" s="215"/>
      <c r="VFF290" s="215"/>
      <c r="VFG290" s="215"/>
      <c r="VFH290" s="215"/>
      <c r="VFI290" s="215"/>
      <c r="VFJ290" s="215"/>
      <c r="VFK290" s="215"/>
      <c r="VFL290" s="215"/>
      <c r="VFM290" s="215"/>
      <c r="VFN290" s="215"/>
      <c r="VFO290" s="215"/>
      <c r="VFP290" s="215"/>
      <c r="VFQ290" s="215"/>
      <c r="VFR290" s="215"/>
      <c r="VFS290" s="215"/>
      <c r="VFT290" s="215"/>
      <c r="VFU290" s="215"/>
      <c r="VFV290" s="215"/>
      <c r="VFW290" s="215"/>
      <c r="VFX290" s="215"/>
      <c r="VFY290" s="215"/>
      <c r="VFZ290" s="215"/>
      <c r="VGA290" s="215"/>
      <c r="VGB290" s="215"/>
      <c r="VGC290" s="215"/>
      <c r="VGD290" s="215"/>
      <c r="VGE290" s="215"/>
      <c r="VGF290" s="215"/>
      <c r="VGG290" s="215"/>
      <c r="VGH290" s="215"/>
      <c r="VGI290" s="215"/>
      <c r="VGJ290" s="215"/>
      <c r="VGK290" s="215"/>
      <c r="VGL290" s="215"/>
      <c r="VGM290" s="215"/>
      <c r="VGN290" s="215"/>
      <c r="VGO290" s="215"/>
      <c r="VGP290" s="215"/>
      <c r="VGQ290" s="215"/>
      <c r="VGR290" s="215"/>
      <c r="VGS290" s="215"/>
      <c r="VGT290" s="215"/>
      <c r="VGU290" s="215"/>
      <c r="VGV290" s="215"/>
      <c r="VGW290" s="215"/>
      <c r="VGX290" s="215"/>
      <c r="VGY290" s="215"/>
      <c r="VGZ290" s="215"/>
      <c r="VHA290" s="215"/>
      <c r="VHB290" s="215"/>
      <c r="VHC290" s="215"/>
      <c r="VHD290" s="215"/>
      <c r="VHE290" s="215"/>
      <c r="VHF290" s="215"/>
      <c r="VHG290" s="215"/>
      <c r="VHH290" s="215"/>
      <c r="VHI290" s="215"/>
      <c r="VHJ290" s="215"/>
      <c r="VHK290" s="215"/>
      <c r="VHL290" s="215"/>
      <c r="VHM290" s="215"/>
      <c r="VHN290" s="215"/>
      <c r="VHO290" s="215"/>
      <c r="VHP290" s="215"/>
      <c r="VHQ290" s="215"/>
      <c r="VHR290" s="215"/>
      <c r="VHS290" s="215"/>
      <c r="VHT290" s="215"/>
      <c r="VHU290" s="215"/>
      <c r="VHV290" s="215"/>
      <c r="VHW290" s="215"/>
      <c r="VHX290" s="215"/>
      <c r="VHY290" s="215"/>
      <c r="VHZ290" s="215"/>
      <c r="VIA290" s="215"/>
      <c r="VIB290" s="215"/>
      <c r="VIC290" s="215"/>
      <c r="VID290" s="215"/>
      <c r="VIE290" s="215"/>
      <c r="VIF290" s="215"/>
      <c r="VIG290" s="215"/>
      <c r="VIH290" s="215"/>
      <c r="VII290" s="215"/>
      <c r="VIJ290" s="215"/>
      <c r="VIK290" s="215"/>
      <c r="VIL290" s="215"/>
      <c r="VIM290" s="215"/>
      <c r="VIN290" s="215"/>
      <c r="VIO290" s="215"/>
      <c r="VIP290" s="215"/>
      <c r="VIQ290" s="215"/>
      <c r="VIR290" s="215"/>
      <c r="VIS290" s="215"/>
      <c r="VIT290" s="215"/>
      <c r="VIU290" s="215"/>
      <c r="VIV290" s="215"/>
      <c r="VIW290" s="215"/>
      <c r="VIX290" s="215"/>
      <c r="VIY290" s="215"/>
      <c r="VIZ290" s="215"/>
      <c r="VJA290" s="215"/>
      <c r="VJB290" s="215"/>
      <c r="VJC290" s="215"/>
      <c r="VJD290" s="215"/>
      <c r="VJE290" s="215"/>
      <c r="VJF290" s="215"/>
      <c r="VJG290" s="215"/>
      <c r="VJH290" s="215"/>
      <c r="VJI290" s="215"/>
      <c r="VJJ290" s="215"/>
      <c r="VJK290" s="215"/>
      <c r="VJL290" s="215"/>
      <c r="VJM290" s="215"/>
      <c r="VJN290" s="215"/>
      <c r="VJO290" s="215"/>
      <c r="VJP290" s="215"/>
      <c r="VJQ290" s="215"/>
      <c r="VJR290" s="215"/>
      <c r="VJS290" s="215"/>
      <c r="VJT290" s="215"/>
      <c r="VJU290" s="215"/>
      <c r="VJV290" s="215"/>
      <c r="VJW290" s="215"/>
      <c r="VJX290" s="215"/>
      <c r="VJY290" s="215"/>
      <c r="VJZ290" s="215"/>
      <c r="VKA290" s="215"/>
      <c r="VKB290" s="215"/>
      <c r="VKC290" s="215"/>
      <c r="VKD290" s="215"/>
      <c r="VKE290" s="215"/>
      <c r="VKF290" s="215"/>
      <c r="VKG290" s="215"/>
      <c r="VKH290" s="215"/>
      <c r="VKI290" s="215"/>
      <c r="VKJ290" s="215"/>
      <c r="VKK290" s="215"/>
      <c r="VKL290" s="215"/>
      <c r="VKM290" s="215"/>
      <c r="VKN290" s="215"/>
      <c r="VKO290" s="215"/>
      <c r="VKP290" s="215"/>
      <c r="VKQ290" s="215"/>
      <c r="VKR290" s="215"/>
      <c r="VKS290" s="215"/>
      <c r="VKT290" s="215"/>
      <c r="VKU290" s="215"/>
      <c r="VKV290" s="215"/>
      <c r="VKW290" s="215"/>
      <c r="VKX290" s="215"/>
      <c r="VKY290" s="215"/>
      <c r="VKZ290" s="215"/>
      <c r="VLA290" s="215"/>
      <c r="VLB290" s="215"/>
      <c r="VLC290" s="215"/>
      <c r="VLD290" s="215"/>
      <c r="VLE290" s="215"/>
      <c r="VLF290" s="215"/>
      <c r="VLG290" s="215"/>
      <c r="VLH290" s="215"/>
      <c r="VLI290" s="215"/>
      <c r="VLJ290" s="215"/>
      <c r="VLK290" s="215"/>
      <c r="VLL290" s="215"/>
      <c r="VLM290" s="215"/>
      <c r="VLN290" s="215"/>
      <c r="VLO290" s="215"/>
      <c r="VLP290" s="215"/>
      <c r="VLQ290" s="215"/>
      <c r="VLR290" s="215"/>
      <c r="VLS290" s="215"/>
      <c r="VLT290" s="215"/>
      <c r="VLU290" s="215"/>
      <c r="VLV290" s="215"/>
      <c r="VLW290" s="215"/>
      <c r="VLX290" s="215"/>
      <c r="VLY290" s="215"/>
      <c r="VLZ290" s="215"/>
      <c r="VMA290" s="215"/>
      <c r="VMB290" s="215"/>
      <c r="VMC290" s="215"/>
      <c r="VMD290" s="215"/>
      <c r="VME290" s="215"/>
      <c r="VMF290" s="215"/>
      <c r="VMG290" s="215"/>
      <c r="VMH290" s="215"/>
      <c r="VMI290" s="215"/>
      <c r="VMJ290" s="215"/>
      <c r="VMK290" s="215"/>
      <c r="VML290" s="215"/>
      <c r="VMM290" s="215"/>
      <c r="VMN290" s="215"/>
      <c r="VMO290" s="215"/>
      <c r="VMP290" s="215"/>
      <c r="VMQ290" s="215"/>
      <c r="VMR290" s="215"/>
      <c r="VMS290" s="215"/>
      <c r="VMT290" s="215"/>
      <c r="VMU290" s="215"/>
      <c r="VMV290" s="215"/>
      <c r="VMW290" s="215"/>
      <c r="VMX290" s="215"/>
      <c r="VMY290" s="215"/>
      <c r="VMZ290" s="215"/>
      <c r="VNA290" s="215"/>
      <c r="VNB290" s="215"/>
      <c r="VNC290" s="215"/>
      <c r="VND290" s="215"/>
      <c r="VNE290" s="215"/>
      <c r="VNF290" s="215"/>
      <c r="VNG290" s="215"/>
      <c r="VNH290" s="215"/>
      <c r="VNI290" s="215"/>
      <c r="VNJ290" s="215"/>
      <c r="VNK290" s="215"/>
      <c r="VNL290" s="215"/>
      <c r="VNM290" s="215"/>
      <c r="VNN290" s="215"/>
      <c r="VNO290" s="215"/>
      <c r="VNP290" s="215"/>
      <c r="VNQ290" s="215"/>
      <c r="VNR290" s="215"/>
      <c r="VNS290" s="215"/>
      <c r="VNT290" s="215"/>
      <c r="VNU290" s="215"/>
      <c r="VNV290" s="215"/>
      <c r="VNW290" s="215"/>
      <c r="VNX290" s="215"/>
      <c r="VNY290" s="215"/>
      <c r="VNZ290" s="215"/>
      <c r="VOA290" s="215"/>
      <c r="VOB290" s="215"/>
      <c r="VOC290" s="215"/>
      <c r="VOD290" s="215"/>
      <c r="VOE290" s="215"/>
      <c r="VOF290" s="215"/>
      <c r="VOG290" s="215"/>
      <c r="VOH290" s="215"/>
      <c r="VOI290" s="215"/>
      <c r="VOJ290" s="215"/>
      <c r="VOK290" s="215"/>
      <c r="VOL290" s="215"/>
      <c r="VOM290" s="215"/>
      <c r="VON290" s="215"/>
      <c r="VOO290" s="215"/>
      <c r="VOP290" s="215"/>
      <c r="VOQ290" s="215"/>
      <c r="VOR290" s="215"/>
      <c r="VOS290" s="215"/>
      <c r="VOT290" s="215"/>
      <c r="VOU290" s="215"/>
      <c r="VOV290" s="215"/>
      <c r="VOW290" s="215"/>
      <c r="VOX290" s="215"/>
      <c r="VOY290" s="215"/>
      <c r="VOZ290" s="215"/>
      <c r="VPA290" s="215"/>
      <c r="VPB290" s="215"/>
      <c r="VPC290" s="215"/>
      <c r="VPD290" s="215"/>
      <c r="VPE290" s="215"/>
      <c r="VPF290" s="215"/>
      <c r="VPG290" s="215"/>
      <c r="VPH290" s="215"/>
      <c r="VPI290" s="215"/>
      <c r="VPJ290" s="215"/>
      <c r="VPK290" s="215"/>
      <c r="VPL290" s="215"/>
      <c r="VPM290" s="215"/>
      <c r="VPN290" s="215"/>
      <c r="VPO290" s="215"/>
      <c r="VPP290" s="215"/>
      <c r="VPQ290" s="215"/>
      <c r="VPR290" s="215"/>
      <c r="VPS290" s="215"/>
      <c r="VPT290" s="215"/>
      <c r="VPU290" s="215"/>
      <c r="VPV290" s="215"/>
      <c r="VPW290" s="215"/>
      <c r="VPX290" s="215"/>
      <c r="VPY290" s="215"/>
      <c r="VPZ290" s="215"/>
      <c r="VQA290" s="215"/>
      <c r="VQB290" s="215"/>
      <c r="VQC290" s="215"/>
      <c r="VQD290" s="215"/>
      <c r="VQE290" s="215"/>
      <c r="VQF290" s="215"/>
      <c r="VQG290" s="215"/>
      <c r="VQH290" s="215"/>
      <c r="VQI290" s="215"/>
      <c r="VQJ290" s="215"/>
      <c r="VQK290" s="215"/>
      <c r="VQL290" s="215"/>
      <c r="VQM290" s="215"/>
      <c r="VQN290" s="215"/>
      <c r="VQO290" s="215"/>
      <c r="VQP290" s="215"/>
      <c r="VQQ290" s="215"/>
      <c r="VQR290" s="215"/>
      <c r="VQS290" s="215"/>
      <c r="VQT290" s="215"/>
      <c r="VQU290" s="215"/>
      <c r="VQV290" s="215"/>
      <c r="VQW290" s="215"/>
      <c r="VQX290" s="215"/>
      <c r="VQY290" s="215"/>
      <c r="VQZ290" s="215"/>
      <c r="VRA290" s="215"/>
      <c r="VRB290" s="215"/>
      <c r="VRC290" s="215"/>
      <c r="VRD290" s="215"/>
      <c r="VRE290" s="215"/>
      <c r="VRF290" s="215"/>
      <c r="VRG290" s="215"/>
      <c r="VRH290" s="215"/>
      <c r="VRI290" s="215"/>
      <c r="VRJ290" s="215"/>
      <c r="VRK290" s="215"/>
      <c r="VRL290" s="215"/>
      <c r="VRM290" s="215"/>
      <c r="VRN290" s="215"/>
      <c r="VRO290" s="215"/>
      <c r="VRP290" s="215"/>
      <c r="VRQ290" s="215"/>
      <c r="VRR290" s="215"/>
      <c r="VRS290" s="215"/>
      <c r="VRT290" s="215"/>
      <c r="VRU290" s="215"/>
      <c r="VRV290" s="215"/>
      <c r="VRW290" s="215"/>
      <c r="VRX290" s="215"/>
      <c r="VRY290" s="215"/>
      <c r="VRZ290" s="215"/>
      <c r="VSA290" s="215"/>
      <c r="VSB290" s="215"/>
      <c r="VSC290" s="215"/>
      <c r="VSD290" s="215"/>
      <c r="VSE290" s="215"/>
      <c r="VSF290" s="215"/>
      <c r="VSG290" s="215"/>
      <c r="VSH290" s="215"/>
      <c r="VSI290" s="215"/>
      <c r="VSJ290" s="215"/>
      <c r="VSK290" s="215"/>
      <c r="VSL290" s="215"/>
      <c r="VSM290" s="215"/>
      <c r="VSN290" s="215"/>
      <c r="VSO290" s="215"/>
      <c r="VSP290" s="215"/>
      <c r="VSQ290" s="215"/>
      <c r="VSR290" s="215"/>
      <c r="VSS290" s="215"/>
      <c r="VST290" s="215"/>
      <c r="VSU290" s="215"/>
      <c r="VSV290" s="215"/>
      <c r="VSW290" s="215"/>
      <c r="VSX290" s="215"/>
      <c r="VSY290" s="215"/>
      <c r="VSZ290" s="215"/>
      <c r="VTA290" s="215"/>
      <c r="VTB290" s="215"/>
      <c r="VTC290" s="215"/>
      <c r="VTD290" s="215"/>
      <c r="VTE290" s="215"/>
      <c r="VTF290" s="215"/>
      <c r="VTG290" s="215"/>
      <c r="VTH290" s="215"/>
      <c r="VTI290" s="215"/>
      <c r="VTJ290" s="215"/>
      <c r="VTK290" s="215"/>
      <c r="VTL290" s="215"/>
      <c r="VTM290" s="215"/>
      <c r="VTN290" s="215"/>
      <c r="VTO290" s="215"/>
      <c r="VTP290" s="215"/>
      <c r="VTQ290" s="215"/>
      <c r="VTR290" s="215"/>
      <c r="VTS290" s="215"/>
      <c r="VTT290" s="215"/>
      <c r="VTU290" s="215"/>
      <c r="VTV290" s="215"/>
      <c r="VTW290" s="215"/>
      <c r="VTX290" s="215"/>
      <c r="VTY290" s="215"/>
      <c r="VTZ290" s="215"/>
      <c r="VUA290" s="215"/>
      <c r="VUB290" s="215"/>
      <c r="VUC290" s="215"/>
      <c r="VUD290" s="215"/>
      <c r="VUE290" s="215"/>
      <c r="VUF290" s="215"/>
      <c r="VUG290" s="215"/>
      <c r="VUH290" s="215"/>
      <c r="VUI290" s="215"/>
      <c r="VUJ290" s="215"/>
      <c r="VUK290" s="215"/>
      <c r="VUL290" s="215"/>
      <c r="VUM290" s="215"/>
      <c r="VUN290" s="215"/>
      <c r="VUO290" s="215"/>
      <c r="VUP290" s="215"/>
      <c r="VUQ290" s="215"/>
      <c r="VUR290" s="215"/>
      <c r="VUS290" s="215"/>
      <c r="VUT290" s="215"/>
      <c r="VUU290" s="215"/>
      <c r="VUV290" s="215"/>
      <c r="VUW290" s="215"/>
      <c r="VUX290" s="215"/>
      <c r="VUY290" s="215"/>
      <c r="VUZ290" s="215"/>
      <c r="VVA290" s="215"/>
      <c r="VVB290" s="215"/>
      <c r="VVC290" s="215"/>
      <c r="VVD290" s="215"/>
      <c r="VVE290" s="215"/>
      <c r="VVF290" s="215"/>
      <c r="VVG290" s="215"/>
      <c r="VVH290" s="215"/>
      <c r="VVI290" s="215"/>
      <c r="VVJ290" s="215"/>
      <c r="VVK290" s="215"/>
      <c r="VVL290" s="215"/>
      <c r="VVM290" s="215"/>
      <c r="VVN290" s="215"/>
      <c r="VVO290" s="215"/>
      <c r="VVP290" s="215"/>
      <c r="VVQ290" s="215"/>
      <c r="VVR290" s="215"/>
      <c r="VVS290" s="215"/>
      <c r="VVT290" s="215"/>
      <c r="VVU290" s="215"/>
      <c r="VVV290" s="215"/>
      <c r="VVW290" s="215"/>
      <c r="VVX290" s="215"/>
      <c r="VVY290" s="215"/>
      <c r="VVZ290" s="215"/>
      <c r="VWA290" s="215"/>
      <c r="VWB290" s="215"/>
      <c r="VWC290" s="215"/>
      <c r="VWD290" s="215"/>
      <c r="VWE290" s="215"/>
      <c r="VWF290" s="215"/>
      <c r="VWG290" s="215"/>
      <c r="VWH290" s="215"/>
      <c r="VWI290" s="215"/>
      <c r="VWJ290" s="215"/>
      <c r="VWK290" s="215"/>
      <c r="VWL290" s="215"/>
      <c r="VWM290" s="215"/>
      <c r="VWN290" s="215"/>
      <c r="VWO290" s="215"/>
      <c r="VWP290" s="215"/>
      <c r="VWQ290" s="215"/>
      <c r="VWR290" s="215"/>
      <c r="VWS290" s="215"/>
      <c r="VWT290" s="215"/>
      <c r="VWU290" s="215"/>
      <c r="VWV290" s="215"/>
      <c r="VWW290" s="215"/>
      <c r="VWX290" s="215"/>
      <c r="VWY290" s="215"/>
      <c r="VWZ290" s="215"/>
      <c r="VXA290" s="215"/>
      <c r="VXB290" s="215"/>
      <c r="VXC290" s="215"/>
      <c r="VXD290" s="215"/>
      <c r="VXE290" s="215"/>
      <c r="VXF290" s="215"/>
      <c r="VXG290" s="215"/>
      <c r="VXH290" s="215"/>
      <c r="VXI290" s="215"/>
      <c r="VXJ290" s="215"/>
      <c r="VXK290" s="215"/>
      <c r="VXL290" s="215"/>
      <c r="VXM290" s="215"/>
      <c r="VXN290" s="215"/>
      <c r="VXO290" s="215"/>
      <c r="VXP290" s="215"/>
      <c r="VXQ290" s="215"/>
      <c r="VXR290" s="215"/>
      <c r="VXS290" s="215"/>
      <c r="VXT290" s="215"/>
      <c r="VXU290" s="215"/>
      <c r="VXV290" s="215"/>
      <c r="VXW290" s="215"/>
      <c r="VXX290" s="215"/>
      <c r="VXY290" s="215"/>
      <c r="VXZ290" s="215"/>
      <c r="VYA290" s="215"/>
      <c r="VYB290" s="215"/>
      <c r="VYC290" s="215"/>
      <c r="VYD290" s="215"/>
      <c r="VYE290" s="215"/>
      <c r="VYF290" s="215"/>
      <c r="VYG290" s="215"/>
      <c r="VYH290" s="215"/>
      <c r="VYI290" s="215"/>
      <c r="VYJ290" s="215"/>
      <c r="VYK290" s="215"/>
      <c r="VYL290" s="215"/>
      <c r="VYM290" s="215"/>
      <c r="VYN290" s="215"/>
      <c r="VYO290" s="215"/>
      <c r="VYP290" s="215"/>
      <c r="VYQ290" s="215"/>
      <c r="VYR290" s="215"/>
      <c r="VYS290" s="215"/>
      <c r="VYT290" s="215"/>
      <c r="VYU290" s="215"/>
      <c r="VYV290" s="215"/>
      <c r="VYW290" s="215"/>
      <c r="VYX290" s="215"/>
      <c r="VYY290" s="215"/>
      <c r="VYZ290" s="215"/>
      <c r="VZA290" s="215"/>
      <c r="VZB290" s="215"/>
      <c r="VZC290" s="215"/>
      <c r="VZD290" s="215"/>
      <c r="VZE290" s="215"/>
      <c r="VZF290" s="215"/>
      <c r="VZG290" s="215"/>
      <c r="VZH290" s="215"/>
      <c r="VZI290" s="215"/>
      <c r="VZJ290" s="215"/>
      <c r="VZK290" s="215"/>
      <c r="VZL290" s="215"/>
      <c r="VZM290" s="215"/>
      <c r="VZN290" s="215"/>
      <c r="VZO290" s="215"/>
      <c r="VZP290" s="215"/>
      <c r="VZQ290" s="215"/>
      <c r="VZR290" s="215"/>
      <c r="VZS290" s="215"/>
      <c r="VZT290" s="215"/>
      <c r="VZU290" s="215"/>
      <c r="VZV290" s="215"/>
      <c r="VZW290" s="215"/>
      <c r="VZX290" s="215"/>
      <c r="VZY290" s="215"/>
      <c r="VZZ290" s="215"/>
      <c r="WAA290" s="215"/>
      <c r="WAB290" s="215"/>
      <c r="WAC290" s="215"/>
      <c r="WAD290" s="215"/>
      <c r="WAE290" s="215"/>
      <c r="WAF290" s="215"/>
      <c r="WAG290" s="215"/>
      <c r="WAH290" s="215"/>
      <c r="WAI290" s="215"/>
      <c r="WAJ290" s="215"/>
      <c r="WAK290" s="215"/>
      <c r="WAL290" s="215"/>
      <c r="WAM290" s="215"/>
      <c r="WAN290" s="215"/>
      <c r="WAO290" s="215"/>
      <c r="WAP290" s="215"/>
      <c r="WAQ290" s="215"/>
      <c r="WAR290" s="215"/>
      <c r="WAS290" s="215"/>
      <c r="WAT290" s="215"/>
      <c r="WAU290" s="215"/>
      <c r="WAV290" s="215"/>
      <c r="WAW290" s="215"/>
      <c r="WAX290" s="215"/>
      <c r="WAY290" s="215"/>
      <c r="WAZ290" s="215"/>
      <c r="WBA290" s="215"/>
      <c r="WBB290" s="215"/>
      <c r="WBC290" s="215"/>
      <c r="WBD290" s="215"/>
      <c r="WBE290" s="215"/>
      <c r="WBF290" s="215"/>
      <c r="WBG290" s="215"/>
      <c r="WBH290" s="215"/>
      <c r="WBI290" s="215"/>
      <c r="WBJ290" s="215"/>
      <c r="WBK290" s="215"/>
      <c r="WBL290" s="215"/>
      <c r="WBM290" s="215"/>
      <c r="WBN290" s="215"/>
      <c r="WBO290" s="215"/>
      <c r="WBP290" s="215"/>
      <c r="WBQ290" s="215"/>
      <c r="WBR290" s="215"/>
      <c r="WBS290" s="215"/>
      <c r="WBT290" s="215"/>
      <c r="WBU290" s="215"/>
      <c r="WBV290" s="215"/>
      <c r="WBW290" s="215"/>
      <c r="WBX290" s="215"/>
      <c r="WBY290" s="215"/>
      <c r="WBZ290" s="215"/>
      <c r="WCA290" s="215"/>
      <c r="WCB290" s="215"/>
      <c r="WCC290" s="215"/>
      <c r="WCD290" s="215"/>
      <c r="WCE290" s="215"/>
      <c r="WCF290" s="215"/>
      <c r="WCG290" s="215"/>
      <c r="WCH290" s="215"/>
      <c r="WCI290" s="215"/>
      <c r="WCJ290" s="215"/>
      <c r="WCK290" s="215"/>
      <c r="WCL290" s="215"/>
      <c r="WCM290" s="215"/>
      <c r="WCN290" s="215"/>
      <c r="WCO290" s="215"/>
      <c r="WCP290" s="215"/>
      <c r="WCQ290" s="215"/>
      <c r="WCR290" s="215"/>
      <c r="WCS290" s="215"/>
      <c r="WCT290" s="215"/>
      <c r="WCU290" s="215"/>
      <c r="WCV290" s="215"/>
      <c r="WCW290" s="215"/>
      <c r="WCX290" s="215"/>
      <c r="WCY290" s="215"/>
      <c r="WCZ290" s="215"/>
      <c r="WDA290" s="215"/>
      <c r="WDB290" s="215"/>
      <c r="WDC290" s="215"/>
      <c r="WDD290" s="215"/>
      <c r="WDE290" s="215"/>
      <c r="WDF290" s="215"/>
      <c r="WDG290" s="215"/>
      <c r="WDH290" s="215"/>
      <c r="WDI290" s="215"/>
      <c r="WDJ290" s="215"/>
      <c r="WDK290" s="215"/>
      <c r="WDL290" s="215"/>
      <c r="WDM290" s="215"/>
      <c r="WDN290" s="215"/>
      <c r="WDO290" s="215"/>
      <c r="WDP290" s="215"/>
      <c r="WDQ290" s="215"/>
      <c r="WDR290" s="215"/>
      <c r="WDS290" s="215"/>
      <c r="WDT290" s="215"/>
      <c r="WDU290" s="215"/>
      <c r="WDV290" s="215"/>
      <c r="WDW290" s="215"/>
      <c r="WDX290" s="215"/>
      <c r="WDY290" s="215"/>
      <c r="WDZ290" s="215"/>
      <c r="WEA290" s="215"/>
      <c r="WEB290" s="215"/>
      <c r="WEC290" s="215"/>
      <c r="WED290" s="215"/>
      <c r="WEE290" s="215"/>
      <c r="WEF290" s="215"/>
      <c r="WEG290" s="215"/>
      <c r="WEH290" s="215"/>
      <c r="WEI290" s="215"/>
      <c r="WEJ290" s="215"/>
      <c r="WEK290" s="215"/>
      <c r="WEL290" s="215"/>
      <c r="WEM290" s="215"/>
      <c r="WEN290" s="215"/>
      <c r="WEO290" s="215"/>
      <c r="WEP290" s="215"/>
      <c r="WEQ290" s="215"/>
      <c r="WER290" s="215"/>
      <c r="WES290" s="215"/>
      <c r="WET290" s="215"/>
      <c r="WEU290" s="215"/>
      <c r="WEV290" s="215"/>
      <c r="WEW290" s="215"/>
      <c r="WEX290" s="215"/>
      <c r="WEY290" s="215"/>
      <c r="WEZ290" s="215"/>
      <c r="WFA290" s="215"/>
      <c r="WFB290" s="215"/>
      <c r="WFC290" s="215"/>
      <c r="WFD290" s="215"/>
      <c r="WFE290" s="215"/>
      <c r="WFF290" s="215"/>
      <c r="WFG290" s="215"/>
      <c r="WFH290" s="215"/>
      <c r="WFI290" s="215"/>
      <c r="WFJ290" s="215"/>
      <c r="WFK290" s="215"/>
      <c r="WFL290" s="215"/>
      <c r="WFM290" s="215"/>
      <c r="WFN290" s="215"/>
      <c r="WFO290" s="215"/>
      <c r="WFP290" s="215"/>
      <c r="WFQ290" s="215"/>
      <c r="WFR290" s="215"/>
      <c r="WFS290" s="215"/>
      <c r="WFT290" s="215"/>
      <c r="WFU290" s="215"/>
      <c r="WFV290" s="215"/>
      <c r="WFW290" s="215"/>
      <c r="WFX290" s="215"/>
      <c r="WFY290" s="215"/>
      <c r="WFZ290" s="215"/>
      <c r="WGA290" s="215"/>
      <c r="WGB290" s="215"/>
      <c r="WGC290" s="215"/>
      <c r="WGD290" s="215"/>
      <c r="WGE290" s="215"/>
      <c r="WGF290" s="215"/>
      <c r="WGG290" s="215"/>
      <c r="WGH290" s="215"/>
      <c r="WGI290" s="215"/>
      <c r="WGJ290" s="215"/>
      <c r="WGK290" s="215"/>
      <c r="WGL290" s="215"/>
      <c r="WGM290" s="215"/>
      <c r="WGN290" s="215"/>
      <c r="WGO290" s="215"/>
      <c r="WGP290" s="215"/>
      <c r="WGQ290" s="215"/>
      <c r="WGR290" s="215"/>
      <c r="WGS290" s="215"/>
      <c r="WGT290" s="215"/>
      <c r="WGU290" s="215"/>
      <c r="WGV290" s="215"/>
      <c r="WGW290" s="215"/>
      <c r="WGX290" s="215"/>
      <c r="WGY290" s="215"/>
      <c r="WGZ290" s="215"/>
      <c r="WHA290" s="215"/>
      <c r="WHB290" s="215"/>
      <c r="WHC290" s="215"/>
      <c r="WHD290" s="215"/>
      <c r="WHE290" s="215"/>
      <c r="WHF290" s="215"/>
      <c r="WHG290" s="215"/>
      <c r="WHH290" s="215"/>
      <c r="WHI290" s="215"/>
      <c r="WHJ290" s="215"/>
      <c r="WHK290" s="215"/>
      <c r="WHL290" s="215"/>
      <c r="WHM290" s="215"/>
      <c r="WHN290" s="215"/>
      <c r="WHO290" s="215"/>
      <c r="WHP290" s="215"/>
      <c r="WHQ290" s="215"/>
      <c r="WHR290" s="215"/>
      <c r="WHS290" s="215"/>
      <c r="WHT290" s="215"/>
      <c r="WHU290" s="215"/>
      <c r="WHV290" s="215"/>
      <c r="WHW290" s="215"/>
      <c r="WHX290" s="215"/>
      <c r="WHY290" s="215"/>
      <c r="WHZ290" s="215"/>
      <c r="WIA290" s="215"/>
      <c r="WIB290" s="215"/>
      <c r="WIC290" s="215"/>
      <c r="WID290" s="215"/>
      <c r="WIE290" s="215"/>
      <c r="WIF290" s="215"/>
      <c r="WIG290" s="215"/>
      <c r="WIH290" s="215"/>
      <c r="WII290" s="215"/>
      <c r="WIJ290" s="215"/>
      <c r="WIK290" s="215"/>
      <c r="WIL290" s="215"/>
      <c r="WIM290" s="215"/>
      <c r="WIN290" s="215"/>
      <c r="WIO290" s="215"/>
      <c r="WIP290" s="215"/>
      <c r="WIQ290" s="215"/>
      <c r="WIR290" s="215"/>
      <c r="WIS290" s="215"/>
      <c r="WIT290" s="215"/>
      <c r="WIU290" s="215"/>
      <c r="WIV290" s="215"/>
      <c r="WIW290" s="215"/>
      <c r="WIX290" s="215"/>
      <c r="WIY290" s="215"/>
      <c r="WIZ290" s="215"/>
      <c r="WJA290" s="215"/>
      <c r="WJB290" s="215"/>
      <c r="WJC290" s="215"/>
      <c r="WJD290" s="215"/>
      <c r="WJE290" s="215"/>
      <c r="WJF290" s="215"/>
      <c r="WJG290" s="215"/>
      <c r="WJH290" s="215"/>
      <c r="WJI290" s="215"/>
      <c r="WJJ290" s="215"/>
      <c r="WJK290" s="215"/>
      <c r="WJL290" s="215"/>
      <c r="WJM290" s="215"/>
      <c r="WJN290" s="215"/>
      <c r="WJO290" s="215"/>
      <c r="WJP290" s="215"/>
      <c r="WJQ290" s="215"/>
      <c r="WJR290" s="215"/>
      <c r="WJS290" s="215"/>
      <c r="WJT290" s="215"/>
      <c r="WJU290" s="215"/>
      <c r="WJV290" s="215"/>
      <c r="WJW290" s="215"/>
      <c r="WJX290" s="215"/>
      <c r="WJY290" s="215"/>
      <c r="WJZ290" s="215"/>
      <c r="WKA290" s="215"/>
      <c r="WKB290" s="215"/>
      <c r="WKC290" s="215"/>
      <c r="WKD290" s="215"/>
      <c r="WKE290" s="215"/>
      <c r="WKF290" s="215"/>
      <c r="WKG290" s="215"/>
      <c r="WKH290" s="215"/>
      <c r="WKI290" s="215"/>
      <c r="WKJ290" s="215"/>
      <c r="WKK290" s="215"/>
      <c r="WKL290" s="215"/>
      <c r="WKM290" s="215"/>
      <c r="WKN290" s="215"/>
      <c r="WKO290" s="215"/>
      <c r="WKP290" s="215"/>
      <c r="WKQ290" s="215"/>
      <c r="WKR290" s="215"/>
      <c r="WKS290" s="215"/>
      <c r="WKT290" s="215"/>
      <c r="WKU290" s="215"/>
      <c r="WKV290" s="215"/>
      <c r="WKW290" s="215"/>
      <c r="WKX290" s="215"/>
      <c r="WKY290" s="215"/>
      <c r="WKZ290" s="215"/>
      <c r="WLA290" s="215"/>
      <c r="WLB290" s="215"/>
      <c r="WLC290" s="215"/>
      <c r="WLD290" s="215"/>
      <c r="WLE290" s="215"/>
      <c r="WLF290" s="215"/>
      <c r="WLG290" s="215"/>
      <c r="WLH290" s="215"/>
      <c r="WLI290" s="215"/>
      <c r="WLJ290" s="215"/>
      <c r="WLK290" s="215"/>
      <c r="WLL290" s="215"/>
      <c r="WLM290" s="215"/>
      <c r="WLN290" s="215"/>
      <c r="WLO290" s="215"/>
      <c r="WLP290" s="215"/>
      <c r="WLQ290" s="215"/>
      <c r="WLR290" s="215"/>
      <c r="WLS290" s="215"/>
      <c r="WLT290" s="215"/>
      <c r="WLU290" s="215"/>
      <c r="WLV290" s="215"/>
      <c r="WLW290" s="215"/>
      <c r="WLX290" s="215"/>
      <c r="WLY290" s="215"/>
      <c r="WLZ290" s="215"/>
      <c r="WMA290" s="215"/>
      <c r="WMB290" s="215"/>
      <c r="WMC290" s="215"/>
      <c r="WMD290" s="215"/>
      <c r="WME290" s="215"/>
      <c r="WMF290" s="215"/>
      <c r="WMG290" s="215"/>
      <c r="WMH290" s="215"/>
      <c r="WMI290" s="215"/>
      <c r="WMJ290" s="215"/>
      <c r="WMK290" s="215"/>
      <c r="WML290" s="215"/>
      <c r="WMM290" s="215"/>
      <c r="WMN290" s="215"/>
      <c r="WMO290" s="215"/>
      <c r="WMP290" s="215"/>
      <c r="WMQ290" s="215"/>
      <c r="WMR290" s="215"/>
      <c r="WMS290" s="215"/>
      <c r="WMT290" s="215"/>
      <c r="WMU290" s="215"/>
      <c r="WMV290" s="215"/>
      <c r="WMW290" s="215"/>
      <c r="WMX290" s="215"/>
      <c r="WMY290" s="215"/>
      <c r="WMZ290" s="215"/>
      <c r="WNA290" s="215"/>
      <c r="WNB290" s="215"/>
      <c r="WNC290" s="215"/>
      <c r="WND290" s="215"/>
      <c r="WNE290" s="215"/>
      <c r="WNF290" s="215"/>
      <c r="WNG290" s="215"/>
      <c r="WNH290" s="215"/>
      <c r="WNI290" s="215"/>
      <c r="WNJ290" s="215"/>
      <c r="WNK290" s="215"/>
      <c r="WNL290" s="215"/>
      <c r="WNM290" s="215"/>
      <c r="WNN290" s="215"/>
      <c r="WNO290" s="215"/>
      <c r="WNP290" s="215"/>
      <c r="WNQ290" s="215"/>
      <c r="WNR290" s="215"/>
      <c r="WNS290" s="215"/>
      <c r="WNT290" s="215"/>
      <c r="WNU290" s="215"/>
      <c r="WNV290" s="215"/>
      <c r="WNW290" s="215"/>
      <c r="WNX290" s="215"/>
      <c r="WNY290" s="215"/>
      <c r="WNZ290" s="215"/>
      <c r="WOA290" s="215"/>
      <c r="WOB290" s="215"/>
      <c r="WOC290" s="215"/>
      <c r="WOD290" s="215"/>
      <c r="WOE290" s="215"/>
      <c r="WOF290" s="215"/>
      <c r="WOG290" s="215"/>
      <c r="WOH290" s="215"/>
      <c r="WOI290" s="215"/>
      <c r="WOJ290" s="215"/>
      <c r="WOK290" s="215"/>
      <c r="WOL290" s="215"/>
      <c r="WOM290" s="215"/>
      <c r="WON290" s="215"/>
      <c r="WOO290" s="215"/>
      <c r="WOP290" s="215"/>
      <c r="WOQ290" s="215"/>
      <c r="WOR290" s="215"/>
      <c r="WOS290" s="215"/>
      <c r="WOT290" s="215"/>
      <c r="WOU290" s="215"/>
      <c r="WOV290" s="215"/>
      <c r="WOW290" s="215"/>
      <c r="WOX290" s="215"/>
      <c r="WOY290" s="215"/>
      <c r="WOZ290" s="215"/>
      <c r="WPA290" s="215"/>
      <c r="WPB290" s="215"/>
      <c r="WPC290" s="215"/>
      <c r="WPD290" s="215"/>
      <c r="WPE290" s="215"/>
      <c r="WPF290" s="215"/>
      <c r="WPG290" s="215"/>
      <c r="WPH290" s="215"/>
      <c r="WPI290" s="215"/>
      <c r="WPJ290" s="215"/>
      <c r="WPK290" s="215"/>
      <c r="WPL290" s="215"/>
      <c r="WPM290" s="215"/>
      <c r="WPN290" s="215"/>
      <c r="WPO290" s="215"/>
      <c r="WPP290" s="215"/>
      <c r="WPQ290" s="215"/>
      <c r="WPR290" s="215"/>
      <c r="WPS290" s="215"/>
      <c r="WPT290" s="215"/>
      <c r="WPU290" s="215"/>
      <c r="WPV290" s="215"/>
      <c r="WPW290" s="215"/>
      <c r="WPX290" s="215"/>
      <c r="WPY290" s="215"/>
      <c r="WPZ290" s="215"/>
      <c r="WQA290" s="215"/>
      <c r="WQB290" s="215"/>
      <c r="WQC290" s="215"/>
      <c r="WQD290" s="215"/>
      <c r="WQE290" s="215"/>
      <c r="WQF290" s="215"/>
      <c r="WQG290" s="215"/>
      <c r="WQH290" s="215"/>
      <c r="WQI290" s="215"/>
      <c r="WQJ290" s="215"/>
      <c r="WQK290" s="215"/>
      <c r="WQL290" s="215"/>
      <c r="WQM290" s="215"/>
      <c r="WQN290" s="215"/>
      <c r="WQO290" s="215"/>
      <c r="WQP290" s="215"/>
      <c r="WQQ290" s="215"/>
      <c r="WQR290" s="215"/>
      <c r="WQS290" s="215"/>
      <c r="WQT290" s="215"/>
      <c r="WQU290" s="215"/>
      <c r="WQV290" s="215"/>
      <c r="WQW290" s="215"/>
      <c r="WQX290" s="215"/>
      <c r="WQY290" s="215"/>
      <c r="WQZ290" s="215"/>
      <c r="WRA290" s="215"/>
      <c r="WRB290" s="215"/>
      <c r="WRC290" s="215"/>
      <c r="WRD290" s="215"/>
      <c r="WRE290" s="215"/>
      <c r="WRF290" s="215"/>
      <c r="WRG290" s="215"/>
      <c r="WRH290" s="215"/>
      <c r="WRI290" s="215"/>
      <c r="WRJ290" s="215"/>
      <c r="WRK290" s="215"/>
      <c r="WRL290" s="215"/>
      <c r="WRM290" s="215"/>
      <c r="WRN290" s="215"/>
      <c r="WRO290" s="215"/>
      <c r="WRP290" s="215"/>
      <c r="WRQ290" s="215"/>
      <c r="WRR290" s="215"/>
      <c r="WRS290" s="215"/>
      <c r="WRT290" s="215"/>
      <c r="WRU290" s="215"/>
      <c r="WRV290" s="215"/>
      <c r="WRW290" s="215"/>
      <c r="WRX290" s="215"/>
      <c r="WRY290" s="215"/>
      <c r="WRZ290" s="215"/>
      <c r="WSA290" s="215"/>
      <c r="WSB290" s="215"/>
      <c r="WSC290" s="215"/>
      <c r="WSD290" s="215"/>
      <c r="WSE290" s="215"/>
      <c r="WSF290" s="215"/>
      <c r="WSG290" s="215"/>
      <c r="WSH290" s="215"/>
      <c r="WSI290" s="215"/>
      <c r="WSJ290" s="215"/>
      <c r="WSK290" s="215"/>
      <c r="WSL290" s="215"/>
      <c r="WSM290" s="215"/>
      <c r="WSN290" s="215"/>
      <c r="WSO290" s="215"/>
      <c r="WSP290" s="215"/>
      <c r="WSQ290" s="215"/>
      <c r="WSR290" s="215"/>
      <c r="WSS290" s="215"/>
      <c r="WST290" s="215"/>
      <c r="WSU290" s="215"/>
      <c r="WSV290" s="215"/>
      <c r="WSW290" s="215"/>
      <c r="WSX290" s="215"/>
      <c r="WSY290" s="215"/>
      <c r="WSZ290" s="215"/>
      <c r="WTA290" s="215"/>
      <c r="WTB290" s="215"/>
      <c r="WTC290" s="215"/>
      <c r="WTD290" s="215"/>
      <c r="WTE290" s="215"/>
      <c r="WTF290" s="215"/>
      <c r="WTG290" s="215"/>
      <c r="WTH290" s="215"/>
      <c r="WTI290" s="215"/>
      <c r="WTJ290" s="215"/>
      <c r="WTK290" s="215"/>
      <c r="WTL290" s="215"/>
      <c r="WTM290" s="215"/>
      <c r="WTN290" s="215"/>
      <c r="WTO290" s="215"/>
      <c r="WTP290" s="215"/>
      <c r="WTQ290" s="215"/>
      <c r="WTR290" s="215"/>
      <c r="WTS290" s="215"/>
      <c r="WTT290" s="215"/>
      <c r="WTU290" s="215"/>
      <c r="WTV290" s="215"/>
      <c r="WTW290" s="215"/>
      <c r="WTX290" s="215"/>
      <c r="WTY290" s="215"/>
      <c r="WTZ290" s="215"/>
      <c r="WUA290" s="215"/>
      <c r="WUB290" s="215"/>
      <c r="WUC290" s="215"/>
      <c r="WUD290" s="215"/>
      <c r="WUE290" s="215"/>
      <c r="WUF290" s="215"/>
      <c r="WUG290" s="215"/>
      <c r="WUH290" s="215"/>
      <c r="WUI290" s="215"/>
      <c r="WUJ290" s="215"/>
      <c r="WUK290" s="215"/>
      <c r="WUL290" s="215"/>
      <c r="WUM290" s="215"/>
      <c r="WUN290" s="215"/>
      <c r="WUO290" s="215"/>
      <c r="WUP290" s="215"/>
      <c r="WUQ290" s="215"/>
      <c r="WUR290" s="215"/>
      <c r="WUS290" s="215"/>
      <c r="WUT290" s="215"/>
      <c r="WUU290" s="215"/>
      <c r="WUV290" s="215"/>
      <c r="WUW290" s="215"/>
      <c r="WUX290" s="215"/>
      <c r="WUY290" s="215"/>
      <c r="WUZ290" s="215"/>
      <c r="WVA290" s="215"/>
      <c r="WVB290" s="215"/>
      <c r="WVC290" s="215"/>
      <c r="WVD290" s="215"/>
      <c r="WVE290" s="215"/>
      <c r="WVF290" s="215"/>
      <c r="WVG290" s="215"/>
      <c r="WVH290" s="215"/>
      <c r="WVI290" s="215"/>
      <c r="WVJ290" s="215"/>
      <c r="WVK290" s="215"/>
      <c r="WVL290" s="215"/>
      <c r="WVM290" s="215"/>
      <c r="WVN290" s="215"/>
      <c r="WVO290" s="215"/>
      <c r="WVP290" s="215"/>
      <c r="WVQ290" s="215"/>
      <c r="WVR290" s="215"/>
      <c r="WVS290" s="215"/>
      <c r="WVT290" s="215"/>
      <c r="WVU290" s="215"/>
      <c r="WVV290" s="215"/>
      <c r="WVW290" s="215"/>
      <c r="WVX290" s="215"/>
      <c r="WVY290" s="215"/>
      <c r="WVZ290" s="215"/>
      <c r="WWA290" s="215"/>
      <c r="WWB290" s="215"/>
      <c r="WWC290" s="215"/>
      <c r="WWD290" s="215"/>
      <c r="WWE290" s="215"/>
      <c r="WWF290" s="215"/>
      <c r="WWG290" s="215"/>
      <c r="WWH290" s="215"/>
      <c r="WWI290" s="215"/>
      <c r="WWJ290" s="215"/>
      <c r="WWK290" s="215"/>
      <c r="WWL290" s="215"/>
      <c r="WWM290" s="215"/>
      <c r="WWN290" s="215"/>
      <c r="WWO290" s="215"/>
      <c r="WWP290" s="215"/>
      <c r="WWQ290" s="215"/>
      <c r="WWR290" s="215"/>
      <c r="WWS290" s="215"/>
      <c r="WWT290" s="215"/>
      <c r="WWU290" s="215"/>
      <c r="WWV290" s="215"/>
      <c r="WWW290" s="215"/>
      <c r="WWX290" s="215"/>
      <c r="WWY290" s="215"/>
      <c r="WWZ290" s="215"/>
      <c r="WXA290" s="215"/>
      <c r="WXB290" s="215"/>
      <c r="WXC290" s="215"/>
      <c r="WXD290" s="215"/>
      <c r="WXE290" s="215"/>
      <c r="WXF290" s="215"/>
      <c r="WXG290" s="215"/>
      <c r="WXH290" s="215"/>
      <c r="WXI290" s="215"/>
      <c r="WXJ290" s="215"/>
      <c r="WXK290" s="215"/>
      <c r="WXL290" s="215"/>
      <c r="WXM290" s="215"/>
      <c r="WXN290" s="215"/>
      <c r="WXO290" s="215"/>
      <c r="WXP290" s="215"/>
      <c r="WXQ290" s="215"/>
      <c r="WXR290" s="215"/>
      <c r="WXS290" s="215"/>
      <c r="WXT290" s="215"/>
      <c r="WXU290" s="215"/>
      <c r="WXV290" s="215"/>
      <c r="WXW290" s="215"/>
      <c r="WXX290" s="215"/>
      <c r="WXY290" s="215"/>
      <c r="WXZ290" s="215"/>
      <c r="WYA290" s="215"/>
      <c r="WYB290" s="215"/>
      <c r="WYC290" s="215"/>
      <c r="WYD290" s="215"/>
      <c r="WYE290" s="215"/>
      <c r="WYF290" s="215"/>
      <c r="WYG290" s="215"/>
      <c r="WYH290" s="215"/>
      <c r="WYI290" s="215"/>
      <c r="WYJ290" s="215"/>
      <c r="WYK290" s="215"/>
      <c r="WYL290" s="215"/>
      <c r="WYM290" s="215"/>
      <c r="WYN290" s="215"/>
      <c r="WYO290" s="215"/>
      <c r="WYP290" s="215"/>
      <c r="WYQ290" s="215"/>
      <c r="WYR290" s="215"/>
      <c r="WYS290" s="215"/>
      <c r="WYT290" s="215"/>
      <c r="WYU290" s="215"/>
      <c r="WYV290" s="215"/>
      <c r="WYW290" s="215"/>
      <c r="WYX290" s="215"/>
      <c r="WYY290" s="215"/>
      <c r="WYZ290" s="215"/>
      <c r="WZA290" s="215"/>
      <c r="WZB290" s="215"/>
      <c r="WZC290" s="215"/>
      <c r="WZD290" s="215"/>
      <c r="WZE290" s="215"/>
      <c r="WZF290" s="215"/>
      <c r="WZG290" s="215"/>
      <c r="WZH290" s="215"/>
      <c r="WZI290" s="215"/>
      <c r="WZJ290" s="215"/>
      <c r="WZK290" s="215"/>
      <c r="WZL290" s="215"/>
      <c r="WZM290" s="215"/>
      <c r="WZN290" s="215"/>
      <c r="WZO290" s="215"/>
      <c r="WZP290" s="215"/>
      <c r="WZQ290" s="215"/>
      <c r="WZR290" s="215"/>
      <c r="WZS290" s="215"/>
      <c r="WZT290" s="215"/>
      <c r="WZU290" s="215"/>
      <c r="WZV290" s="215"/>
      <c r="WZW290" s="215"/>
      <c r="WZX290" s="215"/>
      <c r="WZY290" s="215"/>
      <c r="WZZ290" s="215"/>
      <c r="XAA290" s="215"/>
      <c r="XAB290" s="215"/>
      <c r="XAC290" s="215"/>
      <c r="XAD290" s="215"/>
      <c r="XAE290" s="215"/>
      <c r="XAF290" s="215"/>
      <c r="XAG290" s="215"/>
      <c r="XAH290" s="215"/>
      <c r="XAI290" s="215"/>
      <c r="XAJ290" s="215"/>
      <c r="XAK290" s="215"/>
      <c r="XAL290" s="215"/>
      <c r="XAM290" s="215"/>
      <c r="XAN290" s="215"/>
      <c r="XAO290" s="215"/>
      <c r="XAP290" s="215"/>
      <c r="XAQ290" s="215"/>
      <c r="XAR290" s="215"/>
      <c r="XAS290" s="215"/>
      <c r="XAT290" s="215"/>
      <c r="XAU290" s="215"/>
      <c r="XAV290" s="215"/>
      <c r="XAW290" s="215"/>
      <c r="XAX290" s="215"/>
      <c r="XAY290" s="215"/>
      <c r="XAZ290" s="215"/>
      <c r="XBA290" s="215"/>
      <c r="XBB290" s="215"/>
      <c r="XBC290" s="215"/>
      <c r="XBD290" s="215"/>
      <c r="XBE290" s="215"/>
      <c r="XBF290" s="215"/>
      <c r="XBG290" s="215"/>
      <c r="XBH290" s="215"/>
      <c r="XBI290" s="215"/>
      <c r="XBJ290" s="215"/>
      <c r="XBK290" s="215"/>
      <c r="XBL290" s="215"/>
      <c r="XBM290" s="215"/>
      <c r="XBN290" s="215"/>
      <c r="XBO290" s="215"/>
      <c r="XBP290" s="215"/>
      <c r="XBQ290" s="215"/>
      <c r="XBR290" s="215"/>
      <c r="XBS290" s="215"/>
      <c r="XBT290" s="215"/>
      <c r="XBU290" s="215"/>
      <c r="XBV290" s="215"/>
      <c r="XBW290" s="215"/>
      <c r="XBX290" s="215"/>
      <c r="XBY290" s="215"/>
      <c r="XBZ290" s="215"/>
      <c r="XCA290" s="215"/>
      <c r="XCB290" s="215"/>
      <c r="XCC290" s="215"/>
      <c r="XCD290" s="215"/>
      <c r="XCE290" s="215"/>
      <c r="XCF290" s="215"/>
      <c r="XCG290" s="215"/>
      <c r="XCH290" s="215"/>
      <c r="XCI290" s="215"/>
      <c r="XCJ290" s="215"/>
      <c r="XCK290" s="215"/>
      <c r="XCL290" s="215"/>
      <c r="XCM290" s="215"/>
      <c r="XCN290" s="215"/>
      <c r="XCO290" s="215"/>
      <c r="XCP290" s="215"/>
      <c r="XCQ290" s="215"/>
      <c r="XCR290" s="215"/>
      <c r="XCS290" s="215"/>
      <c r="XCT290" s="215"/>
      <c r="XCU290" s="215"/>
      <c r="XCV290" s="215"/>
      <c r="XCW290" s="215"/>
      <c r="XCX290" s="215"/>
      <c r="XCY290" s="215"/>
      <c r="XCZ290" s="215"/>
      <c r="XDA290" s="215"/>
      <c r="XDB290" s="215"/>
      <c r="XDC290" s="215"/>
      <c r="XDD290" s="215"/>
      <c r="XDE290" s="215"/>
      <c r="XDF290" s="215"/>
      <c r="XDG290" s="215"/>
      <c r="XDH290" s="215"/>
      <c r="XDI290" s="215"/>
      <c r="XDJ290" s="215"/>
      <c r="XDK290" s="215"/>
      <c r="XDL290" s="215"/>
      <c r="XDM290" s="215"/>
      <c r="XDN290" s="215"/>
      <c r="XDO290" s="215"/>
      <c r="XDP290" s="215"/>
      <c r="XDQ290" s="215"/>
      <c r="XDR290" s="215"/>
      <c r="XDS290" s="215"/>
      <c r="XDT290" s="215"/>
      <c r="XDU290" s="215"/>
      <c r="XDV290" s="215"/>
      <c r="XDW290" s="215"/>
      <c r="XDX290" s="215"/>
      <c r="XDY290" s="215"/>
      <c r="XDZ290" s="215"/>
      <c r="XEA290" s="215"/>
      <c r="XEB290" s="215"/>
      <c r="XEC290" s="215"/>
      <c r="XED290" s="215"/>
      <c r="XEE290" s="215"/>
      <c r="XEF290" s="215"/>
      <c r="XEG290" s="215"/>
      <c r="XEH290" s="215"/>
      <c r="XEI290" s="215"/>
      <c r="XEJ290" s="215"/>
      <c r="XEK290" s="215"/>
      <c r="XEL290" s="215"/>
      <c r="XEM290" s="215"/>
      <c r="XEN290" s="215"/>
      <c r="XEO290" s="215"/>
      <c r="XEP290" s="215"/>
      <c r="XEQ290" s="215"/>
      <c r="XER290" s="215"/>
      <c r="XES290" s="215"/>
      <c r="XET290" s="215"/>
      <c r="XEU290" s="215"/>
      <c r="XEV290" s="215"/>
      <c r="XEW290" s="215"/>
      <c r="XEX290" s="215"/>
      <c r="XEY290" s="215"/>
      <c r="XEZ290" s="215"/>
      <c r="XFA290" s="215"/>
      <c r="XFB290" s="215"/>
      <c r="XFC290" s="215"/>
      <c r="XFD290" s="221"/>
    </row>
    <row r="291" spans="1:16384" s="226" customFormat="1" ht="23.25" x14ac:dyDescent="0.2">
      <c r="A291" s="246" t="s">
        <v>173</v>
      </c>
      <c r="B291" s="247"/>
      <c r="C291" s="249"/>
      <c r="D291" s="371">
        <v>1290</v>
      </c>
      <c r="E291" s="250"/>
      <c r="F291" s="240"/>
      <c r="G291" s="240"/>
      <c r="H291" s="240"/>
    </row>
    <row r="292" spans="1:16384" s="230" customFormat="1" ht="84" x14ac:dyDescent="0.2">
      <c r="A292" s="246" t="s">
        <v>143</v>
      </c>
      <c r="B292" s="247"/>
      <c r="C292" s="248" t="s">
        <v>144</v>
      </c>
      <c r="D292" s="249" t="s">
        <v>145</v>
      </c>
      <c r="E292" s="250"/>
      <c r="F292" s="240"/>
      <c r="G292" s="240"/>
      <c r="H292" s="240"/>
    </row>
    <row r="293" spans="1:16384" s="235" customFormat="1" ht="21" x14ac:dyDescent="0.2">
      <c r="A293" s="246" t="s">
        <v>146</v>
      </c>
      <c r="B293" s="247"/>
      <c r="C293" s="248" t="s">
        <v>147</v>
      </c>
      <c r="D293" s="249" t="s">
        <v>148</v>
      </c>
      <c r="E293" s="250"/>
      <c r="F293" s="240"/>
      <c r="G293" s="240"/>
      <c r="H293" s="240"/>
    </row>
    <row r="294" spans="1:16384" ht="97.5" customHeight="1" x14ac:dyDescent="0.2">
      <c r="A294" s="246" t="s">
        <v>152</v>
      </c>
      <c r="B294" s="247"/>
      <c r="C294" s="337" t="s">
        <v>153</v>
      </c>
      <c r="D294" s="247" t="s">
        <v>148</v>
      </c>
      <c r="E294" s="338"/>
      <c r="F294" s="234"/>
      <c r="G294" s="234"/>
      <c r="H294" s="234"/>
    </row>
    <row r="295" spans="1:16384" ht="231.75" thickBot="1" x14ac:dyDescent="0.25">
      <c r="A295" s="332" t="s">
        <v>154</v>
      </c>
      <c r="B295" s="333"/>
      <c r="C295" s="334" t="s">
        <v>155</v>
      </c>
      <c r="D295" s="335" t="s">
        <v>148</v>
      </c>
      <c r="E295" s="336"/>
      <c r="F295" s="224"/>
      <c r="G295" s="225"/>
      <c r="H295" s="225"/>
    </row>
    <row r="296" spans="1:16384" ht="98.25" customHeight="1" x14ac:dyDescent="0.2">
      <c r="A296" s="460" t="s">
        <v>593</v>
      </c>
      <c r="B296" s="460"/>
      <c r="C296" s="460"/>
      <c r="D296" s="460"/>
      <c r="E296" s="460"/>
      <c r="F296" s="460"/>
      <c r="G296" s="460"/>
      <c r="H296" s="460"/>
    </row>
    <row r="297" spans="1:16384" ht="50.1" customHeight="1" x14ac:dyDescent="0.2">
      <c r="A297" s="460" t="s">
        <v>594</v>
      </c>
      <c r="B297" s="460"/>
      <c r="C297" s="460"/>
      <c r="D297" s="460"/>
      <c r="E297" s="460"/>
      <c r="F297" s="460"/>
      <c r="G297" s="460"/>
      <c r="H297" s="460"/>
    </row>
    <row r="298" spans="1:16384" ht="21" customHeight="1" x14ac:dyDescent="0.2">
      <c r="A298" s="221"/>
      <c r="B298" s="221"/>
      <c r="C298" s="222"/>
      <c r="D298" s="223"/>
      <c r="E298" s="223"/>
      <c r="F298" s="224"/>
      <c r="G298" s="225"/>
      <c r="H298" s="225"/>
    </row>
    <row r="299" spans="1:16384" ht="30" customHeight="1" x14ac:dyDescent="0.2">
      <c r="A299" s="252" t="s">
        <v>156</v>
      </c>
      <c r="B299" s="252"/>
      <c r="C299" s="252"/>
      <c r="D299" s="252"/>
      <c r="E299" s="252"/>
      <c r="F299" s="252"/>
      <c r="G299" s="252"/>
      <c r="H299" s="252"/>
    </row>
    <row r="300" spans="1:16384" ht="75" customHeight="1" x14ac:dyDescent="0.2">
      <c r="A300" s="252" t="s">
        <v>157</v>
      </c>
      <c r="B300" s="252"/>
      <c r="C300" s="252"/>
      <c r="D300" s="252"/>
      <c r="E300" s="252"/>
      <c r="F300" s="252"/>
      <c r="G300" s="252"/>
      <c r="H300" s="252"/>
    </row>
    <row r="301" spans="1:16384" s="205" customFormat="1" ht="186" customHeight="1" x14ac:dyDescent="0.2">
      <c r="A3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1" s="311"/>
      <c r="C301" s="311"/>
      <c r="D301" s="311"/>
      <c r="E301" s="311"/>
      <c r="F301" s="311"/>
      <c r="G301" s="311"/>
      <c r="H301" s="311"/>
    </row>
    <row r="302" spans="1:16384" s="226" customFormat="1" ht="23.25" x14ac:dyDescent="0.2">
      <c r="A302" s="227" t="s">
        <v>159</v>
      </c>
      <c r="B302" s="227"/>
      <c r="C302" s="227"/>
      <c r="D302" s="227"/>
      <c r="E302" s="227"/>
      <c r="F302" s="227"/>
      <c r="G302" s="227"/>
      <c r="H302" s="227"/>
    </row>
    <row r="303" spans="1:16384" ht="23.25" x14ac:dyDescent="0.2">
      <c r="A303" s="252" t="s">
        <v>160</v>
      </c>
      <c r="B303" s="252"/>
      <c r="C303" s="252"/>
      <c r="D303" s="252"/>
      <c r="E303" s="252"/>
      <c r="F303" s="252"/>
      <c r="G303" s="252"/>
      <c r="H303" s="252"/>
    </row>
    <row r="304" spans="1:16384" s="205" customFormat="1" ht="125.25" customHeight="1" x14ac:dyDescent="0.2">
      <c r="A304" s="487" t="s">
        <v>459</v>
      </c>
      <c r="B304" s="487"/>
      <c r="C304" s="487"/>
      <c r="D304" s="487"/>
      <c r="E304" s="487"/>
      <c r="F304" s="487"/>
      <c r="G304" s="487"/>
      <c r="H304" s="487"/>
    </row>
    <row r="305" spans="1:8" ht="25.5" x14ac:dyDescent="0.35">
      <c r="A305" s="488" t="s">
        <v>460</v>
      </c>
      <c r="B305" s="489"/>
      <c r="C305" s="490" t="s">
        <v>461</v>
      </c>
    </row>
    <row r="306" spans="1:8" ht="25.5" x14ac:dyDescent="0.35">
      <c r="A306" s="491" t="s">
        <v>462</v>
      </c>
      <c r="B306" s="492"/>
      <c r="C306" s="493">
        <v>1</v>
      </c>
    </row>
    <row r="307" spans="1:8" ht="25.5" x14ac:dyDescent="0.35">
      <c r="A307" s="491">
        <v>2</v>
      </c>
      <c r="B307" s="492"/>
      <c r="C307" s="493">
        <v>1.1000000000000001</v>
      </c>
    </row>
    <row r="308" spans="1:8" ht="25.5" x14ac:dyDescent="0.35">
      <c r="A308" s="491">
        <v>3</v>
      </c>
      <c r="B308" s="492"/>
      <c r="C308" s="493">
        <v>1.2</v>
      </c>
    </row>
    <row r="309" spans="1:8" ht="25.5" x14ac:dyDescent="0.35">
      <c r="A309" s="491" t="s">
        <v>463</v>
      </c>
      <c r="B309" s="492"/>
      <c r="C309" s="493">
        <v>1.25</v>
      </c>
    </row>
    <row r="310" spans="1:8" ht="25.5" x14ac:dyDescent="0.35">
      <c r="A310" s="491" t="s">
        <v>464</v>
      </c>
      <c r="B310" s="492"/>
      <c r="C310" s="493">
        <v>1.3</v>
      </c>
    </row>
    <row r="311" spans="1:8" ht="25.5" x14ac:dyDescent="0.35">
      <c r="A311" s="491" t="s">
        <v>465</v>
      </c>
      <c r="B311" s="492"/>
      <c r="C311" s="493">
        <v>1.35</v>
      </c>
    </row>
    <row r="312" spans="1:8" ht="25.5" x14ac:dyDescent="0.35">
      <c r="A312" s="491" t="s">
        <v>466</v>
      </c>
      <c r="B312" s="492"/>
      <c r="C312" s="493">
        <v>1.4</v>
      </c>
    </row>
    <row r="313" spans="1:8" ht="25.5" x14ac:dyDescent="0.35">
      <c r="A313" s="491" t="s">
        <v>467</v>
      </c>
      <c r="B313" s="492"/>
      <c r="C313" s="493">
        <v>1.45</v>
      </c>
    </row>
    <row r="314" spans="1:8" ht="25.5" x14ac:dyDescent="0.35">
      <c r="A314" s="491" t="s">
        <v>468</v>
      </c>
      <c r="B314" s="492"/>
      <c r="C314" s="493">
        <v>1.5</v>
      </c>
    </row>
    <row r="315" spans="1:8" ht="25.5" x14ac:dyDescent="0.35">
      <c r="A315" s="491" t="s">
        <v>469</v>
      </c>
      <c r="B315" s="492"/>
      <c r="C315" s="493">
        <v>2</v>
      </c>
    </row>
    <row r="316" spans="1:8" ht="23.25" x14ac:dyDescent="0.2">
      <c r="A316" s="252" t="s">
        <v>470</v>
      </c>
      <c r="B316" s="252"/>
      <c r="C316" s="252"/>
      <c r="D316" s="252"/>
      <c r="E316" s="252"/>
      <c r="F316" s="252"/>
      <c r="G316" s="252"/>
      <c r="H316" s="252"/>
    </row>
    <row r="319" spans="1:8" s="254" customFormat="1" ht="114.75" customHeight="1" x14ac:dyDescent="0.2">
      <c r="A319" s="227" t="s">
        <v>471</v>
      </c>
      <c r="B319" s="227"/>
      <c r="C319" s="227"/>
      <c r="D319" s="227"/>
      <c r="E319" s="227"/>
      <c r="F319" s="227"/>
      <c r="G319" s="227"/>
      <c r="H319" s="227"/>
    </row>
    <row r="326" spans="1:8" s="254" customFormat="1" ht="114.75" customHeight="1" x14ac:dyDescent="0.2">
      <c r="A326" s="204"/>
      <c r="B326" s="205"/>
      <c r="C326" s="206"/>
      <c r="D326" s="205"/>
      <c r="E326" s="205"/>
      <c r="F326" s="205"/>
      <c r="G326" s="205"/>
      <c r="H326" s="207"/>
    </row>
  </sheetData>
  <sheetProtection selectLockedCells="1" selectUnlockedCells="1"/>
  <mergeCells count="5986">
    <mergeCell ref="A313:B313"/>
    <mergeCell ref="A314:B314"/>
    <mergeCell ref="A315:B315"/>
    <mergeCell ref="A316:H316"/>
    <mergeCell ref="A319:E319"/>
    <mergeCell ref="F319:H319"/>
    <mergeCell ref="A307:B307"/>
    <mergeCell ref="A308:B308"/>
    <mergeCell ref="A309:B309"/>
    <mergeCell ref="A310:B310"/>
    <mergeCell ref="A311:B311"/>
    <mergeCell ref="A312:B312"/>
    <mergeCell ref="A301:H301"/>
    <mergeCell ref="A302:H302"/>
    <mergeCell ref="A303:H303"/>
    <mergeCell ref="A304:H304"/>
    <mergeCell ref="A305:B305"/>
    <mergeCell ref="A306:B306"/>
    <mergeCell ref="A295:B295"/>
    <mergeCell ref="D295:E295"/>
    <mergeCell ref="A296:H296"/>
    <mergeCell ref="A297:H297"/>
    <mergeCell ref="A299:H299"/>
    <mergeCell ref="A300:H300"/>
    <mergeCell ref="A292:B292"/>
    <mergeCell ref="D292:E292"/>
    <mergeCell ref="A293:B293"/>
    <mergeCell ref="D293:E293"/>
    <mergeCell ref="A294:B294"/>
    <mergeCell ref="D294:E294"/>
    <mergeCell ref="XER290:XET290"/>
    <mergeCell ref="XEU290:XEW290"/>
    <mergeCell ref="XEX290:XEZ290"/>
    <mergeCell ref="XFA290:XFC290"/>
    <mergeCell ref="A291:B291"/>
    <mergeCell ref="D291:E291"/>
    <mergeCell ref="XDZ290:XEB290"/>
    <mergeCell ref="XEC290:XEE290"/>
    <mergeCell ref="XEF290:XEH290"/>
    <mergeCell ref="XEI290:XEK290"/>
    <mergeCell ref="XEL290:XEN290"/>
    <mergeCell ref="XEO290:XEQ290"/>
    <mergeCell ref="XDH290:XDJ290"/>
    <mergeCell ref="XDK290:XDM290"/>
    <mergeCell ref="XDN290:XDP290"/>
    <mergeCell ref="XDQ290:XDS290"/>
    <mergeCell ref="XDT290:XDV290"/>
    <mergeCell ref="XDW290:XDY290"/>
    <mergeCell ref="XCP290:XCR290"/>
    <mergeCell ref="XCS290:XCU290"/>
    <mergeCell ref="XCV290:XCX290"/>
    <mergeCell ref="XCY290:XDA290"/>
    <mergeCell ref="XDB290:XDD290"/>
    <mergeCell ref="XDE290:XDG290"/>
    <mergeCell ref="XBX290:XBZ290"/>
    <mergeCell ref="XCA290:XCC290"/>
    <mergeCell ref="XCD290:XCF290"/>
    <mergeCell ref="XCG290:XCI290"/>
    <mergeCell ref="XCJ290:XCL290"/>
    <mergeCell ref="XCM290:XCO290"/>
    <mergeCell ref="XBF290:XBH290"/>
    <mergeCell ref="XBI290:XBK290"/>
    <mergeCell ref="XBL290:XBN290"/>
    <mergeCell ref="XBO290:XBQ290"/>
    <mergeCell ref="XBR290:XBT290"/>
    <mergeCell ref="XBU290:XBW290"/>
    <mergeCell ref="XAN290:XAP290"/>
    <mergeCell ref="XAQ290:XAS290"/>
    <mergeCell ref="XAT290:XAV290"/>
    <mergeCell ref="XAW290:XAY290"/>
    <mergeCell ref="XAZ290:XBB290"/>
    <mergeCell ref="XBC290:XBE290"/>
    <mergeCell ref="WZV290:WZX290"/>
    <mergeCell ref="WZY290:XAA290"/>
    <mergeCell ref="XAB290:XAD290"/>
    <mergeCell ref="XAE290:XAG290"/>
    <mergeCell ref="XAH290:XAJ290"/>
    <mergeCell ref="XAK290:XAM290"/>
    <mergeCell ref="WZD290:WZF290"/>
    <mergeCell ref="WZG290:WZI290"/>
    <mergeCell ref="WZJ290:WZL290"/>
    <mergeCell ref="WZM290:WZO290"/>
    <mergeCell ref="WZP290:WZR290"/>
    <mergeCell ref="WZS290:WZU290"/>
    <mergeCell ref="WYL290:WYN290"/>
    <mergeCell ref="WYO290:WYQ290"/>
    <mergeCell ref="WYR290:WYT290"/>
    <mergeCell ref="WYU290:WYW290"/>
    <mergeCell ref="WYX290:WYZ290"/>
    <mergeCell ref="WZA290:WZC290"/>
    <mergeCell ref="WXT290:WXV290"/>
    <mergeCell ref="WXW290:WXY290"/>
    <mergeCell ref="WXZ290:WYB290"/>
    <mergeCell ref="WYC290:WYE290"/>
    <mergeCell ref="WYF290:WYH290"/>
    <mergeCell ref="WYI290:WYK290"/>
    <mergeCell ref="WXB290:WXD290"/>
    <mergeCell ref="WXE290:WXG290"/>
    <mergeCell ref="WXH290:WXJ290"/>
    <mergeCell ref="WXK290:WXM290"/>
    <mergeCell ref="WXN290:WXP290"/>
    <mergeCell ref="WXQ290:WXS290"/>
    <mergeCell ref="WWJ290:WWL290"/>
    <mergeCell ref="WWM290:WWO290"/>
    <mergeCell ref="WWP290:WWR290"/>
    <mergeCell ref="WWS290:WWU290"/>
    <mergeCell ref="WWV290:WWX290"/>
    <mergeCell ref="WWY290:WXA290"/>
    <mergeCell ref="WVR290:WVT290"/>
    <mergeCell ref="WVU290:WVW290"/>
    <mergeCell ref="WVX290:WVZ290"/>
    <mergeCell ref="WWA290:WWC290"/>
    <mergeCell ref="WWD290:WWF290"/>
    <mergeCell ref="WWG290:WWI290"/>
    <mergeCell ref="WUZ290:WVB290"/>
    <mergeCell ref="WVC290:WVE290"/>
    <mergeCell ref="WVF290:WVH290"/>
    <mergeCell ref="WVI290:WVK290"/>
    <mergeCell ref="WVL290:WVN290"/>
    <mergeCell ref="WVO290:WVQ290"/>
    <mergeCell ref="WUH290:WUJ290"/>
    <mergeCell ref="WUK290:WUM290"/>
    <mergeCell ref="WUN290:WUP290"/>
    <mergeCell ref="WUQ290:WUS290"/>
    <mergeCell ref="WUT290:WUV290"/>
    <mergeCell ref="WUW290:WUY290"/>
    <mergeCell ref="WTP290:WTR290"/>
    <mergeCell ref="WTS290:WTU290"/>
    <mergeCell ref="WTV290:WTX290"/>
    <mergeCell ref="WTY290:WUA290"/>
    <mergeCell ref="WUB290:WUD290"/>
    <mergeCell ref="WUE290:WUG290"/>
    <mergeCell ref="WSX290:WSZ290"/>
    <mergeCell ref="WTA290:WTC290"/>
    <mergeCell ref="WTD290:WTF290"/>
    <mergeCell ref="WTG290:WTI290"/>
    <mergeCell ref="WTJ290:WTL290"/>
    <mergeCell ref="WTM290:WTO290"/>
    <mergeCell ref="WSF290:WSH290"/>
    <mergeCell ref="WSI290:WSK290"/>
    <mergeCell ref="WSL290:WSN290"/>
    <mergeCell ref="WSO290:WSQ290"/>
    <mergeCell ref="WSR290:WST290"/>
    <mergeCell ref="WSU290:WSW290"/>
    <mergeCell ref="WRN290:WRP290"/>
    <mergeCell ref="WRQ290:WRS290"/>
    <mergeCell ref="WRT290:WRV290"/>
    <mergeCell ref="WRW290:WRY290"/>
    <mergeCell ref="WRZ290:WSB290"/>
    <mergeCell ref="WSC290:WSE290"/>
    <mergeCell ref="WQV290:WQX290"/>
    <mergeCell ref="WQY290:WRA290"/>
    <mergeCell ref="WRB290:WRD290"/>
    <mergeCell ref="WRE290:WRG290"/>
    <mergeCell ref="WRH290:WRJ290"/>
    <mergeCell ref="WRK290:WRM290"/>
    <mergeCell ref="WQD290:WQF290"/>
    <mergeCell ref="WQG290:WQI290"/>
    <mergeCell ref="WQJ290:WQL290"/>
    <mergeCell ref="WQM290:WQO290"/>
    <mergeCell ref="WQP290:WQR290"/>
    <mergeCell ref="WQS290:WQU290"/>
    <mergeCell ref="WPL290:WPN290"/>
    <mergeCell ref="WPO290:WPQ290"/>
    <mergeCell ref="WPR290:WPT290"/>
    <mergeCell ref="WPU290:WPW290"/>
    <mergeCell ref="WPX290:WPZ290"/>
    <mergeCell ref="WQA290:WQC290"/>
    <mergeCell ref="WOT290:WOV290"/>
    <mergeCell ref="WOW290:WOY290"/>
    <mergeCell ref="WOZ290:WPB290"/>
    <mergeCell ref="WPC290:WPE290"/>
    <mergeCell ref="WPF290:WPH290"/>
    <mergeCell ref="WPI290:WPK290"/>
    <mergeCell ref="WOB290:WOD290"/>
    <mergeCell ref="WOE290:WOG290"/>
    <mergeCell ref="WOH290:WOJ290"/>
    <mergeCell ref="WOK290:WOM290"/>
    <mergeCell ref="WON290:WOP290"/>
    <mergeCell ref="WOQ290:WOS290"/>
    <mergeCell ref="WNJ290:WNL290"/>
    <mergeCell ref="WNM290:WNO290"/>
    <mergeCell ref="WNP290:WNR290"/>
    <mergeCell ref="WNS290:WNU290"/>
    <mergeCell ref="WNV290:WNX290"/>
    <mergeCell ref="WNY290:WOA290"/>
    <mergeCell ref="WMR290:WMT290"/>
    <mergeCell ref="WMU290:WMW290"/>
    <mergeCell ref="WMX290:WMZ290"/>
    <mergeCell ref="WNA290:WNC290"/>
    <mergeCell ref="WND290:WNF290"/>
    <mergeCell ref="WNG290:WNI290"/>
    <mergeCell ref="WLZ290:WMB290"/>
    <mergeCell ref="WMC290:WME290"/>
    <mergeCell ref="WMF290:WMH290"/>
    <mergeCell ref="WMI290:WMK290"/>
    <mergeCell ref="WML290:WMN290"/>
    <mergeCell ref="WMO290:WMQ290"/>
    <mergeCell ref="WLH290:WLJ290"/>
    <mergeCell ref="WLK290:WLM290"/>
    <mergeCell ref="WLN290:WLP290"/>
    <mergeCell ref="WLQ290:WLS290"/>
    <mergeCell ref="WLT290:WLV290"/>
    <mergeCell ref="WLW290:WLY290"/>
    <mergeCell ref="WKP290:WKR290"/>
    <mergeCell ref="WKS290:WKU290"/>
    <mergeCell ref="WKV290:WKX290"/>
    <mergeCell ref="WKY290:WLA290"/>
    <mergeCell ref="WLB290:WLD290"/>
    <mergeCell ref="WLE290:WLG290"/>
    <mergeCell ref="WJX290:WJZ290"/>
    <mergeCell ref="WKA290:WKC290"/>
    <mergeCell ref="WKD290:WKF290"/>
    <mergeCell ref="WKG290:WKI290"/>
    <mergeCell ref="WKJ290:WKL290"/>
    <mergeCell ref="WKM290:WKO290"/>
    <mergeCell ref="WJF290:WJH290"/>
    <mergeCell ref="WJI290:WJK290"/>
    <mergeCell ref="WJL290:WJN290"/>
    <mergeCell ref="WJO290:WJQ290"/>
    <mergeCell ref="WJR290:WJT290"/>
    <mergeCell ref="WJU290:WJW290"/>
    <mergeCell ref="WIN290:WIP290"/>
    <mergeCell ref="WIQ290:WIS290"/>
    <mergeCell ref="WIT290:WIV290"/>
    <mergeCell ref="WIW290:WIY290"/>
    <mergeCell ref="WIZ290:WJB290"/>
    <mergeCell ref="WJC290:WJE290"/>
    <mergeCell ref="WHV290:WHX290"/>
    <mergeCell ref="WHY290:WIA290"/>
    <mergeCell ref="WIB290:WID290"/>
    <mergeCell ref="WIE290:WIG290"/>
    <mergeCell ref="WIH290:WIJ290"/>
    <mergeCell ref="WIK290:WIM290"/>
    <mergeCell ref="WHD290:WHF290"/>
    <mergeCell ref="WHG290:WHI290"/>
    <mergeCell ref="WHJ290:WHL290"/>
    <mergeCell ref="WHM290:WHO290"/>
    <mergeCell ref="WHP290:WHR290"/>
    <mergeCell ref="WHS290:WHU290"/>
    <mergeCell ref="WGL290:WGN290"/>
    <mergeCell ref="WGO290:WGQ290"/>
    <mergeCell ref="WGR290:WGT290"/>
    <mergeCell ref="WGU290:WGW290"/>
    <mergeCell ref="WGX290:WGZ290"/>
    <mergeCell ref="WHA290:WHC290"/>
    <mergeCell ref="WFT290:WFV290"/>
    <mergeCell ref="WFW290:WFY290"/>
    <mergeCell ref="WFZ290:WGB290"/>
    <mergeCell ref="WGC290:WGE290"/>
    <mergeCell ref="WGF290:WGH290"/>
    <mergeCell ref="WGI290:WGK290"/>
    <mergeCell ref="WFB290:WFD290"/>
    <mergeCell ref="WFE290:WFG290"/>
    <mergeCell ref="WFH290:WFJ290"/>
    <mergeCell ref="WFK290:WFM290"/>
    <mergeCell ref="WFN290:WFP290"/>
    <mergeCell ref="WFQ290:WFS290"/>
    <mergeCell ref="WEJ290:WEL290"/>
    <mergeCell ref="WEM290:WEO290"/>
    <mergeCell ref="WEP290:WER290"/>
    <mergeCell ref="WES290:WEU290"/>
    <mergeCell ref="WEV290:WEX290"/>
    <mergeCell ref="WEY290:WFA290"/>
    <mergeCell ref="WDR290:WDT290"/>
    <mergeCell ref="WDU290:WDW290"/>
    <mergeCell ref="WDX290:WDZ290"/>
    <mergeCell ref="WEA290:WEC290"/>
    <mergeCell ref="WED290:WEF290"/>
    <mergeCell ref="WEG290:WEI290"/>
    <mergeCell ref="WCZ290:WDB290"/>
    <mergeCell ref="WDC290:WDE290"/>
    <mergeCell ref="WDF290:WDH290"/>
    <mergeCell ref="WDI290:WDK290"/>
    <mergeCell ref="WDL290:WDN290"/>
    <mergeCell ref="WDO290:WDQ290"/>
    <mergeCell ref="WCH290:WCJ290"/>
    <mergeCell ref="WCK290:WCM290"/>
    <mergeCell ref="WCN290:WCP290"/>
    <mergeCell ref="WCQ290:WCS290"/>
    <mergeCell ref="WCT290:WCV290"/>
    <mergeCell ref="WCW290:WCY290"/>
    <mergeCell ref="WBP290:WBR290"/>
    <mergeCell ref="WBS290:WBU290"/>
    <mergeCell ref="WBV290:WBX290"/>
    <mergeCell ref="WBY290:WCA290"/>
    <mergeCell ref="WCB290:WCD290"/>
    <mergeCell ref="WCE290:WCG290"/>
    <mergeCell ref="WAX290:WAZ290"/>
    <mergeCell ref="WBA290:WBC290"/>
    <mergeCell ref="WBD290:WBF290"/>
    <mergeCell ref="WBG290:WBI290"/>
    <mergeCell ref="WBJ290:WBL290"/>
    <mergeCell ref="WBM290:WBO290"/>
    <mergeCell ref="WAF290:WAH290"/>
    <mergeCell ref="WAI290:WAK290"/>
    <mergeCell ref="WAL290:WAN290"/>
    <mergeCell ref="WAO290:WAQ290"/>
    <mergeCell ref="WAR290:WAT290"/>
    <mergeCell ref="WAU290:WAW290"/>
    <mergeCell ref="VZN290:VZP290"/>
    <mergeCell ref="VZQ290:VZS290"/>
    <mergeCell ref="VZT290:VZV290"/>
    <mergeCell ref="VZW290:VZY290"/>
    <mergeCell ref="VZZ290:WAB290"/>
    <mergeCell ref="WAC290:WAE290"/>
    <mergeCell ref="VYV290:VYX290"/>
    <mergeCell ref="VYY290:VZA290"/>
    <mergeCell ref="VZB290:VZD290"/>
    <mergeCell ref="VZE290:VZG290"/>
    <mergeCell ref="VZH290:VZJ290"/>
    <mergeCell ref="VZK290:VZM290"/>
    <mergeCell ref="VYD290:VYF290"/>
    <mergeCell ref="VYG290:VYI290"/>
    <mergeCell ref="VYJ290:VYL290"/>
    <mergeCell ref="VYM290:VYO290"/>
    <mergeCell ref="VYP290:VYR290"/>
    <mergeCell ref="VYS290:VYU290"/>
    <mergeCell ref="VXL290:VXN290"/>
    <mergeCell ref="VXO290:VXQ290"/>
    <mergeCell ref="VXR290:VXT290"/>
    <mergeCell ref="VXU290:VXW290"/>
    <mergeCell ref="VXX290:VXZ290"/>
    <mergeCell ref="VYA290:VYC290"/>
    <mergeCell ref="VWT290:VWV290"/>
    <mergeCell ref="VWW290:VWY290"/>
    <mergeCell ref="VWZ290:VXB290"/>
    <mergeCell ref="VXC290:VXE290"/>
    <mergeCell ref="VXF290:VXH290"/>
    <mergeCell ref="VXI290:VXK290"/>
    <mergeCell ref="VWB290:VWD290"/>
    <mergeCell ref="VWE290:VWG290"/>
    <mergeCell ref="VWH290:VWJ290"/>
    <mergeCell ref="VWK290:VWM290"/>
    <mergeCell ref="VWN290:VWP290"/>
    <mergeCell ref="VWQ290:VWS290"/>
    <mergeCell ref="VVJ290:VVL290"/>
    <mergeCell ref="VVM290:VVO290"/>
    <mergeCell ref="VVP290:VVR290"/>
    <mergeCell ref="VVS290:VVU290"/>
    <mergeCell ref="VVV290:VVX290"/>
    <mergeCell ref="VVY290:VWA290"/>
    <mergeCell ref="VUR290:VUT290"/>
    <mergeCell ref="VUU290:VUW290"/>
    <mergeCell ref="VUX290:VUZ290"/>
    <mergeCell ref="VVA290:VVC290"/>
    <mergeCell ref="VVD290:VVF290"/>
    <mergeCell ref="VVG290:VVI290"/>
    <mergeCell ref="VTZ290:VUB290"/>
    <mergeCell ref="VUC290:VUE290"/>
    <mergeCell ref="VUF290:VUH290"/>
    <mergeCell ref="VUI290:VUK290"/>
    <mergeCell ref="VUL290:VUN290"/>
    <mergeCell ref="VUO290:VUQ290"/>
    <mergeCell ref="VTH290:VTJ290"/>
    <mergeCell ref="VTK290:VTM290"/>
    <mergeCell ref="VTN290:VTP290"/>
    <mergeCell ref="VTQ290:VTS290"/>
    <mergeCell ref="VTT290:VTV290"/>
    <mergeCell ref="VTW290:VTY290"/>
    <mergeCell ref="VSP290:VSR290"/>
    <mergeCell ref="VSS290:VSU290"/>
    <mergeCell ref="VSV290:VSX290"/>
    <mergeCell ref="VSY290:VTA290"/>
    <mergeCell ref="VTB290:VTD290"/>
    <mergeCell ref="VTE290:VTG290"/>
    <mergeCell ref="VRX290:VRZ290"/>
    <mergeCell ref="VSA290:VSC290"/>
    <mergeCell ref="VSD290:VSF290"/>
    <mergeCell ref="VSG290:VSI290"/>
    <mergeCell ref="VSJ290:VSL290"/>
    <mergeCell ref="VSM290:VSO290"/>
    <mergeCell ref="VRF290:VRH290"/>
    <mergeCell ref="VRI290:VRK290"/>
    <mergeCell ref="VRL290:VRN290"/>
    <mergeCell ref="VRO290:VRQ290"/>
    <mergeCell ref="VRR290:VRT290"/>
    <mergeCell ref="VRU290:VRW290"/>
    <mergeCell ref="VQN290:VQP290"/>
    <mergeCell ref="VQQ290:VQS290"/>
    <mergeCell ref="VQT290:VQV290"/>
    <mergeCell ref="VQW290:VQY290"/>
    <mergeCell ref="VQZ290:VRB290"/>
    <mergeCell ref="VRC290:VRE290"/>
    <mergeCell ref="VPV290:VPX290"/>
    <mergeCell ref="VPY290:VQA290"/>
    <mergeCell ref="VQB290:VQD290"/>
    <mergeCell ref="VQE290:VQG290"/>
    <mergeCell ref="VQH290:VQJ290"/>
    <mergeCell ref="VQK290:VQM290"/>
    <mergeCell ref="VPD290:VPF290"/>
    <mergeCell ref="VPG290:VPI290"/>
    <mergeCell ref="VPJ290:VPL290"/>
    <mergeCell ref="VPM290:VPO290"/>
    <mergeCell ref="VPP290:VPR290"/>
    <mergeCell ref="VPS290:VPU290"/>
    <mergeCell ref="VOL290:VON290"/>
    <mergeCell ref="VOO290:VOQ290"/>
    <mergeCell ref="VOR290:VOT290"/>
    <mergeCell ref="VOU290:VOW290"/>
    <mergeCell ref="VOX290:VOZ290"/>
    <mergeCell ref="VPA290:VPC290"/>
    <mergeCell ref="VNT290:VNV290"/>
    <mergeCell ref="VNW290:VNY290"/>
    <mergeCell ref="VNZ290:VOB290"/>
    <mergeCell ref="VOC290:VOE290"/>
    <mergeCell ref="VOF290:VOH290"/>
    <mergeCell ref="VOI290:VOK290"/>
    <mergeCell ref="VNB290:VND290"/>
    <mergeCell ref="VNE290:VNG290"/>
    <mergeCell ref="VNH290:VNJ290"/>
    <mergeCell ref="VNK290:VNM290"/>
    <mergeCell ref="VNN290:VNP290"/>
    <mergeCell ref="VNQ290:VNS290"/>
    <mergeCell ref="VMJ290:VML290"/>
    <mergeCell ref="VMM290:VMO290"/>
    <mergeCell ref="VMP290:VMR290"/>
    <mergeCell ref="VMS290:VMU290"/>
    <mergeCell ref="VMV290:VMX290"/>
    <mergeCell ref="VMY290:VNA290"/>
    <mergeCell ref="VLR290:VLT290"/>
    <mergeCell ref="VLU290:VLW290"/>
    <mergeCell ref="VLX290:VLZ290"/>
    <mergeCell ref="VMA290:VMC290"/>
    <mergeCell ref="VMD290:VMF290"/>
    <mergeCell ref="VMG290:VMI290"/>
    <mergeCell ref="VKZ290:VLB290"/>
    <mergeCell ref="VLC290:VLE290"/>
    <mergeCell ref="VLF290:VLH290"/>
    <mergeCell ref="VLI290:VLK290"/>
    <mergeCell ref="VLL290:VLN290"/>
    <mergeCell ref="VLO290:VLQ290"/>
    <mergeCell ref="VKH290:VKJ290"/>
    <mergeCell ref="VKK290:VKM290"/>
    <mergeCell ref="VKN290:VKP290"/>
    <mergeCell ref="VKQ290:VKS290"/>
    <mergeCell ref="VKT290:VKV290"/>
    <mergeCell ref="VKW290:VKY290"/>
    <mergeCell ref="VJP290:VJR290"/>
    <mergeCell ref="VJS290:VJU290"/>
    <mergeCell ref="VJV290:VJX290"/>
    <mergeCell ref="VJY290:VKA290"/>
    <mergeCell ref="VKB290:VKD290"/>
    <mergeCell ref="VKE290:VKG290"/>
    <mergeCell ref="VIX290:VIZ290"/>
    <mergeCell ref="VJA290:VJC290"/>
    <mergeCell ref="VJD290:VJF290"/>
    <mergeCell ref="VJG290:VJI290"/>
    <mergeCell ref="VJJ290:VJL290"/>
    <mergeCell ref="VJM290:VJO290"/>
    <mergeCell ref="VIF290:VIH290"/>
    <mergeCell ref="VII290:VIK290"/>
    <mergeCell ref="VIL290:VIN290"/>
    <mergeCell ref="VIO290:VIQ290"/>
    <mergeCell ref="VIR290:VIT290"/>
    <mergeCell ref="VIU290:VIW290"/>
    <mergeCell ref="VHN290:VHP290"/>
    <mergeCell ref="VHQ290:VHS290"/>
    <mergeCell ref="VHT290:VHV290"/>
    <mergeCell ref="VHW290:VHY290"/>
    <mergeCell ref="VHZ290:VIB290"/>
    <mergeCell ref="VIC290:VIE290"/>
    <mergeCell ref="VGV290:VGX290"/>
    <mergeCell ref="VGY290:VHA290"/>
    <mergeCell ref="VHB290:VHD290"/>
    <mergeCell ref="VHE290:VHG290"/>
    <mergeCell ref="VHH290:VHJ290"/>
    <mergeCell ref="VHK290:VHM290"/>
    <mergeCell ref="VGD290:VGF290"/>
    <mergeCell ref="VGG290:VGI290"/>
    <mergeCell ref="VGJ290:VGL290"/>
    <mergeCell ref="VGM290:VGO290"/>
    <mergeCell ref="VGP290:VGR290"/>
    <mergeCell ref="VGS290:VGU290"/>
    <mergeCell ref="VFL290:VFN290"/>
    <mergeCell ref="VFO290:VFQ290"/>
    <mergeCell ref="VFR290:VFT290"/>
    <mergeCell ref="VFU290:VFW290"/>
    <mergeCell ref="VFX290:VFZ290"/>
    <mergeCell ref="VGA290:VGC290"/>
    <mergeCell ref="VET290:VEV290"/>
    <mergeCell ref="VEW290:VEY290"/>
    <mergeCell ref="VEZ290:VFB290"/>
    <mergeCell ref="VFC290:VFE290"/>
    <mergeCell ref="VFF290:VFH290"/>
    <mergeCell ref="VFI290:VFK290"/>
    <mergeCell ref="VEB290:VED290"/>
    <mergeCell ref="VEE290:VEG290"/>
    <mergeCell ref="VEH290:VEJ290"/>
    <mergeCell ref="VEK290:VEM290"/>
    <mergeCell ref="VEN290:VEP290"/>
    <mergeCell ref="VEQ290:VES290"/>
    <mergeCell ref="VDJ290:VDL290"/>
    <mergeCell ref="VDM290:VDO290"/>
    <mergeCell ref="VDP290:VDR290"/>
    <mergeCell ref="VDS290:VDU290"/>
    <mergeCell ref="VDV290:VDX290"/>
    <mergeCell ref="VDY290:VEA290"/>
    <mergeCell ref="VCR290:VCT290"/>
    <mergeCell ref="VCU290:VCW290"/>
    <mergeCell ref="VCX290:VCZ290"/>
    <mergeCell ref="VDA290:VDC290"/>
    <mergeCell ref="VDD290:VDF290"/>
    <mergeCell ref="VDG290:VDI290"/>
    <mergeCell ref="VBZ290:VCB290"/>
    <mergeCell ref="VCC290:VCE290"/>
    <mergeCell ref="VCF290:VCH290"/>
    <mergeCell ref="VCI290:VCK290"/>
    <mergeCell ref="VCL290:VCN290"/>
    <mergeCell ref="VCO290:VCQ290"/>
    <mergeCell ref="VBH290:VBJ290"/>
    <mergeCell ref="VBK290:VBM290"/>
    <mergeCell ref="VBN290:VBP290"/>
    <mergeCell ref="VBQ290:VBS290"/>
    <mergeCell ref="VBT290:VBV290"/>
    <mergeCell ref="VBW290:VBY290"/>
    <mergeCell ref="VAP290:VAR290"/>
    <mergeCell ref="VAS290:VAU290"/>
    <mergeCell ref="VAV290:VAX290"/>
    <mergeCell ref="VAY290:VBA290"/>
    <mergeCell ref="VBB290:VBD290"/>
    <mergeCell ref="VBE290:VBG290"/>
    <mergeCell ref="UZX290:UZZ290"/>
    <mergeCell ref="VAA290:VAC290"/>
    <mergeCell ref="VAD290:VAF290"/>
    <mergeCell ref="VAG290:VAI290"/>
    <mergeCell ref="VAJ290:VAL290"/>
    <mergeCell ref="VAM290:VAO290"/>
    <mergeCell ref="UZF290:UZH290"/>
    <mergeCell ref="UZI290:UZK290"/>
    <mergeCell ref="UZL290:UZN290"/>
    <mergeCell ref="UZO290:UZQ290"/>
    <mergeCell ref="UZR290:UZT290"/>
    <mergeCell ref="UZU290:UZW290"/>
    <mergeCell ref="UYN290:UYP290"/>
    <mergeCell ref="UYQ290:UYS290"/>
    <mergeCell ref="UYT290:UYV290"/>
    <mergeCell ref="UYW290:UYY290"/>
    <mergeCell ref="UYZ290:UZB290"/>
    <mergeCell ref="UZC290:UZE290"/>
    <mergeCell ref="UXV290:UXX290"/>
    <mergeCell ref="UXY290:UYA290"/>
    <mergeCell ref="UYB290:UYD290"/>
    <mergeCell ref="UYE290:UYG290"/>
    <mergeCell ref="UYH290:UYJ290"/>
    <mergeCell ref="UYK290:UYM290"/>
    <mergeCell ref="UXD290:UXF290"/>
    <mergeCell ref="UXG290:UXI290"/>
    <mergeCell ref="UXJ290:UXL290"/>
    <mergeCell ref="UXM290:UXO290"/>
    <mergeCell ref="UXP290:UXR290"/>
    <mergeCell ref="UXS290:UXU290"/>
    <mergeCell ref="UWL290:UWN290"/>
    <mergeCell ref="UWO290:UWQ290"/>
    <mergeCell ref="UWR290:UWT290"/>
    <mergeCell ref="UWU290:UWW290"/>
    <mergeCell ref="UWX290:UWZ290"/>
    <mergeCell ref="UXA290:UXC290"/>
    <mergeCell ref="UVT290:UVV290"/>
    <mergeCell ref="UVW290:UVY290"/>
    <mergeCell ref="UVZ290:UWB290"/>
    <mergeCell ref="UWC290:UWE290"/>
    <mergeCell ref="UWF290:UWH290"/>
    <mergeCell ref="UWI290:UWK290"/>
    <mergeCell ref="UVB290:UVD290"/>
    <mergeCell ref="UVE290:UVG290"/>
    <mergeCell ref="UVH290:UVJ290"/>
    <mergeCell ref="UVK290:UVM290"/>
    <mergeCell ref="UVN290:UVP290"/>
    <mergeCell ref="UVQ290:UVS290"/>
    <mergeCell ref="UUJ290:UUL290"/>
    <mergeCell ref="UUM290:UUO290"/>
    <mergeCell ref="UUP290:UUR290"/>
    <mergeCell ref="UUS290:UUU290"/>
    <mergeCell ref="UUV290:UUX290"/>
    <mergeCell ref="UUY290:UVA290"/>
    <mergeCell ref="UTR290:UTT290"/>
    <mergeCell ref="UTU290:UTW290"/>
    <mergeCell ref="UTX290:UTZ290"/>
    <mergeCell ref="UUA290:UUC290"/>
    <mergeCell ref="UUD290:UUF290"/>
    <mergeCell ref="UUG290:UUI290"/>
    <mergeCell ref="USZ290:UTB290"/>
    <mergeCell ref="UTC290:UTE290"/>
    <mergeCell ref="UTF290:UTH290"/>
    <mergeCell ref="UTI290:UTK290"/>
    <mergeCell ref="UTL290:UTN290"/>
    <mergeCell ref="UTO290:UTQ290"/>
    <mergeCell ref="USH290:USJ290"/>
    <mergeCell ref="USK290:USM290"/>
    <mergeCell ref="USN290:USP290"/>
    <mergeCell ref="USQ290:USS290"/>
    <mergeCell ref="UST290:USV290"/>
    <mergeCell ref="USW290:USY290"/>
    <mergeCell ref="URP290:URR290"/>
    <mergeCell ref="URS290:URU290"/>
    <mergeCell ref="URV290:URX290"/>
    <mergeCell ref="URY290:USA290"/>
    <mergeCell ref="USB290:USD290"/>
    <mergeCell ref="USE290:USG290"/>
    <mergeCell ref="UQX290:UQZ290"/>
    <mergeCell ref="URA290:URC290"/>
    <mergeCell ref="URD290:URF290"/>
    <mergeCell ref="URG290:URI290"/>
    <mergeCell ref="URJ290:URL290"/>
    <mergeCell ref="URM290:URO290"/>
    <mergeCell ref="UQF290:UQH290"/>
    <mergeCell ref="UQI290:UQK290"/>
    <mergeCell ref="UQL290:UQN290"/>
    <mergeCell ref="UQO290:UQQ290"/>
    <mergeCell ref="UQR290:UQT290"/>
    <mergeCell ref="UQU290:UQW290"/>
    <mergeCell ref="UPN290:UPP290"/>
    <mergeCell ref="UPQ290:UPS290"/>
    <mergeCell ref="UPT290:UPV290"/>
    <mergeCell ref="UPW290:UPY290"/>
    <mergeCell ref="UPZ290:UQB290"/>
    <mergeCell ref="UQC290:UQE290"/>
    <mergeCell ref="UOV290:UOX290"/>
    <mergeCell ref="UOY290:UPA290"/>
    <mergeCell ref="UPB290:UPD290"/>
    <mergeCell ref="UPE290:UPG290"/>
    <mergeCell ref="UPH290:UPJ290"/>
    <mergeCell ref="UPK290:UPM290"/>
    <mergeCell ref="UOD290:UOF290"/>
    <mergeCell ref="UOG290:UOI290"/>
    <mergeCell ref="UOJ290:UOL290"/>
    <mergeCell ref="UOM290:UOO290"/>
    <mergeCell ref="UOP290:UOR290"/>
    <mergeCell ref="UOS290:UOU290"/>
    <mergeCell ref="UNL290:UNN290"/>
    <mergeCell ref="UNO290:UNQ290"/>
    <mergeCell ref="UNR290:UNT290"/>
    <mergeCell ref="UNU290:UNW290"/>
    <mergeCell ref="UNX290:UNZ290"/>
    <mergeCell ref="UOA290:UOC290"/>
    <mergeCell ref="UMT290:UMV290"/>
    <mergeCell ref="UMW290:UMY290"/>
    <mergeCell ref="UMZ290:UNB290"/>
    <mergeCell ref="UNC290:UNE290"/>
    <mergeCell ref="UNF290:UNH290"/>
    <mergeCell ref="UNI290:UNK290"/>
    <mergeCell ref="UMB290:UMD290"/>
    <mergeCell ref="UME290:UMG290"/>
    <mergeCell ref="UMH290:UMJ290"/>
    <mergeCell ref="UMK290:UMM290"/>
    <mergeCell ref="UMN290:UMP290"/>
    <mergeCell ref="UMQ290:UMS290"/>
    <mergeCell ref="ULJ290:ULL290"/>
    <mergeCell ref="ULM290:ULO290"/>
    <mergeCell ref="ULP290:ULR290"/>
    <mergeCell ref="ULS290:ULU290"/>
    <mergeCell ref="ULV290:ULX290"/>
    <mergeCell ref="ULY290:UMA290"/>
    <mergeCell ref="UKR290:UKT290"/>
    <mergeCell ref="UKU290:UKW290"/>
    <mergeCell ref="UKX290:UKZ290"/>
    <mergeCell ref="ULA290:ULC290"/>
    <mergeCell ref="ULD290:ULF290"/>
    <mergeCell ref="ULG290:ULI290"/>
    <mergeCell ref="UJZ290:UKB290"/>
    <mergeCell ref="UKC290:UKE290"/>
    <mergeCell ref="UKF290:UKH290"/>
    <mergeCell ref="UKI290:UKK290"/>
    <mergeCell ref="UKL290:UKN290"/>
    <mergeCell ref="UKO290:UKQ290"/>
    <mergeCell ref="UJH290:UJJ290"/>
    <mergeCell ref="UJK290:UJM290"/>
    <mergeCell ref="UJN290:UJP290"/>
    <mergeCell ref="UJQ290:UJS290"/>
    <mergeCell ref="UJT290:UJV290"/>
    <mergeCell ref="UJW290:UJY290"/>
    <mergeCell ref="UIP290:UIR290"/>
    <mergeCell ref="UIS290:UIU290"/>
    <mergeCell ref="UIV290:UIX290"/>
    <mergeCell ref="UIY290:UJA290"/>
    <mergeCell ref="UJB290:UJD290"/>
    <mergeCell ref="UJE290:UJG290"/>
    <mergeCell ref="UHX290:UHZ290"/>
    <mergeCell ref="UIA290:UIC290"/>
    <mergeCell ref="UID290:UIF290"/>
    <mergeCell ref="UIG290:UII290"/>
    <mergeCell ref="UIJ290:UIL290"/>
    <mergeCell ref="UIM290:UIO290"/>
    <mergeCell ref="UHF290:UHH290"/>
    <mergeCell ref="UHI290:UHK290"/>
    <mergeCell ref="UHL290:UHN290"/>
    <mergeCell ref="UHO290:UHQ290"/>
    <mergeCell ref="UHR290:UHT290"/>
    <mergeCell ref="UHU290:UHW290"/>
    <mergeCell ref="UGN290:UGP290"/>
    <mergeCell ref="UGQ290:UGS290"/>
    <mergeCell ref="UGT290:UGV290"/>
    <mergeCell ref="UGW290:UGY290"/>
    <mergeCell ref="UGZ290:UHB290"/>
    <mergeCell ref="UHC290:UHE290"/>
    <mergeCell ref="UFV290:UFX290"/>
    <mergeCell ref="UFY290:UGA290"/>
    <mergeCell ref="UGB290:UGD290"/>
    <mergeCell ref="UGE290:UGG290"/>
    <mergeCell ref="UGH290:UGJ290"/>
    <mergeCell ref="UGK290:UGM290"/>
    <mergeCell ref="UFD290:UFF290"/>
    <mergeCell ref="UFG290:UFI290"/>
    <mergeCell ref="UFJ290:UFL290"/>
    <mergeCell ref="UFM290:UFO290"/>
    <mergeCell ref="UFP290:UFR290"/>
    <mergeCell ref="UFS290:UFU290"/>
    <mergeCell ref="UEL290:UEN290"/>
    <mergeCell ref="UEO290:UEQ290"/>
    <mergeCell ref="UER290:UET290"/>
    <mergeCell ref="UEU290:UEW290"/>
    <mergeCell ref="UEX290:UEZ290"/>
    <mergeCell ref="UFA290:UFC290"/>
    <mergeCell ref="UDT290:UDV290"/>
    <mergeCell ref="UDW290:UDY290"/>
    <mergeCell ref="UDZ290:UEB290"/>
    <mergeCell ref="UEC290:UEE290"/>
    <mergeCell ref="UEF290:UEH290"/>
    <mergeCell ref="UEI290:UEK290"/>
    <mergeCell ref="UDB290:UDD290"/>
    <mergeCell ref="UDE290:UDG290"/>
    <mergeCell ref="UDH290:UDJ290"/>
    <mergeCell ref="UDK290:UDM290"/>
    <mergeCell ref="UDN290:UDP290"/>
    <mergeCell ref="UDQ290:UDS290"/>
    <mergeCell ref="UCJ290:UCL290"/>
    <mergeCell ref="UCM290:UCO290"/>
    <mergeCell ref="UCP290:UCR290"/>
    <mergeCell ref="UCS290:UCU290"/>
    <mergeCell ref="UCV290:UCX290"/>
    <mergeCell ref="UCY290:UDA290"/>
    <mergeCell ref="UBR290:UBT290"/>
    <mergeCell ref="UBU290:UBW290"/>
    <mergeCell ref="UBX290:UBZ290"/>
    <mergeCell ref="UCA290:UCC290"/>
    <mergeCell ref="UCD290:UCF290"/>
    <mergeCell ref="UCG290:UCI290"/>
    <mergeCell ref="UAZ290:UBB290"/>
    <mergeCell ref="UBC290:UBE290"/>
    <mergeCell ref="UBF290:UBH290"/>
    <mergeCell ref="UBI290:UBK290"/>
    <mergeCell ref="UBL290:UBN290"/>
    <mergeCell ref="UBO290:UBQ290"/>
    <mergeCell ref="UAH290:UAJ290"/>
    <mergeCell ref="UAK290:UAM290"/>
    <mergeCell ref="UAN290:UAP290"/>
    <mergeCell ref="UAQ290:UAS290"/>
    <mergeCell ref="UAT290:UAV290"/>
    <mergeCell ref="UAW290:UAY290"/>
    <mergeCell ref="TZP290:TZR290"/>
    <mergeCell ref="TZS290:TZU290"/>
    <mergeCell ref="TZV290:TZX290"/>
    <mergeCell ref="TZY290:UAA290"/>
    <mergeCell ref="UAB290:UAD290"/>
    <mergeCell ref="UAE290:UAG290"/>
    <mergeCell ref="TYX290:TYZ290"/>
    <mergeCell ref="TZA290:TZC290"/>
    <mergeCell ref="TZD290:TZF290"/>
    <mergeCell ref="TZG290:TZI290"/>
    <mergeCell ref="TZJ290:TZL290"/>
    <mergeCell ref="TZM290:TZO290"/>
    <mergeCell ref="TYF290:TYH290"/>
    <mergeCell ref="TYI290:TYK290"/>
    <mergeCell ref="TYL290:TYN290"/>
    <mergeCell ref="TYO290:TYQ290"/>
    <mergeCell ref="TYR290:TYT290"/>
    <mergeCell ref="TYU290:TYW290"/>
    <mergeCell ref="TXN290:TXP290"/>
    <mergeCell ref="TXQ290:TXS290"/>
    <mergeCell ref="TXT290:TXV290"/>
    <mergeCell ref="TXW290:TXY290"/>
    <mergeCell ref="TXZ290:TYB290"/>
    <mergeCell ref="TYC290:TYE290"/>
    <mergeCell ref="TWV290:TWX290"/>
    <mergeCell ref="TWY290:TXA290"/>
    <mergeCell ref="TXB290:TXD290"/>
    <mergeCell ref="TXE290:TXG290"/>
    <mergeCell ref="TXH290:TXJ290"/>
    <mergeCell ref="TXK290:TXM290"/>
    <mergeCell ref="TWD290:TWF290"/>
    <mergeCell ref="TWG290:TWI290"/>
    <mergeCell ref="TWJ290:TWL290"/>
    <mergeCell ref="TWM290:TWO290"/>
    <mergeCell ref="TWP290:TWR290"/>
    <mergeCell ref="TWS290:TWU290"/>
    <mergeCell ref="TVL290:TVN290"/>
    <mergeCell ref="TVO290:TVQ290"/>
    <mergeCell ref="TVR290:TVT290"/>
    <mergeCell ref="TVU290:TVW290"/>
    <mergeCell ref="TVX290:TVZ290"/>
    <mergeCell ref="TWA290:TWC290"/>
    <mergeCell ref="TUT290:TUV290"/>
    <mergeCell ref="TUW290:TUY290"/>
    <mergeCell ref="TUZ290:TVB290"/>
    <mergeCell ref="TVC290:TVE290"/>
    <mergeCell ref="TVF290:TVH290"/>
    <mergeCell ref="TVI290:TVK290"/>
    <mergeCell ref="TUB290:TUD290"/>
    <mergeCell ref="TUE290:TUG290"/>
    <mergeCell ref="TUH290:TUJ290"/>
    <mergeCell ref="TUK290:TUM290"/>
    <mergeCell ref="TUN290:TUP290"/>
    <mergeCell ref="TUQ290:TUS290"/>
    <mergeCell ref="TTJ290:TTL290"/>
    <mergeCell ref="TTM290:TTO290"/>
    <mergeCell ref="TTP290:TTR290"/>
    <mergeCell ref="TTS290:TTU290"/>
    <mergeCell ref="TTV290:TTX290"/>
    <mergeCell ref="TTY290:TUA290"/>
    <mergeCell ref="TSR290:TST290"/>
    <mergeCell ref="TSU290:TSW290"/>
    <mergeCell ref="TSX290:TSZ290"/>
    <mergeCell ref="TTA290:TTC290"/>
    <mergeCell ref="TTD290:TTF290"/>
    <mergeCell ref="TTG290:TTI290"/>
    <mergeCell ref="TRZ290:TSB290"/>
    <mergeCell ref="TSC290:TSE290"/>
    <mergeCell ref="TSF290:TSH290"/>
    <mergeCell ref="TSI290:TSK290"/>
    <mergeCell ref="TSL290:TSN290"/>
    <mergeCell ref="TSO290:TSQ290"/>
    <mergeCell ref="TRH290:TRJ290"/>
    <mergeCell ref="TRK290:TRM290"/>
    <mergeCell ref="TRN290:TRP290"/>
    <mergeCell ref="TRQ290:TRS290"/>
    <mergeCell ref="TRT290:TRV290"/>
    <mergeCell ref="TRW290:TRY290"/>
    <mergeCell ref="TQP290:TQR290"/>
    <mergeCell ref="TQS290:TQU290"/>
    <mergeCell ref="TQV290:TQX290"/>
    <mergeCell ref="TQY290:TRA290"/>
    <mergeCell ref="TRB290:TRD290"/>
    <mergeCell ref="TRE290:TRG290"/>
    <mergeCell ref="TPX290:TPZ290"/>
    <mergeCell ref="TQA290:TQC290"/>
    <mergeCell ref="TQD290:TQF290"/>
    <mergeCell ref="TQG290:TQI290"/>
    <mergeCell ref="TQJ290:TQL290"/>
    <mergeCell ref="TQM290:TQO290"/>
    <mergeCell ref="TPF290:TPH290"/>
    <mergeCell ref="TPI290:TPK290"/>
    <mergeCell ref="TPL290:TPN290"/>
    <mergeCell ref="TPO290:TPQ290"/>
    <mergeCell ref="TPR290:TPT290"/>
    <mergeCell ref="TPU290:TPW290"/>
    <mergeCell ref="TON290:TOP290"/>
    <mergeCell ref="TOQ290:TOS290"/>
    <mergeCell ref="TOT290:TOV290"/>
    <mergeCell ref="TOW290:TOY290"/>
    <mergeCell ref="TOZ290:TPB290"/>
    <mergeCell ref="TPC290:TPE290"/>
    <mergeCell ref="TNV290:TNX290"/>
    <mergeCell ref="TNY290:TOA290"/>
    <mergeCell ref="TOB290:TOD290"/>
    <mergeCell ref="TOE290:TOG290"/>
    <mergeCell ref="TOH290:TOJ290"/>
    <mergeCell ref="TOK290:TOM290"/>
    <mergeCell ref="TND290:TNF290"/>
    <mergeCell ref="TNG290:TNI290"/>
    <mergeCell ref="TNJ290:TNL290"/>
    <mergeCell ref="TNM290:TNO290"/>
    <mergeCell ref="TNP290:TNR290"/>
    <mergeCell ref="TNS290:TNU290"/>
    <mergeCell ref="TML290:TMN290"/>
    <mergeCell ref="TMO290:TMQ290"/>
    <mergeCell ref="TMR290:TMT290"/>
    <mergeCell ref="TMU290:TMW290"/>
    <mergeCell ref="TMX290:TMZ290"/>
    <mergeCell ref="TNA290:TNC290"/>
    <mergeCell ref="TLT290:TLV290"/>
    <mergeCell ref="TLW290:TLY290"/>
    <mergeCell ref="TLZ290:TMB290"/>
    <mergeCell ref="TMC290:TME290"/>
    <mergeCell ref="TMF290:TMH290"/>
    <mergeCell ref="TMI290:TMK290"/>
    <mergeCell ref="TLB290:TLD290"/>
    <mergeCell ref="TLE290:TLG290"/>
    <mergeCell ref="TLH290:TLJ290"/>
    <mergeCell ref="TLK290:TLM290"/>
    <mergeCell ref="TLN290:TLP290"/>
    <mergeCell ref="TLQ290:TLS290"/>
    <mergeCell ref="TKJ290:TKL290"/>
    <mergeCell ref="TKM290:TKO290"/>
    <mergeCell ref="TKP290:TKR290"/>
    <mergeCell ref="TKS290:TKU290"/>
    <mergeCell ref="TKV290:TKX290"/>
    <mergeCell ref="TKY290:TLA290"/>
    <mergeCell ref="TJR290:TJT290"/>
    <mergeCell ref="TJU290:TJW290"/>
    <mergeCell ref="TJX290:TJZ290"/>
    <mergeCell ref="TKA290:TKC290"/>
    <mergeCell ref="TKD290:TKF290"/>
    <mergeCell ref="TKG290:TKI290"/>
    <mergeCell ref="TIZ290:TJB290"/>
    <mergeCell ref="TJC290:TJE290"/>
    <mergeCell ref="TJF290:TJH290"/>
    <mergeCell ref="TJI290:TJK290"/>
    <mergeCell ref="TJL290:TJN290"/>
    <mergeCell ref="TJO290:TJQ290"/>
    <mergeCell ref="TIH290:TIJ290"/>
    <mergeCell ref="TIK290:TIM290"/>
    <mergeCell ref="TIN290:TIP290"/>
    <mergeCell ref="TIQ290:TIS290"/>
    <mergeCell ref="TIT290:TIV290"/>
    <mergeCell ref="TIW290:TIY290"/>
    <mergeCell ref="THP290:THR290"/>
    <mergeCell ref="THS290:THU290"/>
    <mergeCell ref="THV290:THX290"/>
    <mergeCell ref="THY290:TIA290"/>
    <mergeCell ref="TIB290:TID290"/>
    <mergeCell ref="TIE290:TIG290"/>
    <mergeCell ref="TGX290:TGZ290"/>
    <mergeCell ref="THA290:THC290"/>
    <mergeCell ref="THD290:THF290"/>
    <mergeCell ref="THG290:THI290"/>
    <mergeCell ref="THJ290:THL290"/>
    <mergeCell ref="THM290:THO290"/>
    <mergeCell ref="TGF290:TGH290"/>
    <mergeCell ref="TGI290:TGK290"/>
    <mergeCell ref="TGL290:TGN290"/>
    <mergeCell ref="TGO290:TGQ290"/>
    <mergeCell ref="TGR290:TGT290"/>
    <mergeCell ref="TGU290:TGW290"/>
    <mergeCell ref="TFN290:TFP290"/>
    <mergeCell ref="TFQ290:TFS290"/>
    <mergeCell ref="TFT290:TFV290"/>
    <mergeCell ref="TFW290:TFY290"/>
    <mergeCell ref="TFZ290:TGB290"/>
    <mergeCell ref="TGC290:TGE290"/>
    <mergeCell ref="TEV290:TEX290"/>
    <mergeCell ref="TEY290:TFA290"/>
    <mergeCell ref="TFB290:TFD290"/>
    <mergeCell ref="TFE290:TFG290"/>
    <mergeCell ref="TFH290:TFJ290"/>
    <mergeCell ref="TFK290:TFM290"/>
    <mergeCell ref="TED290:TEF290"/>
    <mergeCell ref="TEG290:TEI290"/>
    <mergeCell ref="TEJ290:TEL290"/>
    <mergeCell ref="TEM290:TEO290"/>
    <mergeCell ref="TEP290:TER290"/>
    <mergeCell ref="TES290:TEU290"/>
    <mergeCell ref="TDL290:TDN290"/>
    <mergeCell ref="TDO290:TDQ290"/>
    <mergeCell ref="TDR290:TDT290"/>
    <mergeCell ref="TDU290:TDW290"/>
    <mergeCell ref="TDX290:TDZ290"/>
    <mergeCell ref="TEA290:TEC290"/>
    <mergeCell ref="TCT290:TCV290"/>
    <mergeCell ref="TCW290:TCY290"/>
    <mergeCell ref="TCZ290:TDB290"/>
    <mergeCell ref="TDC290:TDE290"/>
    <mergeCell ref="TDF290:TDH290"/>
    <mergeCell ref="TDI290:TDK290"/>
    <mergeCell ref="TCB290:TCD290"/>
    <mergeCell ref="TCE290:TCG290"/>
    <mergeCell ref="TCH290:TCJ290"/>
    <mergeCell ref="TCK290:TCM290"/>
    <mergeCell ref="TCN290:TCP290"/>
    <mergeCell ref="TCQ290:TCS290"/>
    <mergeCell ref="TBJ290:TBL290"/>
    <mergeCell ref="TBM290:TBO290"/>
    <mergeCell ref="TBP290:TBR290"/>
    <mergeCell ref="TBS290:TBU290"/>
    <mergeCell ref="TBV290:TBX290"/>
    <mergeCell ref="TBY290:TCA290"/>
    <mergeCell ref="TAR290:TAT290"/>
    <mergeCell ref="TAU290:TAW290"/>
    <mergeCell ref="TAX290:TAZ290"/>
    <mergeCell ref="TBA290:TBC290"/>
    <mergeCell ref="TBD290:TBF290"/>
    <mergeCell ref="TBG290:TBI290"/>
    <mergeCell ref="SZZ290:TAB290"/>
    <mergeCell ref="TAC290:TAE290"/>
    <mergeCell ref="TAF290:TAH290"/>
    <mergeCell ref="TAI290:TAK290"/>
    <mergeCell ref="TAL290:TAN290"/>
    <mergeCell ref="TAO290:TAQ290"/>
    <mergeCell ref="SZH290:SZJ290"/>
    <mergeCell ref="SZK290:SZM290"/>
    <mergeCell ref="SZN290:SZP290"/>
    <mergeCell ref="SZQ290:SZS290"/>
    <mergeCell ref="SZT290:SZV290"/>
    <mergeCell ref="SZW290:SZY290"/>
    <mergeCell ref="SYP290:SYR290"/>
    <mergeCell ref="SYS290:SYU290"/>
    <mergeCell ref="SYV290:SYX290"/>
    <mergeCell ref="SYY290:SZA290"/>
    <mergeCell ref="SZB290:SZD290"/>
    <mergeCell ref="SZE290:SZG290"/>
    <mergeCell ref="SXX290:SXZ290"/>
    <mergeCell ref="SYA290:SYC290"/>
    <mergeCell ref="SYD290:SYF290"/>
    <mergeCell ref="SYG290:SYI290"/>
    <mergeCell ref="SYJ290:SYL290"/>
    <mergeCell ref="SYM290:SYO290"/>
    <mergeCell ref="SXF290:SXH290"/>
    <mergeCell ref="SXI290:SXK290"/>
    <mergeCell ref="SXL290:SXN290"/>
    <mergeCell ref="SXO290:SXQ290"/>
    <mergeCell ref="SXR290:SXT290"/>
    <mergeCell ref="SXU290:SXW290"/>
    <mergeCell ref="SWN290:SWP290"/>
    <mergeCell ref="SWQ290:SWS290"/>
    <mergeCell ref="SWT290:SWV290"/>
    <mergeCell ref="SWW290:SWY290"/>
    <mergeCell ref="SWZ290:SXB290"/>
    <mergeCell ref="SXC290:SXE290"/>
    <mergeCell ref="SVV290:SVX290"/>
    <mergeCell ref="SVY290:SWA290"/>
    <mergeCell ref="SWB290:SWD290"/>
    <mergeCell ref="SWE290:SWG290"/>
    <mergeCell ref="SWH290:SWJ290"/>
    <mergeCell ref="SWK290:SWM290"/>
    <mergeCell ref="SVD290:SVF290"/>
    <mergeCell ref="SVG290:SVI290"/>
    <mergeCell ref="SVJ290:SVL290"/>
    <mergeCell ref="SVM290:SVO290"/>
    <mergeCell ref="SVP290:SVR290"/>
    <mergeCell ref="SVS290:SVU290"/>
    <mergeCell ref="SUL290:SUN290"/>
    <mergeCell ref="SUO290:SUQ290"/>
    <mergeCell ref="SUR290:SUT290"/>
    <mergeCell ref="SUU290:SUW290"/>
    <mergeCell ref="SUX290:SUZ290"/>
    <mergeCell ref="SVA290:SVC290"/>
    <mergeCell ref="STT290:STV290"/>
    <mergeCell ref="STW290:STY290"/>
    <mergeCell ref="STZ290:SUB290"/>
    <mergeCell ref="SUC290:SUE290"/>
    <mergeCell ref="SUF290:SUH290"/>
    <mergeCell ref="SUI290:SUK290"/>
    <mergeCell ref="STB290:STD290"/>
    <mergeCell ref="STE290:STG290"/>
    <mergeCell ref="STH290:STJ290"/>
    <mergeCell ref="STK290:STM290"/>
    <mergeCell ref="STN290:STP290"/>
    <mergeCell ref="STQ290:STS290"/>
    <mergeCell ref="SSJ290:SSL290"/>
    <mergeCell ref="SSM290:SSO290"/>
    <mergeCell ref="SSP290:SSR290"/>
    <mergeCell ref="SSS290:SSU290"/>
    <mergeCell ref="SSV290:SSX290"/>
    <mergeCell ref="SSY290:STA290"/>
    <mergeCell ref="SRR290:SRT290"/>
    <mergeCell ref="SRU290:SRW290"/>
    <mergeCell ref="SRX290:SRZ290"/>
    <mergeCell ref="SSA290:SSC290"/>
    <mergeCell ref="SSD290:SSF290"/>
    <mergeCell ref="SSG290:SSI290"/>
    <mergeCell ref="SQZ290:SRB290"/>
    <mergeCell ref="SRC290:SRE290"/>
    <mergeCell ref="SRF290:SRH290"/>
    <mergeCell ref="SRI290:SRK290"/>
    <mergeCell ref="SRL290:SRN290"/>
    <mergeCell ref="SRO290:SRQ290"/>
    <mergeCell ref="SQH290:SQJ290"/>
    <mergeCell ref="SQK290:SQM290"/>
    <mergeCell ref="SQN290:SQP290"/>
    <mergeCell ref="SQQ290:SQS290"/>
    <mergeCell ref="SQT290:SQV290"/>
    <mergeCell ref="SQW290:SQY290"/>
    <mergeCell ref="SPP290:SPR290"/>
    <mergeCell ref="SPS290:SPU290"/>
    <mergeCell ref="SPV290:SPX290"/>
    <mergeCell ref="SPY290:SQA290"/>
    <mergeCell ref="SQB290:SQD290"/>
    <mergeCell ref="SQE290:SQG290"/>
    <mergeCell ref="SOX290:SOZ290"/>
    <mergeCell ref="SPA290:SPC290"/>
    <mergeCell ref="SPD290:SPF290"/>
    <mergeCell ref="SPG290:SPI290"/>
    <mergeCell ref="SPJ290:SPL290"/>
    <mergeCell ref="SPM290:SPO290"/>
    <mergeCell ref="SOF290:SOH290"/>
    <mergeCell ref="SOI290:SOK290"/>
    <mergeCell ref="SOL290:SON290"/>
    <mergeCell ref="SOO290:SOQ290"/>
    <mergeCell ref="SOR290:SOT290"/>
    <mergeCell ref="SOU290:SOW290"/>
    <mergeCell ref="SNN290:SNP290"/>
    <mergeCell ref="SNQ290:SNS290"/>
    <mergeCell ref="SNT290:SNV290"/>
    <mergeCell ref="SNW290:SNY290"/>
    <mergeCell ref="SNZ290:SOB290"/>
    <mergeCell ref="SOC290:SOE290"/>
    <mergeCell ref="SMV290:SMX290"/>
    <mergeCell ref="SMY290:SNA290"/>
    <mergeCell ref="SNB290:SND290"/>
    <mergeCell ref="SNE290:SNG290"/>
    <mergeCell ref="SNH290:SNJ290"/>
    <mergeCell ref="SNK290:SNM290"/>
    <mergeCell ref="SMD290:SMF290"/>
    <mergeCell ref="SMG290:SMI290"/>
    <mergeCell ref="SMJ290:SML290"/>
    <mergeCell ref="SMM290:SMO290"/>
    <mergeCell ref="SMP290:SMR290"/>
    <mergeCell ref="SMS290:SMU290"/>
    <mergeCell ref="SLL290:SLN290"/>
    <mergeCell ref="SLO290:SLQ290"/>
    <mergeCell ref="SLR290:SLT290"/>
    <mergeCell ref="SLU290:SLW290"/>
    <mergeCell ref="SLX290:SLZ290"/>
    <mergeCell ref="SMA290:SMC290"/>
    <mergeCell ref="SKT290:SKV290"/>
    <mergeCell ref="SKW290:SKY290"/>
    <mergeCell ref="SKZ290:SLB290"/>
    <mergeCell ref="SLC290:SLE290"/>
    <mergeCell ref="SLF290:SLH290"/>
    <mergeCell ref="SLI290:SLK290"/>
    <mergeCell ref="SKB290:SKD290"/>
    <mergeCell ref="SKE290:SKG290"/>
    <mergeCell ref="SKH290:SKJ290"/>
    <mergeCell ref="SKK290:SKM290"/>
    <mergeCell ref="SKN290:SKP290"/>
    <mergeCell ref="SKQ290:SKS290"/>
    <mergeCell ref="SJJ290:SJL290"/>
    <mergeCell ref="SJM290:SJO290"/>
    <mergeCell ref="SJP290:SJR290"/>
    <mergeCell ref="SJS290:SJU290"/>
    <mergeCell ref="SJV290:SJX290"/>
    <mergeCell ref="SJY290:SKA290"/>
    <mergeCell ref="SIR290:SIT290"/>
    <mergeCell ref="SIU290:SIW290"/>
    <mergeCell ref="SIX290:SIZ290"/>
    <mergeCell ref="SJA290:SJC290"/>
    <mergeCell ref="SJD290:SJF290"/>
    <mergeCell ref="SJG290:SJI290"/>
    <mergeCell ref="SHZ290:SIB290"/>
    <mergeCell ref="SIC290:SIE290"/>
    <mergeCell ref="SIF290:SIH290"/>
    <mergeCell ref="SII290:SIK290"/>
    <mergeCell ref="SIL290:SIN290"/>
    <mergeCell ref="SIO290:SIQ290"/>
    <mergeCell ref="SHH290:SHJ290"/>
    <mergeCell ref="SHK290:SHM290"/>
    <mergeCell ref="SHN290:SHP290"/>
    <mergeCell ref="SHQ290:SHS290"/>
    <mergeCell ref="SHT290:SHV290"/>
    <mergeCell ref="SHW290:SHY290"/>
    <mergeCell ref="SGP290:SGR290"/>
    <mergeCell ref="SGS290:SGU290"/>
    <mergeCell ref="SGV290:SGX290"/>
    <mergeCell ref="SGY290:SHA290"/>
    <mergeCell ref="SHB290:SHD290"/>
    <mergeCell ref="SHE290:SHG290"/>
    <mergeCell ref="SFX290:SFZ290"/>
    <mergeCell ref="SGA290:SGC290"/>
    <mergeCell ref="SGD290:SGF290"/>
    <mergeCell ref="SGG290:SGI290"/>
    <mergeCell ref="SGJ290:SGL290"/>
    <mergeCell ref="SGM290:SGO290"/>
    <mergeCell ref="SFF290:SFH290"/>
    <mergeCell ref="SFI290:SFK290"/>
    <mergeCell ref="SFL290:SFN290"/>
    <mergeCell ref="SFO290:SFQ290"/>
    <mergeCell ref="SFR290:SFT290"/>
    <mergeCell ref="SFU290:SFW290"/>
    <mergeCell ref="SEN290:SEP290"/>
    <mergeCell ref="SEQ290:SES290"/>
    <mergeCell ref="SET290:SEV290"/>
    <mergeCell ref="SEW290:SEY290"/>
    <mergeCell ref="SEZ290:SFB290"/>
    <mergeCell ref="SFC290:SFE290"/>
    <mergeCell ref="SDV290:SDX290"/>
    <mergeCell ref="SDY290:SEA290"/>
    <mergeCell ref="SEB290:SED290"/>
    <mergeCell ref="SEE290:SEG290"/>
    <mergeCell ref="SEH290:SEJ290"/>
    <mergeCell ref="SEK290:SEM290"/>
    <mergeCell ref="SDD290:SDF290"/>
    <mergeCell ref="SDG290:SDI290"/>
    <mergeCell ref="SDJ290:SDL290"/>
    <mergeCell ref="SDM290:SDO290"/>
    <mergeCell ref="SDP290:SDR290"/>
    <mergeCell ref="SDS290:SDU290"/>
    <mergeCell ref="SCL290:SCN290"/>
    <mergeCell ref="SCO290:SCQ290"/>
    <mergeCell ref="SCR290:SCT290"/>
    <mergeCell ref="SCU290:SCW290"/>
    <mergeCell ref="SCX290:SCZ290"/>
    <mergeCell ref="SDA290:SDC290"/>
    <mergeCell ref="SBT290:SBV290"/>
    <mergeCell ref="SBW290:SBY290"/>
    <mergeCell ref="SBZ290:SCB290"/>
    <mergeCell ref="SCC290:SCE290"/>
    <mergeCell ref="SCF290:SCH290"/>
    <mergeCell ref="SCI290:SCK290"/>
    <mergeCell ref="SBB290:SBD290"/>
    <mergeCell ref="SBE290:SBG290"/>
    <mergeCell ref="SBH290:SBJ290"/>
    <mergeCell ref="SBK290:SBM290"/>
    <mergeCell ref="SBN290:SBP290"/>
    <mergeCell ref="SBQ290:SBS290"/>
    <mergeCell ref="SAJ290:SAL290"/>
    <mergeCell ref="SAM290:SAO290"/>
    <mergeCell ref="SAP290:SAR290"/>
    <mergeCell ref="SAS290:SAU290"/>
    <mergeCell ref="SAV290:SAX290"/>
    <mergeCell ref="SAY290:SBA290"/>
    <mergeCell ref="RZR290:RZT290"/>
    <mergeCell ref="RZU290:RZW290"/>
    <mergeCell ref="RZX290:RZZ290"/>
    <mergeCell ref="SAA290:SAC290"/>
    <mergeCell ref="SAD290:SAF290"/>
    <mergeCell ref="SAG290:SAI290"/>
    <mergeCell ref="RYZ290:RZB290"/>
    <mergeCell ref="RZC290:RZE290"/>
    <mergeCell ref="RZF290:RZH290"/>
    <mergeCell ref="RZI290:RZK290"/>
    <mergeCell ref="RZL290:RZN290"/>
    <mergeCell ref="RZO290:RZQ290"/>
    <mergeCell ref="RYH290:RYJ290"/>
    <mergeCell ref="RYK290:RYM290"/>
    <mergeCell ref="RYN290:RYP290"/>
    <mergeCell ref="RYQ290:RYS290"/>
    <mergeCell ref="RYT290:RYV290"/>
    <mergeCell ref="RYW290:RYY290"/>
    <mergeCell ref="RXP290:RXR290"/>
    <mergeCell ref="RXS290:RXU290"/>
    <mergeCell ref="RXV290:RXX290"/>
    <mergeCell ref="RXY290:RYA290"/>
    <mergeCell ref="RYB290:RYD290"/>
    <mergeCell ref="RYE290:RYG290"/>
    <mergeCell ref="RWX290:RWZ290"/>
    <mergeCell ref="RXA290:RXC290"/>
    <mergeCell ref="RXD290:RXF290"/>
    <mergeCell ref="RXG290:RXI290"/>
    <mergeCell ref="RXJ290:RXL290"/>
    <mergeCell ref="RXM290:RXO290"/>
    <mergeCell ref="RWF290:RWH290"/>
    <mergeCell ref="RWI290:RWK290"/>
    <mergeCell ref="RWL290:RWN290"/>
    <mergeCell ref="RWO290:RWQ290"/>
    <mergeCell ref="RWR290:RWT290"/>
    <mergeCell ref="RWU290:RWW290"/>
    <mergeCell ref="RVN290:RVP290"/>
    <mergeCell ref="RVQ290:RVS290"/>
    <mergeCell ref="RVT290:RVV290"/>
    <mergeCell ref="RVW290:RVY290"/>
    <mergeCell ref="RVZ290:RWB290"/>
    <mergeCell ref="RWC290:RWE290"/>
    <mergeCell ref="RUV290:RUX290"/>
    <mergeCell ref="RUY290:RVA290"/>
    <mergeCell ref="RVB290:RVD290"/>
    <mergeCell ref="RVE290:RVG290"/>
    <mergeCell ref="RVH290:RVJ290"/>
    <mergeCell ref="RVK290:RVM290"/>
    <mergeCell ref="RUD290:RUF290"/>
    <mergeCell ref="RUG290:RUI290"/>
    <mergeCell ref="RUJ290:RUL290"/>
    <mergeCell ref="RUM290:RUO290"/>
    <mergeCell ref="RUP290:RUR290"/>
    <mergeCell ref="RUS290:RUU290"/>
    <mergeCell ref="RTL290:RTN290"/>
    <mergeCell ref="RTO290:RTQ290"/>
    <mergeCell ref="RTR290:RTT290"/>
    <mergeCell ref="RTU290:RTW290"/>
    <mergeCell ref="RTX290:RTZ290"/>
    <mergeCell ref="RUA290:RUC290"/>
    <mergeCell ref="RST290:RSV290"/>
    <mergeCell ref="RSW290:RSY290"/>
    <mergeCell ref="RSZ290:RTB290"/>
    <mergeCell ref="RTC290:RTE290"/>
    <mergeCell ref="RTF290:RTH290"/>
    <mergeCell ref="RTI290:RTK290"/>
    <mergeCell ref="RSB290:RSD290"/>
    <mergeCell ref="RSE290:RSG290"/>
    <mergeCell ref="RSH290:RSJ290"/>
    <mergeCell ref="RSK290:RSM290"/>
    <mergeCell ref="RSN290:RSP290"/>
    <mergeCell ref="RSQ290:RSS290"/>
    <mergeCell ref="RRJ290:RRL290"/>
    <mergeCell ref="RRM290:RRO290"/>
    <mergeCell ref="RRP290:RRR290"/>
    <mergeCell ref="RRS290:RRU290"/>
    <mergeCell ref="RRV290:RRX290"/>
    <mergeCell ref="RRY290:RSA290"/>
    <mergeCell ref="RQR290:RQT290"/>
    <mergeCell ref="RQU290:RQW290"/>
    <mergeCell ref="RQX290:RQZ290"/>
    <mergeCell ref="RRA290:RRC290"/>
    <mergeCell ref="RRD290:RRF290"/>
    <mergeCell ref="RRG290:RRI290"/>
    <mergeCell ref="RPZ290:RQB290"/>
    <mergeCell ref="RQC290:RQE290"/>
    <mergeCell ref="RQF290:RQH290"/>
    <mergeCell ref="RQI290:RQK290"/>
    <mergeCell ref="RQL290:RQN290"/>
    <mergeCell ref="RQO290:RQQ290"/>
    <mergeCell ref="RPH290:RPJ290"/>
    <mergeCell ref="RPK290:RPM290"/>
    <mergeCell ref="RPN290:RPP290"/>
    <mergeCell ref="RPQ290:RPS290"/>
    <mergeCell ref="RPT290:RPV290"/>
    <mergeCell ref="RPW290:RPY290"/>
    <mergeCell ref="ROP290:ROR290"/>
    <mergeCell ref="ROS290:ROU290"/>
    <mergeCell ref="ROV290:ROX290"/>
    <mergeCell ref="ROY290:RPA290"/>
    <mergeCell ref="RPB290:RPD290"/>
    <mergeCell ref="RPE290:RPG290"/>
    <mergeCell ref="RNX290:RNZ290"/>
    <mergeCell ref="ROA290:ROC290"/>
    <mergeCell ref="ROD290:ROF290"/>
    <mergeCell ref="ROG290:ROI290"/>
    <mergeCell ref="ROJ290:ROL290"/>
    <mergeCell ref="ROM290:ROO290"/>
    <mergeCell ref="RNF290:RNH290"/>
    <mergeCell ref="RNI290:RNK290"/>
    <mergeCell ref="RNL290:RNN290"/>
    <mergeCell ref="RNO290:RNQ290"/>
    <mergeCell ref="RNR290:RNT290"/>
    <mergeCell ref="RNU290:RNW290"/>
    <mergeCell ref="RMN290:RMP290"/>
    <mergeCell ref="RMQ290:RMS290"/>
    <mergeCell ref="RMT290:RMV290"/>
    <mergeCell ref="RMW290:RMY290"/>
    <mergeCell ref="RMZ290:RNB290"/>
    <mergeCell ref="RNC290:RNE290"/>
    <mergeCell ref="RLV290:RLX290"/>
    <mergeCell ref="RLY290:RMA290"/>
    <mergeCell ref="RMB290:RMD290"/>
    <mergeCell ref="RME290:RMG290"/>
    <mergeCell ref="RMH290:RMJ290"/>
    <mergeCell ref="RMK290:RMM290"/>
    <mergeCell ref="RLD290:RLF290"/>
    <mergeCell ref="RLG290:RLI290"/>
    <mergeCell ref="RLJ290:RLL290"/>
    <mergeCell ref="RLM290:RLO290"/>
    <mergeCell ref="RLP290:RLR290"/>
    <mergeCell ref="RLS290:RLU290"/>
    <mergeCell ref="RKL290:RKN290"/>
    <mergeCell ref="RKO290:RKQ290"/>
    <mergeCell ref="RKR290:RKT290"/>
    <mergeCell ref="RKU290:RKW290"/>
    <mergeCell ref="RKX290:RKZ290"/>
    <mergeCell ref="RLA290:RLC290"/>
    <mergeCell ref="RJT290:RJV290"/>
    <mergeCell ref="RJW290:RJY290"/>
    <mergeCell ref="RJZ290:RKB290"/>
    <mergeCell ref="RKC290:RKE290"/>
    <mergeCell ref="RKF290:RKH290"/>
    <mergeCell ref="RKI290:RKK290"/>
    <mergeCell ref="RJB290:RJD290"/>
    <mergeCell ref="RJE290:RJG290"/>
    <mergeCell ref="RJH290:RJJ290"/>
    <mergeCell ref="RJK290:RJM290"/>
    <mergeCell ref="RJN290:RJP290"/>
    <mergeCell ref="RJQ290:RJS290"/>
    <mergeCell ref="RIJ290:RIL290"/>
    <mergeCell ref="RIM290:RIO290"/>
    <mergeCell ref="RIP290:RIR290"/>
    <mergeCell ref="RIS290:RIU290"/>
    <mergeCell ref="RIV290:RIX290"/>
    <mergeCell ref="RIY290:RJA290"/>
    <mergeCell ref="RHR290:RHT290"/>
    <mergeCell ref="RHU290:RHW290"/>
    <mergeCell ref="RHX290:RHZ290"/>
    <mergeCell ref="RIA290:RIC290"/>
    <mergeCell ref="RID290:RIF290"/>
    <mergeCell ref="RIG290:RII290"/>
    <mergeCell ref="RGZ290:RHB290"/>
    <mergeCell ref="RHC290:RHE290"/>
    <mergeCell ref="RHF290:RHH290"/>
    <mergeCell ref="RHI290:RHK290"/>
    <mergeCell ref="RHL290:RHN290"/>
    <mergeCell ref="RHO290:RHQ290"/>
    <mergeCell ref="RGH290:RGJ290"/>
    <mergeCell ref="RGK290:RGM290"/>
    <mergeCell ref="RGN290:RGP290"/>
    <mergeCell ref="RGQ290:RGS290"/>
    <mergeCell ref="RGT290:RGV290"/>
    <mergeCell ref="RGW290:RGY290"/>
    <mergeCell ref="RFP290:RFR290"/>
    <mergeCell ref="RFS290:RFU290"/>
    <mergeCell ref="RFV290:RFX290"/>
    <mergeCell ref="RFY290:RGA290"/>
    <mergeCell ref="RGB290:RGD290"/>
    <mergeCell ref="RGE290:RGG290"/>
    <mergeCell ref="REX290:REZ290"/>
    <mergeCell ref="RFA290:RFC290"/>
    <mergeCell ref="RFD290:RFF290"/>
    <mergeCell ref="RFG290:RFI290"/>
    <mergeCell ref="RFJ290:RFL290"/>
    <mergeCell ref="RFM290:RFO290"/>
    <mergeCell ref="REF290:REH290"/>
    <mergeCell ref="REI290:REK290"/>
    <mergeCell ref="REL290:REN290"/>
    <mergeCell ref="REO290:REQ290"/>
    <mergeCell ref="RER290:RET290"/>
    <mergeCell ref="REU290:REW290"/>
    <mergeCell ref="RDN290:RDP290"/>
    <mergeCell ref="RDQ290:RDS290"/>
    <mergeCell ref="RDT290:RDV290"/>
    <mergeCell ref="RDW290:RDY290"/>
    <mergeCell ref="RDZ290:REB290"/>
    <mergeCell ref="REC290:REE290"/>
    <mergeCell ref="RCV290:RCX290"/>
    <mergeCell ref="RCY290:RDA290"/>
    <mergeCell ref="RDB290:RDD290"/>
    <mergeCell ref="RDE290:RDG290"/>
    <mergeCell ref="RDH290:RDJ290"/>
    <mergeCell ref="RDK290:RDM290"/>
    <mergeCell ref="RCD290:RCF290"/>
    <mergeCell ref="RCG290:RCI290"/>
    <mergeCell ref="RCJ290:RCL290"/>
    <mergeCell ref="RCM290:RCO290"/>
    <mergeCell ref="RCP290:RCR290"/>
    <mergeCell ref="RCS290:RCU290"/>
    <mergeCell ref="RBL290:RBN290"/>
    <mergeCell ref="RBO290:RBQ290"/>
    <mergeCell ref="RBR290:RBT290"/>
    <mergeCell ref="RBU290:RBW290"/>
    <mergeCell ref="RBX290:RBZ290"/>
    <mergeCell ref="RCA290:RCC290"/>
    <mergeCell ref="RAT290:RAV290"/>
    <mergeCell ref="RAW290:RAY290"/>
    <mergeCell ref="RAZ290:RBB290"/>
    <mergeCell ref="RBC290:RBE290"/>
    <mergeCell ref="RBF290:RBH290"/>
    <mergeCell ref="RBI290:RBK290"/>
    <mergeCell ref="RAB290:RAD290"/>
    <mergeCell ref="RAE290:RAG290"/>
    <mergeCell ref="RAH290:RAJ290"/>
    <mergeCell ref="RAK290:RAM290"/>
    <mergeCell ref="RAN290:RAP290"/>
    <mergeCell ref="RAQ290:RAS290"/>
    <mergeCell ref="QZJ290:QZL290"/>
    <mergeCell ref="QZM290:QZO290"/>
    <mergeCell ref="QZP290:QZR290"/>
    <mergeCell ref="QZS290:QZU290"/>
    <mergeCell ref="QZV290:QZX290"/>
    <mergeCell ref="QZY290:RAA290"/>
    <mergeCell ref="QYR290:QYT290"/>
    <mergeCell ref="QYU290:QYW290"/>
    <mergeCell ref="QYX290:QYZ290"/>
    <mergeCell ref="QZA290:QZC290"/>
    <mergeCell ref="QZD290:QZF290"/>
    <mergeCell ref="QZG290:QZI290"/>
    <mergeCell ref="QXZ290:QYB290"/>
    <mergeCell ref="QYC290:QYE290"/>
    <mergeCell ref="QYF290:QYH290"/>
    <mergeCell ref="QYI290:QYK290"/>
    <mergeCell ref="QYL290:QYN290"/>
    <mergeCell ref="QYO290:QYQ290"/>
    <mergeCell ref="QXH290:QXJ290"/>
    <mergeCell ref="QXK290:QXM290"/>
    <mergeCell ref="QXN290:QXP290"/>
    <mergeCell ref="QXQ290:QXS290"/>
    <mergeCell ref="QXT290:QXV290"/>
    <mergeCell ref="QXW290:QXY290"/>
    <mergeCell ref="QWP290:QWR290"/>
    <mergeCell ref="QWS290:QWU290"/>
    <mergeCell ref="QWV290:QWX290"/>
    <mergeCell ref="QWY290:QXA290"/>
    <mergeCell ref="QXB290:QXD290"/>
    <mergeCell ref="QXE290:QXG290"/>
    <mergeCell ref="QVX290:QVZ290"/>
    <mergeCell ref="QWA290:QWC290"/>
    <mergeCell ref="QWD290:QWF290"/>
    <mergeCell ref="QWG290:QWI290"/>
    <mergeCell ref="QWJ290:QWL290"/>
    <mergeCell ref="QWM290:QWO290"/>
    <mergeCell ref="QVF290:QVH290"/>
    <mergeCell ref="QVI290:QVK290"/>
    <mergeCell ref="QVL290:QVN290"/>
    <mergeCell ref="QVO290:QVQ290"/>
    <mergeCell ref="QVR290:QVT290"/>
    <mergeCell ref="QVU290:QVW290"/>
    <mergeCell ref="QUN290:QUP290"/>
    <mergeCell ref="QUQ290:QUS290"/>
    <mergeCell ref="QUT290:QUV290"/>
    <mergeCell ref="QUW290:QUY290"/>
    <mergeCell ref="QUZ290:QVB290"/>
    <mergeCell ref="QVC290:QVE290"/>
    <mergeCell ref="QTV290:QTX290"/>
    <mergeCell ref="QTY290:QUA290"/>
    <mergeCell ref="QUB290:QUD290"/>
    <mergeCell ref="QUE290:QUG290"/>
    <mergeCell ref="QUH290:QUJ290"/>
    <mergeCell ref="QUK290:QUM290"/>
    <mergeCell ref="QTD290:QTF290"/>
    <mergeCell ref="QTG290:QTI290"/>
    <mergeCell ref="QTJ290:QTL290"/>
    <mergeCell ref="QTM290:QTO290"/>
    <mergeCell ref="QTP290:QTR290"/>
    <mergeCell ref="QTS290:QTU290"/>
    <mergeCell ref="QSL290:QSN290"/>
    <mergeCell ref="QSO290:QSQ290"/>
    <mergeCell ref="QSR290:QST290"/>
    <mergeCell ref="QSU290:QSW290"/>
    <mergeCell ref="QSX290:QSZ290"/>
    <mergeCell ref="QTA290:QTC290"/>
    <mergeCell ref="QRT290:QRV290"/>
    <mergeCell ref="QRW290:QRY290"/>
    <mergeCell ref="QRZ290:QSB290"/>
    <mergeCell ref="QSC290:QSE290"/>
    <mergeCell ref="QSF290:QSH290"/>
    <mergeCell ref="QSI290:QSK290"/>
    <mergeCell ref="QRB290:QRD290"/>
    <mergeCell ref="QRE290:QRG290"/>
    <mergeCell ref="QRH290:QRJ290"/>
    <mergeCell ref="QRK290:QRM290"/>
    <mergeCell ref="QRN290:QRP290"/>
    <mergeCell ref="QRQ290:QRS290"/>
    <mergeCell ref="QQJ290:QQL290"/>
    <mergeCell ref="QQM290:QQO290"/>
    <mergeCell ref="QQP290:QQR290"/>
    <mergeCell ref="QQS290:QQU290"/>
    <mergeCell ref="QQV290:QQX290"/>
    <mergeCell ref="QQY290:QRA290"/>
    <mergeCell ref="QPR290:QPT290"/>
    <mergeCell ref="QPU290:QPW290"/>
    <mergeCell ref="QPX290:QPZ290"/>
    <mergeCell ref="QQA290:QQC290"/>
    <mergeCell ref="QQD290:QQF290"/>
    <mergeCell ref="QQG290:QQI290"/>
    <mergeCell ref="QOZ290:QPB290"/>
    <mergeCell ref="QPC290:QPE290"/>
    <mergeCell ref="QPF290:QPH290"/>
    <mergeCell ref="QPI290:QPK290"/>
    <mergeCell ref="QPL290:QPN290"/>
    <mergeCell ref="QPO290:QPQ290"/>
    <mergeCell ref="QOH290:QOJ290"/>
    <mergeCell ref="QOK290:QOM290"/>
    <mergeCell ref="QON290:QOP290"/>
    <mergeCell ref="QOQ290:QOS290"/>
    <mergeCell ref="QOT290:QOV290"/>
    <mergeCell ref="QOW290:QOY290"/>
    <mergeCell ref="QNP290:QNR290"/>
    <mergeCell ref="QNS290:QNU290"/>
    <mergeCell ref="QNV290:QNX290"/>
    <mergeCell ref="QNY290:QOA290"/>
    <mergeCell ref="QOB290:QOD290"/>
    <mergeCell ref="QOE290:QOG290"/>
    <mergeCell ref="QMX290:QMZ290"/>
    <mergeCell ref="QNA290:QNC290"/>
    <mergeCell ref="QND290:QNF290"/>
    <mergeCell ref="QNG290:QNI290"/>
    <mergeCell ref="QNJ290:QNL290"/>
    <mergeCell ref="QNM290:QNO290"/>
    <mergeCell ref="QMF290:QMH290"/>
    <mergeCell ref="QMI290:QMK290"/>
    <mergeCell ref="QML290:QMN290"/>
    <mergeCell ref="QMO290:QMQ290"/>
    <mergeCell ref="QMR290:QMT290"/>
    <mergeCell ref="QMU290:QMW290"/>
    <mergeCell ref="QLN290:QLP290"/>
    <mergeCell ref="QLQ290:QLS290"/>
    <mergeCell ref="QLT290:QLV290"/>
    <mergeCell ref="QLW290:QLY290"/>
    <mergeCell ref="QLZ290:QMB290"/>
    <mergeCell ref="QMC290:QME290"/>
    <mergeCell ref="QKV290:QKX290"/>
    <mergeCell ref="QKY290:QLA290"/>
    <mergeCell ref="QLB290:QLD290"/>
    <mergeCell ref="QLE290:QLG290"/>
    <mergeCell ref="QLH290:QLJ290"/>
    <mergeCell ref="QLK290:QLM290"/>
    <mergeCell ref="QKD290:QKF290"/>
    <mergeCell ref="QKG290:QKI290"/>
    <mergeCell ref="QKJ290:QKL290"/>
    <mergeCell ref="QKM290:QKO290"/>
    <mergeCell ref="QKP290:QKR290"/>
    <mergeCell ref="QKS290:QKU290"/>
    <mergeCell ref="QJL290:QJN290"/>
    <mergeCell ref="QJO290:QJQ290"/>
    <mergeCell ref="QJR290:QJT290"/>
    <mergeCell ref="QJU290:QJW290"/>
    <mergeCell ref="QJX290:QJZ290"/>
    <mergeCell ref="QKA290:QKC290"/>
    <mergeCell ref="QIT290:QIV290"/>
    <mergeCell ref="QIW290:QIY290"/>
    <mergeCell ref="QIZ290:QJB290"/>
    <mergeCell ref="QJC290:QJE290"/>
    <mergeCell ref="QJF290:QJH290"/>
    <mergeCell ref="QJI290:QJK290"/>
    <mergeCell ref="QIB290:QID290"/>
    <mergeCell ref="QIE290:QIG290"/>
    <mergeCell ref="QIH290:QIJ290"/>
    <mergeCell ref="QIK290:QIM290"/>
    <mergeCell ref="QIN290:QIP290"/>
    <mergeCell ref="QIQ290:QIS290"/>
    <mergeCell ref="QHJ290:QHL290"/>
    <mergeCell ref="QHM290:QHO290"/>
    <mergeCell ref="QHP290:QHR290"/>
    <mergeCell ref="QHS290:QHU290"/>
    <mergeCell ref="QHV290:QHX290"/>
    <mergeCell ref="QHY290:QIA290"/>
    <mergeCell ref="QGR290:QGT290"/>
    <mergeCell ref="QGU290:QGW290"/>
    <mergeCell ref="QGX290:QGZ290"/>
    <mergeCell ref="QHA290:QHC290"/>
    <mergeCell ref="QHD290:QHF290"/>
    <mergeCell ref="QHG290:QHI290"/>
    <mergeCell ref="QFZ290:QGB290"/>
    <mergeCell ref="QGC290:QGE290"/>
    <mergeCell ref="QGF290:QGH290"/>
    <mergeCell ref="QGI290:QGK290"/>
    <mergeCell ref="QGL290:QGN290"/>
    <mergeCell ref="QGO290:QGQ290"/>
    <mergeCell ref="QFH290:QFJ290"/>
    <mergeCell ref="QFK290:QFM290"/>
    <mergeCell ref="QFN290:QFP290"/>
    <mergeCell ref="QFQ290:QFS290"/>
    <mergeCell ref="QFT290:QFV290"/>
    <mergeCell ref="QFW290:QFY290"/>
    <mergeCell ref="QEP290:QER290"/>
    <mergeCell ref="QES290:QEU290"/>
    <mergeCell ref="QEV290:QEX290"/>
    <mergeCell ref="QEY290:QFA290"/>
    <mergeCell ref="QFB290:QFD290"/>
    <mergeCell ref="QFE290:QFG290"/>
    <mergeCell ref="QDX290:QDZ290"/>
    <mergeCell ref="QEA290:QEC290"/>
    <mergeCell ref="QED290:QEF290"/>
    <mergeCell ref="QEG290:QEI290"/>
    <mergeCell ref="QEJ290:QEL290"/>
    <mergeCell ref="QEM290:QEO290"/>
    <mergeCell ref="QDF290:QDH290"/>
    <mergeCell ref="QDI290:QDK290"/>
    <mergeCell ref="QDL290:QDN290"/>
    <mergeCell ref="QDO290:QDQ290"/>
    <mergeCell ref="QDR290:QDT290"/>
    <mergeCell ref="QDU290:QDW290"/>
    <mergeCell ref="QCN290:QCP290"/>
    <mergeCell ref="QCQ290:QCS290"/>
    <mergeCell ref="QCT290:QCV290"/>
    <mergeCell ref="QCW290:QCY290"/>
    <mergeCell ref="QCZ290:QDB290"/>
    <mergeCell ref="QDC290:QDE290"/>
    <mergeCell ref="QBV290:QBX290"/>
    <mergeCell ref="QBY290:QCA290"/>
    <mergeCell ref="QCB290:QCD290"/>
    <mergeCell ref="QCE290:QCG290"/>
    <mergeCell ref="QCH290:QCJ290"/>
    <mergeCell ref="QCK290:QCM290"/>
    <mergeCell ref="QBD290:QBF290"/>
    <mergeCell ref="QBG290:QBI290"/>
    <mergeCell ref="QBJ290:QBL290"/>
    <mergeCell ref="QBM290:QBO290"/>
    <mergeCell ref="QBP290:QBR290"/>
    <mergeCell ref="QBS290:QBU290"/>
    <mergeCell ref="QAL290:QAN290"/>
    <mergeCell ref="QAO290:QAQ290"/>
    <mergeCell ref="QAR290:QAT290"/>
    <mergeCell ref="QAU290:QAW290"/>
    <mergeCell ref="QAX290:QAZ290"/>
    <mergeCell ref="QBA290:QBC290"/>
    <mergeCell ref="PZT290:PZV290"/>
    <mergeCell ref="PZW290:PZY290"/>
    <mergeCell ref="PZZ290:QAB290"/>
    <mergeCell ref="QAC290:QAE290"/>
    <mergeCell ref="QAF290:QAH290"/>
    <mergeCell ref="QAI290:QAK290"/>
    <mergeCell ref="PZB290:PZD290"/>
    <mergeCell ref="PZE290:PZG290"/>
    <mergeCell ref="PZH290:PZJ290"/>
    <mergeCell ref="PZK290:PZM290"/>
    <mergeCell ref="PZN290:PZP290"/>
    <mergeCell ref="PZQ290:PZS290"/>
    <mergeCell ref="PYJ290:PYL290"/>
    <mergeCell ref="PYM290:PYO290"/>
    <mergeCell ref="PYP290:PYR290"/>
    <mergeCell ref="PYS290:PYU290"/>
    <mergeCell ref="PYV290:PYX290"/>
    <mergeCell ref="PYY290:PZA290"/>
    <mergeCell ref="PXR290:PXT290"/>
    <mergeCell ref="PXU290:PXW290"/>
    <mergeCell ref="PXX290:PXZ290"/>
    <mergeCell ref="PYA290:PYC290"/>
    <mergeCell ref="PYD290:PYF290"/>
    <mergeCell ref="PYG290:PYI290"/>
    <mergeCell ref="PWZ290:PXB290"/>
    <mergeCell ref="PXC290:PXE290"/>
    <mergeCell ref="PXF290:PXH290"/>
    <mergeCell ref="PXI290:PXK290"/>
    <mergeCell ref="PXL290:PXN290"/>
    <mergeCell ref="PXO290:PXQ290"/>
    <mergeCell ref="PWH290:PWJ290"/>
    <mergeCell ref="PWK290:PWM290"/>
    <mergeCell ref="PWN290:PWP290"/>
    <mergeCell ref="PWQ290:PWS290"/>
    <mergeCell ref="PWT290:PWV290"/>
    <mergeCell ref="PWW290:PWY290"/>
    <mergeCell ref="PVP290:PVR290"/>
    <mergeCell ref="PVS290:PVU290"/>
    <mergeCell ref="PVV290:PVX290"/>
    <mergeCell ref="PVY290:PWA290"/>
    <mergeCell ref="PWB290:PWD290"/>
    <mergeCell ref="PWE290:PWG290"/>
    <mergeCell ref="PUX290:PUZ290"/>
    <mergeCell ref="PVA290:PVC290"/>
    <mergeCell ref="PVD290:PVF290"/>
    <mergeCell ref="PVG290:PVI290"/>
    <mergeCell ref="PVJ290:PVL290"/>
    <mergeCell ref="PVM290:PVO290"/>
    <mergeCell ref="PUF290:PUH290"/>
    <mergeCell ref="PUI290:PUK290"/>
    <mergeCell ref="PUL290:PUN290"/>
    <mergeCell ref="PUO290:PUQ290"/>
    <mergeCell ref="PUR290:PUT290"/>
    <mergeCell ref="PUU290:PUW290"/>
    <mergeCell ref="PTN290:PTP290"/>
    <mergeCell ref="PTQ290:PTS290"/>
    <mergeCell ref="PTT290:PTV290"/>
    <mergeCell ref="PTW290:PTY290"/>
    <mergeCell ref="PTZ290:PUB290"/>
    <mergeCell ref="PUC290:PUE290"/>
    <mergeCell ref="PSV290:PSX290"/>
    <mergeCell ref="PSY290:PTA290"/>
    <mergeCell ref="PTB290:PTD290"/>
    <mergeCell ref="PTE290:PTG290"/>
    <mergeCell ref="PTH290:PTJ290"/>
    <mergeCell ref="PTK290:PTM290"/>
    <mergeCell ref="PSD290:PSF290"/>
    <mergeCell ref="PSG290:PSI290"/>
    <mergeCell ref="PSJ290:PSL290"/>
    <mergeCell ref="PSM290:PSO290"/>
    <mergeCell ref="PSP290:PSR290"/>
    <mergeCell ref="PSS290:PSU290"/>
    <mergeCell ref="PRL290:PRN290"/>
    <mergeCell ref="PRO290:PRQ290"/>
    <mergeCell ref="PRR290:PRT290"/>
    <mergeCell ref="PRU290:PRW290"/>
    <mergeCell ref="PRX290:PRZ290"/>
    <mergeCell ref="PSA290:PSC290"/>
    <mergeCell ref="PQT290:PQV290"/>
    <mergeCell ref="PQW290:PQY290"/>
    <mergeCell ref="PQZ290:PRB290"/>
    <mergeCell ref="PRC290:PRE290"/>
    <mergeCell ref="PRF290:PRH290"/>
    <mergeCell ref="PRI290:PRK290"/>
    <mergeCell ref="PQB290:PQD290"/>
    <mergeCell ref="PQE290:PQG290"/>
    <mergeCell ref="PQH290:PQJ290"/>
    <mergeCell ref="PQK290:PQM290"/>
    <mergeCell ref="PQN290:PQP290"/>
    <mergeCell ref="PQQ290:PQS290"/>
    <mergeCell ref="PPJ290:PPL290"/>
    <mergeCell ref="PPM290:PPO290"/>
    <mergeCell ref="PPP290:PPR290"/>
    <mergeCell ref="PPS290:PPU290"/>
    <mergeCell ref="PPV290:PPX290"/>
    <mergeCell ref="PPY290:PQA290"/>
    <mergeCell ref="POR290:POT290"/>
    <mergeCell ref="POU290:POW290"/>
    <mergeCell ref="POX290:POZ290"/>
    <mergeCell ref="PPA290:PPC290"/>
    <mergeCell ref="PPD290:PPF290"/>
    <mergeCell ref="PPG290:PPI290"/>
    <mergeCell ref="PNZ290:POB290"/>
    <mergeCell ref="POC290:POE290"/>
    <mergeCell ref="POF290:POH290"/>
    <mergeCell ref="POI290:POK290"/>
    <mergeCell ref="POL290:PON290"/>
    <mergeCell ref="POO290:POQ290"/>
    <mergeCell ref="PNH290:PNJ290"/>
    <mergeCell ref="PNK290:PNM290"/>
    <mergeCell ref="PNN290:PNP290"/>
    <mergeCell ref="PNQ290:PNS290"/>
    <mergeCell ref="PNT290:PNV290"/>
    <mergeCell ref="PNW290:PNY290"/>
    <mergeCell ref="PMP290:PMR290"/>
    <mergeCell ref="PMS290:PMU290"/>
    <mergeCell ref="PMV290:PMX290"/>
    <mergeCell ref="PMY290:PNA290"/>
    <mergeCell ref="PNB290:PND290"/>
    <mergeCell ref="PNE290:PNG290"/>
    <mergeCell ref="PLX290:PLZ290"/>
    <mergeCell ref="PMA290:PMC290"/>
    <mergeCell ref="PMD290:PMF290"/>
    <mergeCell ref="PMG290:PMI290"/>
    <mergeCell ref="PMJ290:PML290"/>
    <mergeCell ref="PMM290:PMO290"/>
    <mergeCell ref="PLF290:PLH290"/>
    <mergeCell ref="PLI290:PLK290"/>
    <mergeCell ref="PLL290:PLN290"/>
    <mergeCell ref="PLO290:PLQ290"/>
    <mergeCell ref="PLR290:PLT290"/>
    <mergeCell ref="PLU290:PLW290"/>
    <mergeCell ref="PKN290:PKP290"/>
    <mergeCell ref="PKQ290:PKS290"/>
    <mergeCell ref="PKT290:PKV290"/>
    <mergeCell ref="PKW290:PKY290"/>
    <mergeCell ref="PKZ290:PLB290"/>
    <mergeCell ref="PLC290:PLE290"/>
    <mergeCell ref="PJV290:PJX290"/>
    <mergeCell ref="PJY290:PKA290"/>
    <mergeCell ref="PKB290:PKD290"/>
    <mergeCell ref="PKE290:PKG290"/>
    <mergeCell ref="PKH290:PKJ290"/>
    <mergeCell ref="PKK290:PKM290"/>
    <mergeCell ref="PJD290:PJF290"/>
    <mergeCell ref="PJG290:PJI290"/>
    <mergeCell ref="PJJ290:PJL290"/>
    <mergeCell ref="PJM290:PJO290"/>
    <mergeCell ref="PJP290:PJR290"/>
    <mergeCell ref="PJS290:PJU290"/>
    <mergeCell ref="PIL290:PIN290"/>
    <mergeCell ref="PIO290:PIQ290"/>
    <mergeCell ref="PIR290:PIT290"/>
    <mergeCell ref="PIU290:PIW290"/>
    <mergeCell ref="PIX290:PIZ290"/>
    <mergeCell ref="PJA290:PJC290"/>
    <mergeCell ref="PHT290:PHV290"/>
    <mergeCell ref="PHW290:PHY290"/>
    <mergeCell ref="PHZ290:PIB290"/>
    <mergeCell ref="PIC290:PIE290"/>
    <mergeCell ref="PIF290:PIH290"/>
    <mergeCell ref="PII290:PIK290"/>
    <mergeCell ref="PHB290:PHD290"/>
    <mergeCell ref="PHE290:PHG290"/>
    <mergeCell ref="PHH290:PHJ290"/>
    <mergeCell ref="PHK290:PHM290"/>
    <mergeCell ref="PHN290:PHP290"/>
    <mergeCell ref="PHQ290:PHS290"/>
    <mergeCell ref="PGJ290:PGL290"/>
    <mergeCell ref="PGM290:PGO290"/>
    <mergeCell ref="PGP290:PGR290"/>
    <mergeCell ref="PGS290:PGU290"/>
    <mergeCell ref="PGV290:PGX290"/>
    <mergeCell ref="PGY290:PHA290"/>
    <mergeCell ref="PFR290:PFT290"/>
    <mergeCell ref="PFU290:PFW290"/>
    <mergeCell ref="PFX290:PFZ290"/>
    <mergeCell ref="PGA290:PGC290"/>
    <mergeCell ref="PGD290:PGF290"/>
    <mergeCell ref="PGG290:PGI290"/>
    <mergeCell ref="PEZ290:PFB290"/>
    <mergeCell ref="PFC290:PFE290"/>
    <mergeCell ref="PFF290:PFH290"/>
    <mergeCell ref="PFI290:PFK290"/>
    <mergeCell ref="PFL290:PFN290"/>
    <mergeCell ref="PFO290:PFQ290"/>
    <mergeCell ref="PEH290:PEJ290"/>
    <mergeCell ref="PEK290:PEM290"/>
    <mergeCell ref="PEN290:PEP290"/>
    <mergeCell ref="PEQ290:PES290"/>
    <mergeCell ref="PET290:PEV290"/>
    <mergeCell ref="PEW290:PEY290"/>
    <mergeCell ref="PDP290:PDR290"/>
    <mergeCell ref="PDS290:PDU290"/>
    <mergeCell ref="PDV290:PDX290"/>
    <mergeCell ref="PDY290:PEA290"/>
    <mergeCell ref="PEB290:PED290"/>
    <mergeCell ref="PEE290:PEG290"/>
    <mergeCell ref="PCX290:PCZ290"/>
    <mergeCell ref="PDA290:PDC290"/>
    <mergeCell ref="PDD290:PDF290"/>
    <mergeCell ref="PDG290:PDI290"/>
    <mergeCell ref="PDJ290:PDL290"/>
    <mergeCell ref="PDM290:PDO290"/>
    <mergeCell ref="PCF290:PCH290"/>
    <mergeCell ref="PCI290:PCK290"/>
    <mergeCell ref="PCL290:PCN290"/>
    <mergeCell ref="PCO290:PCQ290"/>
    <mergeCell ref="PCR290:PCT290"/>
    <mergeCell ref="PCU290:PCW290"/>
    <mergeCell ref="PBN290:PBP290"/>
    <mergeCell ref="PBQ290:PBS290"/>
    <mergeCell ref="PBT290:PBV290"/>
    <mergeCell ref="PBW290:PBY290"/>
    <mergeCell ref="PBZ290:PCB290"/>
    <mergeCell ref="PCC290:PCE290"/>
    <mergeCell ref="PAV290:PAX290"/>
    <mergeCell ref="PAY290:PBA290"/>
    <mergeCell ref="PBB290:PBD290"/>
    <mergeCell ref="PBE290:PBG290"/>
    <mergeCell ref="PBH290:PBJ290"/>
    <mergeCell ref="PBK290:PBM290"/>
    <mergeCell ref="PAD290:PAF290"/>
    <mergeCell ref="PAG290:PAI290"/>
    <mergeCell ref="PAJ290:PAL290"/>
    <mergeCell ref="PAM290:PAO290"/>
    <mergeCell ref="PAP290:PAR290"/>
    <mergeCell ref="PAS290:PAU290"/>
    <mergeCell ref="OZL290:OZN290"/>
    <mergeCell ref="OZO290:OZQ290"/>
    <mergeCell ref="OZR290:OZT290"/>
    <mergeCell ref="OZU290:OZW290"/>
    <mergeCell ref="OZX290:OZZ290"/>
    <mergeCell ref="PAA290:PAC290"/>
    <mergeCell ref="OYT290:OYV290"/>
    <mergeCell ref="OYW290:OYY290"/>
    <mergeCell ref="OYZ290:OZB290"/>
    <mergeCell ref="OZC290:OZE290"/>
    <mergeCell ref="OZF290:OZH290"/>
    <mergeCell ref="OZI290:OZK290"/>
    <mergeCell ref="OYB290:OYD290"/>
    <mergeCell ref="OYE290:OYG290"/>
    <mergeCell ref="OYH290:OYJ290"/>
    <mergeCell ref="OYK290:OYM290"/>
    <mergeCell ref="OYN290:OYP290"/>
    <mergeCell ref="OYQ290:OYS290"/>
    <mergeCell ref="OXJ290:OXL290"/>
    <mergeCell ref="OXM290:OXO290"/>
    <mergeCell ref="OXP290:OXR290"/>
    <mergeCell ref="OXS290:OXU290"/>
    <mergeCell ref="OXV290:OXX290"/>
    <mergeCell ref="OXY290:OYA290"/>
    <mergeCell ref="OWR290:OWT290"/>
    <mergeCell ref="OWU290:OWW290"/>
    <mergeCell ref="OWX290:OWZ290"/>
    <mergeCell ref="OXA290:OXC290"/>
    <mergeCell ref="OXD290:OXF290"/>
    <mergeCell ref="OXG290:OXI290"/>
    <mergeCell ref="OVZ290:OWB290"/>
    <mergeCell ref="OWC290:OWE290"/>
    <mergeCell ref="OWF290:OWH290"/>
    <mergeCell ref="OWI290:OWK290"/>
    <mergeCell ref="OWL290:OWN290"/>
    <mergeCell ref="OWO290:OWQ290"/>
    <mergeCell ref="OVH290:OVJ290"/>
    <mergeCell ref="OVK290:OVM290"/>
    <mergeCell ref="OVN290:OVP290"/>
    <mergeCell ref="OVQ290:OVS290"/>
    <mergeCell ref="OVT290:OVV290"/>
    <mergeCell ref="OVW290:OVY290"/>
    <mergeCell ref="OUP290:OUR290"/>
    <mergeCell ref="OUS290:OUU290"/>
    <mergeCell ref="OUV290:OUX290"/>
    <mergeCell ref="OUY290:OVA290"/>
    <mergeCell ref="OVB290:OVD290"/>
    <mergeCell ref="OVE290:OVG290"/>
    <mergeCell ref="OTX290:OTZ290"/>
    <mergeCell ref="OUA290:OUC290"/>
    <mergeCell ref="OUD290:OUF290"/>
    <mergeCell ref="OUG290:OUI290"/>
    <mergeCell ref="OUJ290:OUL290"/>
    <mergeCell ref="OUM290:OUO290"/>
    <mergeCell ref="OTF290:OTH290"/>
    <mergeCell ref="OTI290:OTK290"/>
    <mergeCell ref="OTL290:OTN290"/>
    <mergeCell ref="OTO290:OTQ290"/>
    <mergeCell ref="OTR290:OTT290"/>
    <mergeCell ref="OTU290:OTW290"/>
    <mergeCell ref="OSN290:OSP290"/>
    <mergeCell ref="OSQ290:OSS290"/>
    <mergeCell ref="OST290:OSV290"/>
    <mergeCell ref="OSW290:OSY290"/>
    <mergeCell ref="OSZ290:OTB290"/>
    <mergeCell ref="OTC290:OTE290"/>
    <mergeCell ref="ORV290:ORX290"/>
    <mergeCell ref="ORY290:OSA290"/>
    <mergeCell ref="OSB290:OSD290"/>
    <mergeCell ref="OSE290:OSG290"/>
    <mergeCell ref="OSH290:OSJ290"/>
    <mergeCell ref="OSK290:OSM290"/>
    <mergeCell ref="ORD290:ORF290"/>
    <mergeCell ref="ORG290:ORI290"/>
    <mergeCell ref="ORJ290:ORL290"/>
    <mergeCell ref="ORM290:ORO290"/>
    <mergeCell ref="ORP290:ORR290"/>
    <mergeCell ref="ORS290:ORU290"/>
    <mergeCell ref="OQL290:OQN290"/>
    <mergeCell ref="OQO290:OQQ290"/>
    <mergeCell ref="OQR290:OQT290"/>
    <mergeCell ref="OQU290:OQW290"/>
    <mergeCell ref="OQX290:OQZ290"/>
    <mergeCell ref="ORA290:ORC290"/>
    <mergeCell ref="OPT290:OPV290"/>
    <mergeCell ref="OPW290:OPY290"/>
    <mergeCell ref="OPZ290:OQB290"/>
    <mergeCell ref="OQC290:OQE290"/>
    <mergeCell ref="OQF290:OQH290"/>
    <mergeCell ref="OQI290:OQK290"/>
    <mergeCell ref="OPB290:OPD290"/>
    <mergeCell ref="OPE290:OPG290"/>
    <mergeCell ref="OPH290:OPJ290"/>
    <mergeCell ref="OPK290:OPM290"/>
    <mergeCell ref="OPN290:OPP290"/>
    <mergeCell ref="OPQ290:OPS290"/>
    <mergeCell ref="OOJ290:OOL290"/>
    <mergeCell ref="OOM290:OOO290"/>
    <mergeCell ref="OOP290:OOR290"/>
    <mergeCell ref="OOS290:OOU290"/>
    <mergeCell ref="OOV290:OOX290"/>
    <mergeCell ref="OOY290:OPA290"/>
    <mergeCell ref="ONR290:ONT290"/>
    <mergeCell ref="ONU290:ONW290"/>
    <mergeCell ref="ONX290:ONZ290"/>
    <mergeCell ref="OOA290:OOC290"/>
    <mergeCell ref="OOD290:OOF290"/>
    <mergeCell ref="OOG290:OOI290"/>
    <mergeCell ref="OMZ290:ONB290"/>
    <mergeCell ref="ONC290:ONE290"/>
    <mergeCell ref="ONF290:ONH290"/>
    <mergeCell ref="ONI290:ONK290"/>
    <mergeCell ref="ONL290:ONN290"/>
    <mergeCell ref="ONO290:ONQ290"/>
    <mergeCell ref="OMH290:OMJ290"/>
    <mergeCell ref="OMK290:OMM290"/>
    <mergeCell ref="OMN290:OMP290"/>
    <mergeCell ref="OMQ290:OMS290"/>
    <mergeCell ref="OMT290:OMV290"/>
    <mergeCell ref="OMW290:OMY290"/>
    <mergeCell ref="OLP290:OLR290"/>
    <mergeCell ref="OLS290:OLU290"/>
    <mergeCell ref="OLV290:OLX290"/>
    <mergeCell ref="OLY290:OMA290"/>
    <mergeCell ref="OMB290:OMD290"/>
    <mergeCell ref="OME290:OMG290"/>
    <mergeCell ref="OKX290:OKZ290"/>
    <mergeCell ref="OLA290:OLC290"/>
    <mergeCell ref="OLD290:OLF290"/>
    <mergeCell ref="OLG290:OLI290"/>
    <mergeCell ref="OLJ290:OLL290"/>
    <mergeCell ref="OLM290:OLO290"/>
    <mergeCell ref="OKF290:OKH290"/>
    <mergeCell ref="OKI290:OKK290"/>
    <mergeCell ref="OKL290:OKN290"/>
    <mergeCell ref="OKO290:OKQ290"/>
    <mergeCell ref="OKR290:OKT290"/>
    <mergeCell ref="OKU290:OKW290"/>
    <mergeCell ref="OJN290:OJP290"/>
    <mergeCell ref="OJQ290:OJS290"/>
    <mergeCell ref="OJT290:OJV290"/>
    <mergeCell ref="OJW290:OJY290"/>
    <mergeCell ref="OJZ290:OKB290"/>
    <mergeCell ref="OKC290:OKE290"/>
    <mergeCell ref="OIV290:OIX290"/>
    <mergeCell ref="OIY290:OJA290"/>
    <mergeCell ref="OJB290:OJD290"/>
    <mergeCell ref="OJE290:OJG290"/>
    <mergeCell ref="OJH290:OJJ290"/>
    <mergeCell ref="OJK290:OJM290"/>
    <mergeCell ref="OID290:OIF290"/>
    <mergeCell ref="OIG290:OII290"/>
    <mergeCell ref="OIJ290:OIL290"/>
    <mergeCell ref="OIM290:OIO290"/>
    <mergeCell ref="OIP290:OIR290"/>
    <mergeCell ref="OIS290:OIU290"/>
    <mergeCell ref="OHL290:OHN290"/>
    <mergeCell ref="OHO290:OHQ290"/>
    <mergeCell ref="OHR290:OHT290"/>
    <mergeCell ref="OHU290:OHW290"/>
    <mergeCell ref="OHX290:OHZ290"/>
    <mergeCell ref="OIA290:OIC290"/>
    <mergeCell ref="OGT290:OGV290"/>
    <mergeCell ref="OGW290:OGY290"/>
    <mergeCell ref="OGZ290:OHB290"/>
    <mergeCell ref="OHC290:OHE290"/>
    <mergeCell ref="OHF290:OHH290"/>
    <mergeCell ref="OHI290:OHK290"/>
    <mergeCell ref="OGB290:OGD290"/>
    <mergeCell ref="OGE290:OGG290"/>
    <mergeCell ref="OGH290:OGJ290"/>
    <mergeCell ref="OGK290:OGM290"/>
    <mergeCell ref="OGN290:OGP290"/>
    <mergeCell ref="OGQ290:OGS290"/>
    <mergeCell ref="OFJ290:OFL290"/>
    <mergeCell ref="OFM290:OFO290"/>
    <mergeCell ref="OFP290:OFR290"/>
    <mergeCell ref="OFS290:OFU290"/>
    <mergeCell ref="OFV290:OFX290"/>
    <mergeCell ref="OFY290:OGA290"/>
    <mergeCell ref="OER290:OET290"/>
    <mergeCell ref="OEU290:OEW290"/>
    <mergeCell ref="OEX290:OEZ290"/>
    <mergeCell ref="OFA290:OFC290"/>
    <mergeCell ref="OFD290:OFF290"/>
    <mergeCell ref="OFG290:OFI290"/>
    <mergeCell ref="ODZ290:OEB290"/>
    <mergeCell ref="OEC290:OEE290"/>
    <mergeCell ref="OEF290:OEH290"/>
    <mergeCell ref="OEI290:OEK290"/>
    <mergeCell ref="OEL290:OEN290"/>
    <mergeCell ref="OEO290:OEQ290"/>
    <mergeCell ref="ODH290:ODJ290"/>
    <mergeCell ref="ODK290:ODM290"/>
    <mergeCell ref="ODN290:ODP290"/>
    <mergeCell ref="ODQ290:ODS290"/>
    <mergeCell ref="ODT290:ODV290"/>
    <mergeCell ref="ODW290:ODY290"/>
    <mergeCell ref="OCP290:OCR290"/>
    <mergeCell ref="OCS290:OCU290"/>
    <mergeCell ref="OCV290:OCX290"/>
    <mergeCell ref="OCY290:ODA290"/>
    <mergeCell ref="ODB290:ODD290"/>
    <mergeCell ref="ODE290:ODG290"/>
    <mergeCell ref="OBX290:OBZ290"/>
    <mergeCell ref="OCA290:OCC290"/>
    <mergeCell ref="OCD290:OCF290"/>
    <mergeCell ref="OCG290:OCI290"/>
    <mergeCell ref="OCJ290:OCL290"/>
    <mergeCell ref="OCM290:OCO290"/>
    <mergeCell ref="OBF290:OBH290"/>
    <mergeCell ref="OBI290:OBK290"/>
    <mergeCell ref="OBL290:OBN290"/>
    <mergeCell ref="OBO290:OBQ290"/>
    <mergeCell ref="OBR290:OBT290"/>
    <mergeCell ref="OBU290:OBW290"/>
    <mergeCell ref="OAN290:OAP290"/>
    <mergeCell ref="OAQ290:OAS290"/>
    <mergeCell ref="OAT290:OAV290"/>
    <mergeCell ref="OAW290:OAY290"/>
    <mergeCell ref="OAZ290:OBB290"/>
    <mergeCell ref="OBC290:OBE290"/>
    <mergeCell ref="NZV290:NZX290"/>
    <mergeCell ref="NZY290:OAA290"/>
    <mergeCell ref="OAB290:OAD290"/>
    <mergeCell ref="OAE290:OAG290"/>
    <mergeCell ref="OAH290:OAJ290"/>
    <mergeCell ref="OAK290:OAM290"/>
    <mergeCell ref="NZD290:NZF290"/>
    <mergeCell ref="NZG290:NZI290"/>
    <mergeCell ref="NZJ290:NZL290"/>
    <mergeCell ref="NZM290:NZO290"/>
    <mergeCell ref="NZP290:NZR290"/>
    <mergeCell ref="NZS290:NZU290"/>
    <mergeCell ref="NYL290:NYN290"/>
    <mergeCell ref="NYO290:NYQ290"/>
    <mergeCell ref="NYR290:NYT290"/>
    <mergeCell ref="NYU290:NYW290"/>
    <mergeCell ref="NYX290:NYZ290"/>
    <mergeCell ref="NZA290:NZC290"/>
    <mergeCell ref="NXT290:NXV290"/>
    <mergeCell ref="NXW290:NXY290"/>
    <mergeCell ref="NXZ290:NYB290"/>
    <mergeCell ref="NYC290:NYE290"/>
    <mergeCell ref="NYF290:NYH290"/>
    <mergeCell ref="NYI290:NYK290"/>
    <mergeCell ref="NXB290:NXD290"/>
    <mergeCell ref="NXE290:NXG290"/>
    <mergeCell ref="NXH290:NXJ290"/>
    <mergeCell ref="NXK290:NXM290"/>
    <mergeCell ref="NXN290:NXP290"/>
    <mergeCell ref="NXQ290:NXS290"/>
    <mergeCell ref="NWJ290:NWL290"/>
    <mergeCell ref="NWM290:NWO290"/>
    <mergeCell ref="NWP290:NWR290"/>
    <mergeCell ref="NWS290:NWU290"/>
    <mergeCell ref="NWV290:NWX290"/>
    <mergeCell ref="NWY290:NXA290"/>
    <mergeCell ref="NVR290:NVT290"/>
    <mergeCell ref="NVU290:NVW290"/>
    <mergeCell ref="NVX290:NVZ290"/>
    <mergeCell ref="NWA290:NWC290"/>
    <mergeCell ref="NWD290:NWF290"/>
    <mergeCell ref="NWG290:NWI290"/>
    <mergeCell ref="NUZ290:NVB290"/>
    <mergeCell ref="NVC290:NVE290"/>
    <mergeCell ref="NVF290:NVH290"/>
    <mergeCell ref="NVI290:NVK290"/>
    <mergeCell ref="NVL290:NVN290"/>
    <mergeCell ref="NVO290:NVQ290"/>
    <mergeCell ref="NUH290:NUJ290"/>
    <mergeCell ref="NUK290:NUM290"/>
    <mergeCell ref="NUN290:NUP290"/>
    <mergeCell ref="NUQ290:NUS290"/>
    <mergeCell ref="NUT290:NUV290"/>
    <mergeCell ref="NUW290:NUY290"/>
    <mergeCell ref="NTP290:NTR290"/>
    <mergeCell ref="NTS290:NTU290"/>
    <mergeCell ref="NTV290:NTX290"/>
    <mergeCell ref="NTY290:NUA290"/>
    <mergeCell ref="NUB290:NUD290"/>
    <mergeCell ref="NUE290:NUG290"/>
    <mergeCell ref="NSX290:NSZ290"/>
    <mergeCell ref="NTA290:NTC290"/>
    <mergeCell ref="NTD290:NTF290"/>
    <mergeCell ref="NTG290:NTI290"/>
    <mergeCell ref="NTJ290:NTL290"/>
    <mergeCell ref="NTM290:NTO290"/>
    <mergeCell ref="NSF290:NSH290"/>
    <mergeCell ref="NSI290:NSK290"/>
    <mergeCell ref="NSL290:NSN290"/>
    <mergeCell ref="NSO290:NSQ290"/>
    <mergeCell ref="NSR290:NST290"/>
    <mergeCell ref="NSU290:NSW290"/>
    <mergeCell ref="NRN290:NRP290"/>
    <mergeCell ref="NRQ290:NRS290"/>
    <mergeCell ref="NRT290:NRV290"/>
    <mergeCell ref="NRW290:NRY290"/>
    <mergeCell ref="NRZ290:NSB290"/>
    <mergeCell ref="NSC290:NSE290"/>
    <mergeCell ref="NQV290:NQX290"/>
    <mergeCell ref="NQY290:NRA290"/>
    <mergeCell ref="NRB290:NRD290"/>
    <mergeCell ref="NRE290:NRG290"/>
    <mergeCell ref="NRH290:NRJ290"/>
    <mergeCell ref="NRK290:NRM290"/>
    <mergeCell ref="NQD290:NQF290"/>
    <mergeCell ref="NQG290:NQI290"/>
    <mergeCell ref="NQJ290:NQL290"/>
    <mergeCell ref="NQM290:NQO290"/>
    <mergeCell ref="NQP290:NQR290"/>
    <mergeCell ref="NQS290:NQU290"/>
    <mergeCell ref="NPL290:NPN290"/>
    <mergeCell ref="NPO290:NPQ290"/>
    <mergeCell ref="NPR290:NPT290"/>
    <mergeCell ref="NPU290:NPW290"/>
    <mergeCell ref="NPX290:NPZ290"/>
    <mergeCell ref="NQA290:NQC290"/>
    <mergeCell ref="NOT290:NOV290"/>
    <mergeCell ref="NOW290:NOY290"/>
    <mergeCell ref="NOZ290:NPB290"/>
    <mergeCell ref="NPC290:NPE290"/>
    <mergeCell ref="NPF290:NPH290"/>
    <mergeCell ref="NPI290:NPK290"/>
    <mergeCell ref="NOB290:NOD290"/>
    <mergeCell ref="NOE290:NOG290"/>
    <mergeCell ref="NOH290:NOJ290"/>
    <mergeCell ref="NOK290:NOM290"/>
    <mergeCell ref="NON290:NOP290"/>
    <mergeCell ref="NOQ290:NOS290"/>
    <mergeCell ref="NNJ290:NNL290"/>
    <mergeCell ref="NNM290:NNO290"/>
    <mergeCell ref="NNP290:NNR290"/>
    <mergeCell ref="NNS290:NNU290"/>
    <mergeCell ref="NNV290:NNX290"/>
    <mergeCell ref="NNY290:NOA290"/>
    <mergeCell ref="NMR290:NMT290"/>
    <mergeCell ref="NMU290:NMW290"/>
    <mergeCell ref="NMX290:NMZ290"/>
    <mergeCell ref="NNA290:NNC290"/>
    <mergeCell ref="NND290:NNF290"/>
    <mergeCell ref="NNG290:NNI290"/>
    <mergeCell ref="NLZ290:NMB290"/>
    <mergeCell ref="NMC290:NME290"/>
    <mergeCell ref="NMF290:NMH290"/>
    <mergeCell ref="NMI290:NMK290"/>
    <mergeCell ref="NML290:NMN290"/>
    <mergeCell ref="NMO290:NMQ290"/>
    <mergeCell ref="NLH290:NLJ290"/>
    <mergeCell ref="NLK290:NLM290"/>
    <mergeCell ref="NLN290:NLP290"/>
    <mergeCell ref="NLQ290:NLS290"/>
    <mergeCell ref="NLT290:NLV290"/>
    <mergeCell ref="NLW290:NLY290"/>
    <mergeCell ref="NKP290:NKR290"/>
    <mergeCell ref="NKS290:NKU290"/>
    <mergeCell ref="NKV290:NKX290"/>
    <mergeCell ref="NKY290:NLA290"/>
    <mergeCell ref="NLB290:NLD290"/>
    <mergeCell ref="NLE290:NLG290"/>
    <mergeCell ref="NJX290:NJZ290"/>
    <mergeCell ref="NKA290:NKC290"/>
    <mergeCell ref="NKD290:NKF290"/>
    <mergeCell ref="NKG290:NKI290"/>
    <mergeCell ref="NKJ290:NKL290"/>
    <mergeCell ref="NKM290:NKO290"/>
    <mergeCell ref="NJF290:NJH290"/>
    <mergeCell ref="NJI290:NJK290"/>
    <mergeCell ref="NJL290:NJN290"/>
    <mergeCell ref="NJO290:NJQ290"/>
    <mergeCell ref="NJR290:NJT290"/>
    <mergeCell ref="NJU290:NJW290"/>
    <mergeCell ref="NIN290:NIP290"/>
    <mergeCell ref="NIQ290:NIS290"/>
    <mergeCell ref="NIT290:NIV290"/>
    <mergeCell ref="NIW290:NIY290"/>
    <mergeCell ref="NIZ290:NJB290"/>
    <mergeCell ref="NJC290:NJE290"/>
    <mergeCell ref="NHV290:NHX290"/>
    <mergeCell ref="NHY290:NIA290"/>
    <mergeCell ref="NIB290:NID290"/>
    <mergeCell ref="NIE290:NIG290"/>
    <mergeCell ref="NIH290:NIJ290"/>
    <mergeCell ref="NIK290:NIM290"/>
    <mergeCell ref="NHD290:NHF290"/>
    <mergeCell ref="NHG290:NHI290"/>
    <mergeCell ref="NHJ290:NHL290"/>
    <mergeCell ref="NHM290:NHO290"/>
    <mergeCell ref="NHP290:NHR290"/>
    <mergeCell ref="NHS290:NHU290"/>
    <mergeCell ref="NGL290:NGN290"/>
    <mergeCell ref="NGO290:NGQ290"/>
    <mergeCell ref="NGR290:NGT290"/>
    <mergeCell ref="NGU290:NGW290"/>
    <mergeCell ref="NGX290:NGZ290"/>
    <mergeCell ref="NHA290:NHC290"/>
    <mergeCell ref="NFT290:NFV290"/>
    <mergeCell ref="NFW290:NFY290"/>
    <mergeCell ref="NFZ290:NGB290"/>
    <mergeCell ref="NGC290:NGE290"/>
    <mergeCell ref="NGF290:NGH290"/>
    <mergeCell ref="NGI290:NGK290"/>
    <mergeCell ref="NFB290:NFD290"/>
    <mergeCell ref="NFE290:NFG290"/>
    <mergeCell ref="NFH290:NFJ290"/>
    <mergeCell ref="NFK290:NFM290"/>
    <mergeCell ref="NFN290:NFP290"/>
    <mergeCell ref="NFQ290:NFS290"/>
    <mergeCell ref="NEJ290:NEL290"/>
    <mergeCell ref="NEM290:NEO290"/>
    <mergeCell ref="NEP290:NER290"/>
    <mergeCell ref="NES290:NEU290"/>
    <mergeCell ref="NEV290:NEX290"/>
    <mergeCell ref="NEY290:NFA290"/>
    <mergeCell ref="NDR290:NDT290"/>
    <mergeCell ref="NDU290:NDW290"/>
    <mergeCell ref="NDX290:NDZ290"/>
    <mergeCell ref="NEA290:NEC290"/>
    <mergeCell ref="NED290:NEF290"/>
    <mergeCell ref="NEG290:NEI290"/>
    <mergeCell ref="NCZ290:NDB290"/>
    <mergeCell ref="NDC290:NDE290"/>
    <mergeCell ref="NDF290:NDH290"/>
    <mergeCell ref="NDI290:NDK290"/>
    <mergeCell ref="NDL290:NDN290"/>
    <mergeCell ref="NDO290:NDQ290"/>
    <mergeCell ref="NCH290:NCJ290"/>
    <mergeCell ref="NCK290:NCM290"/>
    <mergeCell ref="NCN290:NCP290"/>
    <mergeCell ref="NCQ290:NCS290"/>
    <mergeCell ref="NCT290:NCV290"/>
    <mergeCell ref="NCW290:NCY290"/>
    <mergeCell ref="NBP290:NBR290"/>
    <mergeCell ref="NBS290:NBU290"/>
    <mergeCell ref="NBV290:NBX290"/>
    <mergeCell ref="NBY290:NCA290"/>
    <mergeCell ref="NCB290:NCD290"/>
    <mergeCell ref="NCE290:NCG290"/>
    <mergeCell ref="NAX290:NAZ290"/>
    <mergeCell ref="NBA290:NBC290"/>
    <mergeCell ref="NBD290:NBF290"/>
    <mergeCell ref="NBG290:NBI290"/>
    <mergeCell ref="NBJ290:NBL290"/>
    <mergeCell ref="NBM290:NBO290"/>
    <mergeCell ref="NAF290:NAH290"/>
    <mergeCell ref="NAI290:NAK290"/>
    <mergeCell ref="NAL290:NAN290"/>
    <mergeCell ref="NAO290:NAQ290"/>
    <mergeCell ref="NAR290:NAT290"/>
    <mergeCell ref="NAU290:NAW290"/>
    <mergeCell ref="MZN290:MZP290"/>
    <mergeCell ref="MZQ290:MZS290"/>
    <mergeCell ref="MZT290:MZV290"/>
    <mergeCell ref="MZW290:MZY290"/>
    <mergeCell ref="MZZ290:NAB290"/>
    <mergeCell ref="NAC290:NAE290"/>
    <mergeCell ref="MYV290:MYX290"/>
    <mergeCell ref="MYY290:MZA290"/>
    <mergeCell ref="MZB290:MZD290"/>
    <mergeCell ref="MZE290:MZG290"/>
    <mergeCell ref="MZH290:MZJ290"/>
    <mergeCell ref="MZK290:MZM290"/>
    <mergeCell ref="MYD290:MYF290"/>
    <mergeCell ref="MYG290:MYI290"/>
    <mergeCell ref="MYJ290:MYL290"/>
    <mergeCell ref="MYM290:MYO290"/>
    <mergeCell ref="MYP290:MYR290"/>
    <mergeCell ref="MYS290:MYU290"/>
    <mergeCell ref="MXL290:MXN290"/>
    <mergeCell ref="MXO290:MXQ290"/>
    <mergeCell ref="MXR290:MXT290"/>
    <mergeCell ref="MXU290:MXW290"/>
    <mergeCell ref="MXX290:MXZ290"/>
    <mergeCell ref="MYA290:MYC290"/>
    <mergeCell ref="MWT290:MWV290"/>
    <mergeCell ref="MWW290:MWY290"/>
    <mergeCell ref="MWZ290:MXB290"/>
    <mergeCell ref="MXC290:MXE290"/>
    <mergeCell ref="MXF290:MXH290"/>
    <mergeCell ref="MXI290:MXK290"/>
    <mergeCell ref="MWB290:MWD290"/>
    <mergeCell ref="MWE290:MWG290"/>
    <mergeCell ref="MWH290:MWJ290"/>
    <mergeCell ref="MWK290:MWM290"/>
    <mergeCell ref="MWN290:MWP290"/>
    <mergeCell ref="MWQ290:MWS290"/>
    <mergeCell ref="MVJ290:MVL290"/>
    <mergeCell ref="MVM290:MVO290"/>
    <mergeCell ref="MVP290:MVR290"/>
    <mergeCell ref="MVS290:MVU290"/>
    <mergeCell ref="MVV290:MVX290"/>
    <mergeCell ref="MVY290:MWA290"/>
    <mergeCell ref="MUR290:MUT290"/>
    <mergeCell ref="MUU290:MUW290"/>
    <mergeCell ref="MUX290:MUZ290"/>
    <mergeCell ref="MVA290:MVC290"/>
    <mergeCell ref="MVD290:MVF290"/>
    <mergeCell ref="MVG290:MVI290"/>
    <mergeCell ref="MTZ290:MUB290"/>
    <mergeCell ref="MUC290:MUE290"/>
    <mergeCell ref="MUF290:MUH290"/>
    <mergeCell ref="MUI290:MUK290"/>
    <mergeCell ref="MUL290:MUN290"/>
    <mergeCell ref="MUO290:MUQ290"/>
    <mergeCell ref="MTH290:MTJ290"/>
    <mergeCell ref="MTK290:MTM290"/>
    <mergeCell ref="MTN290:MTP290"/>
    <mergeCell ref="MTQ290:MTS290"/>
    <mergeCell ref="MTT290:MTV290"/>
    <mergeCell ref="MTW290:MTY290"/>
    <mergeCell ref="MSP290:MSR290"/>
    <mergeCell ref="MSS290:MSU290"/>
    <mergeCell ref="MSV290:MSX290"/>
    <mergeCell ref="MSY290:MTA290"/>
    <mergeCell ref="MTB290:MTD290"/>
    <mergeCell ref="MTE290:MTG290"/>
    <mergeCell ref="MRX290:MRZ290"/>
    <mergeCell ref="MSA290:MSC290"/>
    <mergeCell ref="MSD290:MSF290"/>
    <mergeCell ref="MSG290:MSI290"/>
    <mergeCell ref="MSJ290:MSL290"/>
    <mergeCell ref="MSM290:MSO290"/>
    <mergeCell ref="MRF290:MRH290"/>
    <mergeCell ref="MRI290:MRK290"/>
    <mergeCell ref="MRL290:MRN290"/>
    <mergeCell ref="MRO290:MRQ290"/>
    <mergeCell ref="MRR290:MRT290"/>
    <mergeCell ref="MRU290:MRW290"/>
    <mergeCell ref="MQN290:MQP290"/>
    <mergeCell ref="MQQ290:MQS290"/>
    <mergeCell ref="MQT290:MQV290"/>
    <mergeCell ref="MQW290:MQY290"/>
    <mergeCell ref="MQZ290:MRB290"/>
    <mergeCell ref="MRC290:MRE290"/>
    <mergeCell ref="MPV290:MPX290"/>
    <mergeCell ref="MPY290:MQA290"/>
    <mergeCell ref="MQB290:MQD290"/>
    <mergeCell ref="MQE290:MQG290"/>
    <mergeCell ref="MQH290:MQJ290"/>
    <mergeCell ref="MQK290:MQM290"/>
    <mergeCell ref="MPD290:MPF290"/>
    <mergeCell ref="MPG290:MPI290"/>
    <mergeCell ref="MPJ290:MPL290"/>
    <mergeCell ref="MPM290:MPO290"/>
    <mergeCell ref="MPP290:MPR290"/>
    <mergeCell ref="MPS290:MPU290"/>
    <mergeCell ref="MOL290:MON290"/>
    <mergeCell ref="MOO290:MOQ290"/>
    <mergeCell ref="MOR290:MOT290"/>
    <mergeCell ref="MOU290:MOW290"/>
    <mergeCell ref="MOX290:MOZ290"/>
    <mergeCell ref="MPA290:MPC290"/>
    <mergeCell ref="MNT290:MNV290"/>
    <mergeCell ref="MNW290:MNY290"/>
    <mergeCell ref="MNZ290:MOB290"/>
    <mergeCell ref="MOC290:MOE290"/>
    <mergeCell ref="MOF290:MOH290"/>
    <mergeCell ref="MOI290:MOK290"/>
    <mergeCell ref="MNB290:MND290"/>
    <mergeCell ref="MNE290:MNG290"/>
    <mergeCell ref="MNH290:MNJ290"/>
    <mergeCell ref="MNK290:MNM290"/>
    <mergeCell ref="MNN290:MNP290"/>
    <mergeCell ref="MNQ290:MNS290"/>
    <mergeCell ref="MMJ290:MML290"/>
    <mergeCell ref="MMM290:MMO290"/>
    <mergeCell ref="MMP290:MMR290"/>
    <mergeCell ref="MMS290:MMU290"/>
    <mergeCell ref="MMV290:MMX290"/>
    <mergeCell ref="MMY290:MNA290"/>
    <mergeCell ref="MLR290:MLT290"/>
    <mergeCell ref="MLU290:MLW290"/>
    <mergeCell ref="MLX290:MLZ290"/>
    <mergeCell ref="MMA290:MMC290"/>
    <mergeCell ref="MMD290:MMF290"/>
    <mergeCell ref="MMG290:MMI290"/>
    <mergeCell ref="MKZ290:MLB290"/>
    <mergeCell ref="MLC290:MLE290"/>
    <mergeCell ref="MLF290:MLH290"/>
    <mergeCell ref="MLI290:MLK290"/>
    <mergeCell ref="MLL290:MLN290"/>
    <mergeCell ref="MLO290:MLQ290"/>
    <mergeCell ref="MKH290:MKJ290"/>
    <mergeCell ref="MKK290:MKM290"/>
    <mergeCell ref="MKN290:MKP290"/>
    <mergeCell ref="MKQ290:MKS290"/>
    <mergeCell ref="MKT290:MKV290"/>
    <mergeCell ref="MKW290:MKY290"/>
    <mergeCell ref="MJP290:MJR290"/>
    <mergeCell ref="MJS290:MJU290"/>
    <mergeCell ref="MJV290:MJX290"/>
    <mergeCell ref="MJY290:MKA290"/>
    <mergeCell ref="MKB290:MKD290"/>
    <mergeCell ref="MKE290:MKG290"/>
    <mergeCell ref="MIX290:MIZ290"/>
    <mergeCell ref="MJA290:MJC290"/>
    <mergeCell ref="MJD290:MJF290"/>
    <mergeCell ref="MJG290:MJI290"/>
    <mergeCell ref="MJJ290:MJL290"/>
    <mergeCell ref="MJM290:MJO290"/>
    <mergeCell ref="MIF290:MIH290"/>
    <mergeCell ref="MII290:MIK290"/>
    <mergeCell ref="MIL290:MIN290"/>
    <mergeCell ref="MIO290:MIQ290"/>
    <mergeCell ref="MIR290:MIT290"/>
    <mergeCell ref="MIU290:MIW290"/>
    <mergeCell ref="MHN290:MHP290"/>
    <mergeCell ref="MHQ290:MHS290"/>
    <mergeCell ref="MHT290:MHV290"/>
    <mergeCell ref="MHW290:MHY290"/>
    <mergeCell ref="MHZ290:MIB290"/>
    <mergeCell ref="MIC290:MIE290"/>
    <mergeCell ref="MGV290:MGX290"/>
    <mergeCell ref="MGY290:MHA290"/>
    <mergeCell ref="MHB290:MHD290"/>
    <mergeCell ref="MHE290:MHG290"/>
    <mergeCell ref="MHH290:MHJ290"/>
    <mergeCell ref="MHK290:MHM290"/>
    <mergeCell ref="MGD290:MGF290"/>
    <mergeCell ref="MGG290:MGI290"/>
    <mergeCell ref="MGJ290:MGL290"/>
    <mergeCell ref="MGM290:MGO290"/>
    <mergeCell ref="MGP290:MGR290"/>
    <mergeCell ref="MGS290:MGU290"/>
    <mergeCell ref="MFL290:MFN290"/>
    <mergeCell ref="MFO290:MFQ290"/>
    <mergeCell ref="MFR290:MFT290"/>
    <mergeCell ref="MFU290:MFW290"/>
    <mergeCell ref="MFX290:MFZ290"/>
    <mergeCell ref="MGA290:MGC290"/>
    <mergeCell ref="MET290:MEV290"/>
    <mergeCell ref="MEW290:MEY290"/>
    <mergeCell ref="MEZ290:MFB290"/>
    <mergeCell ref="MFC290:MFE290"/>
    <mergeCell ref="MFF290:MFH290"/>
    <mergeCell ref="MFI290:MFK290"/>
    <mergeCell ref="MEB290:MED290"/>
    <mergeCell ref="MEE290:MEG290"/>
    <mergeCell ref="MEH290:MEJ290"/>
    <mergeCell ref="MEK290:MEM290"/>
    <mergeCell ref="MEN290:MEP290"/>
    <mergeCell ref="MEQ290:MES290"/>
    <mergeCell ref="MDJ290:MDL290"/>
    <mergeCell ref="MDM290:MDO290"/>
    <mergeCell ref="MDP290:MDR290"/>
    <mergeCell ref="MDS290:MDU290"/>
    <mergeCell ref="MDV290:MDX290"/>
    <mergeCell ref="MDY290:MEA290"/>
    <mergeCell ref="MCR290:MCT290"/>
    <mergeCell ref="MCU290:MCW290"/>
    <mergeCell ref="MCX290:MCZ290"/>
    <mergeCell ref="MDA290:MDC290"/>
    <mergeCell ref="MDD290:MDF290"/>
    <mergeCell ref="MDG290:MDI290"/>
    <mergeCell ref="MBZ290:MCB290"/>
    <mergeCell ref="MCC290:MCE290"/>
    <mergeCell ref="MCF290:MCH290"/>
    <mergeCell ref="MCI290:MCK290"/>
    <mergeCell ref="MCL290:MCN290"/>
    <mergeCell ref="MCO290:MCQ290"/>
    <mergeCell ref="MBH290:MBJ290"/>
    <mergeCell ref="MBK290:MBM290"/>
    <mergeCell ref="MBN290:MBP290"/>
    <mergeCell ref="MBQ290:MBS290"/>
    <mergeCell ref="MBT290:MBV290"/>
    <mergeCell ref="MBW290:MBY290"/>
    <mergeCell ref="MAP290:MAR290"/>
    <mergeCell ref="MAS290:MAU290"/>
    <mergeCell ref="MAV290:MAX290"/>
    <mergeCell ref="MAY290:MBA290"/>
    <mergeCell ref="MBB290:MBD290"/>
    <mergeCell ref="MBE290:MBG290"/>
    <mergeCell ref="LZX290:LZZ290"/>
    <mergeCell ref="MAA290:MAC290"/>
    <mergeCell ref="MAD290:MAF290"/>
    <mergeCell ref="MAG290:MAI290"/>
    <mergeCell ref="MAJ290:MAL290"/>
    <mergeCell ref="MAM290:MAO290"/>
    <mergeCell ref="LZF290:LZH290"/>
    <mergeCell ref="LZI290:LZK290"/>
    <mergeCell ref="LZL290:LZN290"/>
    <mergeCell ref="LZO290:LZQ290"/>
    <mergeCell ref="LZR290:LZT290"/>
    <mergeCell ref="LZU290:LZW290"/>
    <mergeCell ref="LYN290:LYP290"/>
    <mergeCell ref="LYQ290:LYS290"/>
    <mergeCell ref="LYT290:LYV290"/>
    <mergeCell ref="LYW290:LYY290"/>
    <mergeCell ref="LYZ290:LZB290"/>
    <mergeCell ref="LZC290:LZE290"/>
    <mergeCell ref="LXV290:LXX290"/>
    <mergeCell ref="LXY290:LYA290"/>
    <mergeCell ref="LYB290:LYD290"/>
    <mergeCell ref="LYE290:LYG290"/>
    <mergeCell ref="LYH290:LYJ290"/>
    <mergeCell ref="LYK290:LYM290"/>
    <mergeCell ref="LXD290:LXF290"/>
    <mergeCell ref="LXG290:LXI290"/>
    <mergeCell ref="LXJ290:LXL290"/>
    <mergeCell ref="LXM290:LXO290"/>
    <mergeCell ref="LXP290:LXR290"/>
    <mergeCell ref="LXS290:LXU290"/>
    <mergeCell ref="LWL290:LWN290"/>
    <mergeCell ref="LWO290:LWQ290"/>
    <mergeCell ref="LWR290:LWT290"/>
    <mergeCell ref="LWU290:LWW290"/>
    <mergeCell ref="LWX290:LWZ290"/>
    <mergeCell ref="LXA290:LXC290"/>
    <mergeCell ref="LVT290:LVV290"/>
    <mergeCell ref="LVW290:LVY290"/>
    <mergeCell ref="LVZ290:LWB290"/>
    <mergeCell ref="LWC290:LWE290"/>
    <mergeCell ref="LWF290:LWH290"/>
    <mergeCell ref="LWI290:LWK290"/>
    <mergeCell ref="LVB290:LVD290"/>
    <mergeCell ref="LVE290:LVG290"/>
    <mergeCell ref="LVH290:LVJ290"/>
    <mergeCell ref="LVK290:LVM290"/>
    <mergeCell ref="LVN290:LVP290"/>
    <mergeCell ref="LVQ290:LVS290"/>
    <mergeCell ref="LUJ290:LUL290"/>
    <mergeCell ref="LUM290:LUO290"/>
    <mergeCell ref="LUP290:LUR290"/>
    <mergeCell ref="LUS290:LUU290"/>
    <mergeCell ref="LUV290:LUX290"/>
    <mergeCell ref="LUY290:LVA290"/>
    <mergeCell ref="LTR290:LTT290"/>
    <mergeCell ref="LTU290:LTW290"/>
    <mergeCell ref="LTX290:LTZ290"/>
    <mergeCell ref="LUA290:LUC290"/>
    <mergeCell ref="LUD290:LUF290"/>
    <mergeCell ref="LUG290:LUI290"/>
    <mergeCell ref="LSZ290:LTB290"/>
    <mergeCell ref="LTC290:LTE290"/>
    <mergeCell ref="LTF290:LTH290"/>
    <mergeCell ref="LTI290:LTK290"/>
    <mergeCell ref="LTL290:LTN290"/>
    <mergeCell ref="LTO290:LTQ290"/>
    <mergeCell ref="LSH290:LSJ290"/>
    <mergeCell ref="LSK290:LSM290"/>
    <mergeCell ref="LSN290:LSP290"/>
    <mergeCell ref="LSQ290:LSS290"/>
    <mergeCell ref="LST290:LSV290"/>
    <mergeCell ref="LSW290:LSY290"/>
    <mergeCell ref="LRP290:LRR290"/>
    <mergeCell ref="LRS290:LRU290"/>
    <mergeCell ref="LRV290:LRX290"/>
    <mergeCell ref="LRY290:LSA290"/>
    <mergeCell ref="LSB290:LSD290"/>
    <mergeCell ref="LSE290:LSG290"/>
    <mergeCell ref="LQX290:LQZ290"/>
    <mergeCell ref="LRA290:LRC290"/>
    <mergeCell ref="LRD290:LRF290"/>
    <mergeCell ref="LRG290:LRI290"/>
    <mergeCell ref="LRJ290:LRL290"/>
    <mergeCell ref="LRM290:LRO290"/>
    <mergeCell ref="LQF290:LQH290"/>
    <mergeCell ref="LQI290:LQK290"/>
    <mergeCell ref="LQL290:LQN290"/>
    <mergeCell ref="LQO290:LQQ290"/>
    <mergeCell ref="LQR290:LQT290"/>
    <mergeCell ref="LQU290:LQW290"/>
    <mergeCell ref="LPN290:LPP290"/>
    <mergeCell ref="LPQ290:LPS290"/>
    <mergeCell ref="LPT290:LPV290"/>
    <mergeCell ref="LPW290:LPY290"/>
    <mergeCell ref="LPZ290:LQB290"/>
    <mergeCell ref="LQC290:LQE290"/>
    <mergeCell ref="LOV290:LOX290"/>
    <mergeCell ref="LOY290:LPA290"/>
    <mergeCell ref="LPB290:LPD290"/>
    <mergeCell ref="LPE290:LPG290"/>
    <mergeCell ref="LPH290:LPJ290"/>
    <mergeCell ref="LPK290:LPM290"/>
    <mergeCell ref="LOD290:LOF290"/>
    <mergeCell ref="LOG290:LOI290"/>
    <mergeCell ref="LOJ290:LOL290"/>
    <mergeCell ref="LOM290:LOO290"/>
    <mergeCell ref="LOP290:LOR290"/>
    <mergeCell ref="LOS290:LOU290"/>
    <mergeCell ref="LNL290:LNN290"/>
    <mergeCell ref="LNO290:LNQ290"/>
    <mergeCell ref="LNR290:LNT290"/>
    <mergeCell ref="LNU290:LNW290"/>
    <mergeCell ref="LNX290:LNZ290"/>
    <mergeCell ref="LOA290:LOC290"/>
    <mergeCell ref="LMT290:LMV290"/>
    <mergeCell ref="LMW290:LMY290"/>
    <mergeCell ref="LMZ290:LNB290"/>
    <mergeCell ref="LNC290:LNE290"/>
    <mergeCell ref="LNF290:LNH290"/>
    <mergeCell ref="LNI290:LNK290"/>
    <mergeCell ref="LMB290:LMD290"/>
    <mergeCell ref="LME290:LMG290"/>
    <mergeCell ref="LMH290:LMJ290"/>
    <mergeCell ref="LMK290:LMM290"/>
    <mergeCell ref="LMN290:LMP290"/>
    <mergeCell ref="LMQ290:LMS290"/>
    <mergeCell ref="LLJ290:LLL290"/>
    <mergeCell ref="LLM290:LLO290"/>
    <mergeCell ref="LLP290:LLR290"/>
    <mergeCell ref="LLS290:LLU290"/>
    <mergeCell ref="LLV290:LLX290"/>
    <mergeCell ref="LLY290:LMA290"/>
    <mergeCell ref="LKR290:LKT290"/>
    <mergeCell ref="LKU290:LKW290"/>
    <mergeCell ref="LKX290:LKZ290"/>
    <mergeCell ref="LLA290:LLC290"/>
    <mergeCell ref="LLD290:LLF290"/>
    <mergeCell ref="LLG290:LLI290"/>
    <mergeCell ref="LJZ290:LKB290"/>
    <mergeCell ref="LKC290:LKE290"/>
    <mergeCell ref="LKF290:LKH290"/>
    <mergeCell ref="LKI290:LKK290"/>
    <mergeCell ref="LKL290:LKN290"/>
    <mergeCell ref="LKO290:LKQ290"/>
    <mergeCell ref="LJH290:LJJ290"/>
    <mergeCell ref="LJK290:LJM290"/>
    <mergeCell ref="LJN290:LJP290"/>
    <mergeCell ref="LJQ290:LJS290"/>
    <mergeCell ref="LJT290:LJV290"/>
    <mergeCell ref="LJW290:LJY290"/>
    <mergeCell ref="LIP290:LIR290"/>
    <mergeCell ref="LIS290:LIU290"/>
    <mergeCell ref="LIV290:LIX290"/>
    <mergeCell ref="LIY290:LJA290"/>
    <mergeCell ref="LJB290:LJD290"/>
    <mergeCell ref="LJE290:LJG290"/>
    <mergeCell ref="LHX290:LHZ290"/>
    <mergeCell ref="LIA290:LIC290"/>
    <mergeCell ref="LID290:LIF290"/>
    <mergeCell ref="LIG290:LII290"/>
    <mergeCell ref="LIJ290:LIL290"/>
    <mergeCell ref="LIM290:LIO290"/>
    <mergeCell ref="LHF290:LHH290"/>
    <mergeCell ref="LHI290:LHK290"/>
    <mergeCell ref="LHL290:LHN290"/>
    <mergeCell ref="LHO290:LHQ290"/>
    <mergeCell ref="LHR290:LHT290"/>
    <mergeCell ref="LHU290:LHW290"/>
    <mergeCell ref="LGN290:LGP290"/>
    <mergeCell ref="LGQ290:LGS290"/>
    <mergeCell ref="LGT290:LGV290"/>
    <mergeCell ref="LGW290:LGY290"/>
    <mergeCell ref="LGZ290:LHB290"/>
    <mergeCell ref="LHC290:LHE290"/>
    <mergeCell ref="LFV290:LFX290"/>
    <mergeCell ref="LFY290:LGA290"/>
    <mergeCell ref="LGB290:LGD290"/>
    <mergeCell ref="LGE290:LGG290"/>
    <mergeCell ref="LGH290:LGJ290"/>
    <mergeCell ref="LGK290:LGM290"/>
    <mergeCell ref="LFD290:LFF290"/>
    <mergeCell ref="LFG290:LFI290"/>
    <mergeCell ref="LFJ290:LFL290"/>
    <mergeCell ref="LFM290:LFO290"/>
    <mergeCell ref="LFP290:LFR290"/>
    <mergeCell ref="LFS290:LFU290"/>
    <mergeCell ref="LEL290:LEN290"/>
    <mergeCell ref="LEO290:LEQ290"/>
    <mergeCell ref="LER290:LET290"/>
    <mergeCell ref="LEU290:LEW290"/>
    <mergeCell ref="LEX290:LEZ290"/>
    <mergeCell ref="LFA290:LFC290"/>
    <mergeCell ref="LDT290:LDV290"/>
    <mergeCell ref="LDW290:LDY290"/>
    <mergeCell ref="LDZ290:LEB290"/>
    <mergeCell ref="LEC290:LEE290"/>
    <mergeCell ref="LEF290:LEH290"/>
    <mergeCell ref="LEI290:LEK290"/>
    <mergeCell ref="LDB290:LDD290"/>
    <mergeCell ref="LDE290:LDG290"/>
    <mergeCell ref="LDH290:LDJ290"/>
    <mergeCell ref="LDK290:LDM290"/>
    <mergeCell ref="LDN290:LDP290"/>
    <mergeCell ref="LDQ290:LDS290"/>
    <mergeCell ref="LCJ290:LCL290"/>
    <mergeCell ref="LCM290:LCO290"/>
    <mergeCell ref="LCP290:LCR290"/>
    <mergeCell ref="LCS290:LCU290"/>
    <mergeCell ref="LCV290:LCX290"/>
    <mergeCell ref="LCY290:LDA290"/>
    <mergeCell ref="LBR290:LBT290"/>
    <mergeCell ref="LBU290:LBW290"/>
    <mergeCell ref="LBX290:LBZ290"/>
    <mergeCell ref="LCA290:LCC290"/>
    <mergeCell ref="LCD290:LCF290"/>
    <mergeCell ref="LCG290:LCI290"/>
    <mergeCell ref="LAZ290:LBB290"/>
    <mergeCell ref="LBC290:LBE290"/>
    <mergeCell ref="LBF290:LBH290"/>
    <mergeCell ref="LBI290:LBK290"/>
    <mergeCell ref="LBL290:LBN290"/>
    <mergeCell ref="LBO290:LBQ290"/>
    <mergeCell ref="LAH290:LAJ290"/>
    <mergeCell ref="LAK290:LAM290"/>
    <mergeCell ref="LAN290:LAP290"/>
    <mergeCell ref="LAQ290:LAS290"/>
    <mergeCell ref="LAT290:LAV290"/>
    <mergeCell ref="LAW290:LAY290"/>
    <mergeCell ref="KZP290:KZR290"/>
    <mergeCell ref="KZS290:KZU290"/>
    <mergeCell ref="KZV290:KZX290"/>
    <mergeCell ref="KZY290:LAA290"/>
    <mergeCell ref="LAB290:LAD290"/>
    <mergeCell ref="LAE290:LAG290"/>
    <mergeCell ref="KYX290:KYZ290"/>
    <mergeCell ref="KZA290:KZC290"/>
    <mergeCell ref="KZD290:KZF290"/>
    <mergeCell ref="KZG290:KZI290"/>
    <mergeCell ref="KZJ290:KZL290"/>
    <mergeCell ref="KZM290:KZO290"/>
    <mergeCell ref="KYF290:KYH290"/>
    <mergeCell ref="KYI290:KYK290"/>
    <mergeCell ref="KYL290:KYN290"/>
    <mergeCell ref="KYO290:KYQ290"/>
    <mergeCell ref="KYR290:KYT290"/>
    <mergeCell ref="KYU290:KYW290"/>
    <mergeCell ref="KXN290:KXP290"/>
    <mergeCell ref="KXQ290:KXS290"/>
    <mergeCell ref="KXT290:KXV290"/>
    <mergeCell ref="KXW290:KXY290"/>
    <mergeCell ref="KXZ290:KYB290"/>
    <mergeCell ref="KYC290:KYE290"/>
    <mergeCell ref="KWV290:KWX290"/>
    <mergeCell ref="KWY290:KXA290"/>
    <mergeCell ref="KXB290:KXD290"/>
    <mergeCell ref="KXE290:KXG290"/>
    <mergeCell ref="KXH290:KXJ290"/>
    <mergeCell ref="KXK290:KXM290"/>
    <mergeCell ref="KWD290:KWF290"/>
    <mergeCell ref="KWG290:KWI290"/>
    <mergeCell ref="KWJ290:KWL290"/>
    <mergeCell ref="KWM290:KWO290"/>
    <mergeCell ref="KWP290:KWR290"/>
    <mergeCell ref="KWS290:KWU290"/>
    <mergeCell ref="KVL290:KVN290"/>
    <mergeCell ref="KVO290:KVQ290"/>
    <mergeCell ref="KVR290:KVT290"/>
    <mergeCell ref="KVU290:KVW290"/>
    <mergeCell ref="KVX290:KVZ290"/>
    <mergeCell ref="KWA290:KWC290"/>
    <mergeCell ref="KUT290:KUV290"/>
    <mergeCell ref="KUW290:KUY290"/>
    <mergeCell ref="KUZ290:KVB290"/>
    <mergeCell ref="KVC290:KVE290"/>
    <mergeCell ref="KVF290:KVH290"/>
    <mergeCell ref="KVI290:KVK290"/>
    <mergeCell ref="KUB290:KUD290"/>
    <mergeCell ref="KUE290:KUG290"/>
    <mergeCell ref="KUH290:KUJ290"/>
    <mergeCell ref="KUK290:KUM290"/>
    <mergeCell ref="KUN290:KUP290"/>
    <mergeCell ref="KUQ290:KUS290"/>
    <mergeCell ref="KTJ290:KTL290"/>
    <mergeCell ref="KTM290:KTO290"/>
    <mergeCell ref="KTP290:KTR290"/>
    <mergeCell ref="KTS290:KTU290"/>
    <mergeCell ref="KTV290:KTX290"/>
    <mergeCell ref="KTY290:KUA290"/>
    <mergeCell ref="KSR290:KST290"/>
    <mergeCell ref="KSU290:KSW290"/>
    <mergeCell ref="KSX290:KSZ290"/>
    <mergeCell ref="KTA290:KTC290"/>
    <mergeCell ref="KTD290:KTF290"/>
    <mergeCell ref="KTG290:KTI290"/>
    <mergeCell ref="KRZ290:KSB290"/>
    <mergeCell ref="KSC290:KSE290"/>
    <mergeCell ref="KSF290:KSH290"/>
    <mergeCell ref="KSI290:KSK290"/>
    <mergeCell ref="KSL290:KSN290"/>
    <mergeCell ref="KSO290:KSQ290"/>
    <mergeCell ref="KRH290:KRJ290"/>
    <mergeCell ref="KRK290:KRM290"/>
    <mergeCell ref="KRN290:KRP290"/>
    <mergeCell ref="KRQ290:KRS290"/>
    <mergeCell ref="KRT290:KRV290"/>
    <mergeCell ref="KRW290:KRY290"/>
    <mergeCell ref="KQP290:KQR290"/>
    <mergeCell ref="KQS290:KQU290"/>
    <mergeCell ref="KQV290:KQX290"/>
    <mergeCell ref="KQY290:KRA290"/>
    <mergeCell ref="KRB290:KRD290"/>
    <mergeCell ref="KRE290:KRG290"/>
    <mergeCell ref="KPX290:KPZ290"/>
    <mergeCell ref="KQA290:KQC290"/>
    <mergeCell ref="KQD290:KQF290"/>
    <mergeCell ref="KQG290:KQI290"/>
    <mergeCell ref="KQJ290:KQL290"/>
    <mergeCell ref="KQM290:KQO290"/>
    <mergeCell ref="KPF290:KPH290"/>
    <mergeCell ref="KPI290:KPK290"/>
    <mergeCell ref="KPL290:KPN290"/>
    <mergeCell ref="KPO290:KPQ290"/>
    <mergeCell ref="KPR290:KPT290"/>
    <mergeCell ref="KPU290:KPW290"/>
    <mergeCell ref="KON290:KOP290"/>
    <mergeCell ref="KOQ290:KOS290"/>
    <mergeCell ref="KOT290:KOV290"/>
    <mergeCell ref="KOW290:KOY290"/>
    <mergeCell ref="KOZ290:KPB290"/>
    <mergeCell ref="KPC290:KPE290"/>
    <mergeCell ref="KNV290:KNX290"/>
    <mergeCell ref="KNY290:KOA290"/>
    <mergeCell ref="KOB290:KOD290"/>
    <mergeCell ref="KOE290:KOG290"/>
    <mergeCell ref="KOH290:KOJ290"/>
    <mergeCell ref="KOK290:KOM290"/>
    <mergeCell ref="KND290:KNF290"/>
    <mergeCell ref="KNG290:KNI290"/>
    <mergeCell ref="KNJ290:KNL290"/>
    <mergeCell ref="KNM290:KNO290"/>
    <mergeCell ref="KNP290:KNR290"/>
    <mergeCell ref="KNS290:KNU290"/>
    <mergeCell ref="KML290:KMN290"/>
    <mergeCell ref="KMO290:KMQ290"/>
    <mergeCell ref="KMR290:KMT290"/>
    <mergeCell ref="KMU290:KMW290"/>
    <mergeCell ref="KMX290:KMZ290"/>
    <mergeCell ref="KNA290:KNC290"/>
    <mergeCell ref="KLT290:KLV290"/>
    <mergeCell ref="KLW290:KLY290"/>
    <mergeCell ref="KLZ290:KMB290"/>
    <mergeCell ref="KMC290:KME290"/>
    <mergeCell ref="KMF290:KMH290"/>
    <mergeCell ref="KMI290:KMK290"/>
    <mergeCell ref="KLB290:KLD290"/>
    <mergeCell ref="KLE290:KLG290"/>
    <mergeCell ref="KLH290:KLJ290"/>
    <mergeCell ref="KLK290:KLM290"/>
    <mergeCell ref="KLN290:KLP290"/>
    <mergeCell ref="KLQ290:KLS290"/>
    <mergeCell ref="KKJ290:KKL290"/>
    <mergeCell ref="KKM290:KKO290"/>
    <mergeCell ref="KKP290:KKR290"/>
    <mergeCell ref="KKS290:KKU290"/>
    <mergeCell ref="KKV290:KKX290"/>
    <mergeCell ref="KKY290:KLA290"/>
    <mergeCell ref="KJR290:KJT290"/>
    <mergeCell ref="KJU290:KJW290"/>
    <mergeCell ref="KJX290:KJZ290"/>
    <mergeCell ref="KKA290:KKC290"/>
    <mergeCell ref="KKD290:KKF290"/>
    <mergeCell ref="KKG290:KKI290"/>
    <mergeCell ref="KIZ290:KJB290"/>
    <mergeCell ref="KJC290:KJE290"/>
    <mergeCell ref="KJF290:KJH290"/>
    <mergeCell ref="KJI290:KJK290"/>
    <mergeCell ref="KJL290:KJN290"/>
    <mergeCell ref="KJO290:KJQ290"/>
    <mergeCell ref="KIH290:KIJ290"/>
    <mergeCell ref="KIK290:KIM290"/>
    <mergeCell ref="KIN290:KIP290"/>
    <mergeCell ref="KIQ290:KIS290"/>
    <mergeCell ref="KIT290:KIV290"/>
    <mergeCell ref="KIW290:KIY290"/>
    <mergeCell ref="KHP290:KHR290"/>
    <mergeCell ref="KHS290:KHU290"/>
    <mergeCell ref="KHV290:KHX290"/>
    <mergeCell ref="KHY290:KIA290"/>
    <mergeCell ref="KIB290:KID290"/>
    <mergeCell ref="KIE290:KIG290"/>
    <mergeCell ref="KGX290:KGZ290"/>
    <mergeCell ref="KHA290:KHC290"/>
    <mergeCell ref="KHD290:KHF290"/>
    <mergeCell ref="KHG290:KHI290"/>
    <mergeCell ref="KHJ290:KHL290"/>
    <mergeCell ref="KHM290:KHO290"/>
    <mergeCell ref="KGF290:KGH290"/>
    <mergeCell ref="KGI290:KGK290"/>
    <mergeCell ref="KGL290:KGN290"/>
    <mergeCell ref="KGO290:KGQ290"/>
    <mergeCell ref="KGR290:KGT290"/>
    <mergeCell ref="KGU290:KGW290"/>
    <mergeCell ref="KFN290:KFP290"/>
    <mergeCell ref="KFQ290:KFS290"/>
    <mergeCell ref="KFT290:KFV290"/>
    <mergeCell ref="KFW290:KFY290"/>
    <mergeCell ref="KFZ290:KGB290"/>
    <mergeCell ref="KGC290:KGE290"/>
    <mergeCell ref="KEV290:KEX290"/>
    <mergeCell ref="KEY290:KFA290"/>
    <mergeCell ref="KFB290:KFD290"/>
    <mergeCell ref="KFE290:KFG290"/>
    <mergeCell ref="KFH290:KFJ290"/>
    <mergeCell ref="KFK290:KFM290"/>
    <mergeCell ref="KED290:KEF290"/>
    <mergeCell ref="KEG290:KEI290"/>
    <mergeCell ref="KEJ290:KEL290"/>
    <mergeCell ref="KEM290:KEO290"/>
    <mergeCell ref="KEP290:KER290"/>
    <mergeCell ref="KES290:KEU290"/>
    <mergeCell ref="KDL290:KDN290"/>
    <mergeCell ref="KDO290:KDQ290"/>
    <mergeCell ref="KDR290:KDT290"/>
    <mergeCell ref="KDU290:KDW290"/>
    <mergeCell ref="KDX290:KDZ290"/>
    <mergeCell ref="KEA290:KEC290"/>
    <mergeCell ref="KCT290:KCV290"/>
    <mergeCell ref="KCW290:KCY290"/>
    <mergeCell ref="KCZ290:KDB290"/>
    <mergeCell ref="KDC290:KDE290"/>
    <mergeCell ref="KDF290:KDH290"/>
    <mergeCell ref="KDI290:KDK290"/>
    <mergeCell ref="KCB290:KCD290"/>
    <mergeCell ref="KCE290:KCG290"/>
    <mergeCell ref="KCH290:KCJ290"/>
    <mergeCell ref="KCK290:KCM290"/>
    <mergeCell ref="KCN290:KCP290"/>
    <mergeCell ref="KCQ290:KCS290"/>
    <mergeCell ref="KBJ290:KBL290"/>
    <mergeCell ref="KBM290:KBO290"/>
    <mergeCell ref="KBP290:KBR290"/>
    <mergeCell ref="KBS290:KBU290"/>
    <mergeCell ref="KBV290:KBX290"/>
    <mergeCell ref="KBY290:KCA290"/>
    <mergeCell ref="KAR290:KAT290"/>
    <mergeCell ref="KAU290:KAW290"/>
    <mergeCell ref="KAX290:KAZ290"/>
    <mergeCell ref="KBA290:KBC290"/>
    <mergeCell ref="KBD290:KBF290"/>
    <mergeCell ref="KBG290:KBI290"/>
    <mergeCell ref="JZZ290:KAB290"/>
    <mergeCell ref="KAC290:KAE290"/>
    <mergeCell ref="KAF290:KAH290"/>
    <mergeCell ref="KAI290:KAK290"/>
    <mergeCell ref="KAL290:KAN290"/>
    <mergeCell ref="KAO290:KAQ290"/>
    <mergeCell ref="JZH290:JZJ290"/>
    <mergeCell ref="JZK290:JZM290"/>
    <mergeCell ref="JZN290:JZP290"/>
    <mergeCell ref="JZQ290:JZS290"/>
    <mergeCell ref="JZT290:JZV290"/>
    <mergeCell ref="JZW290:JZY290"/>
    <mergeCell ref="JYP290:JYR290"/>
    <mergeCell ref="JYS290:JYU290"/>
    <mergeCell ref="JYV290:JYX290"/>
    <mergeCell ref="JYY290:JZA290"/>
    <mergeCell ref="JZB290:JZD290"/>
    <mergeCell ref="JZE290:JZG290"/>
    <mergeCell ref="JXX290:JXZ290"/>
    <mergeCell ref="JYA290:JYC290"/>
    <mergeCell ref="JYD290:JYF290"/>
    <mergeCell ref="JYG290:JYI290"/>
    <mergeCell ref="JYJ290:JYL290"/>
    <mergeCell ref="JYM290:JYO290"/>
    <mergeCell ref="JXF290:JXH290"/>
    <mergeCell ref="JXI290:JXK290"/>
    <mergeCell ref="JXL290:JXN290"/>
    <mergeCell ref="JXO290:JXQ290"/>
    <mergeCell ref="JXR290:JXT290"/>
    <mergeCell ref="JXU290:JXW290"/>
    <mergeCell ref="JWN290:JWP290"/>
    <mergeCell ref="JWQ290:JWS290"/>
    <mergeCell ref="JWT290:JWV290"/>
    <mergeCell ref="JWW290:JWY290"/>
    <mergeCell ref="JWZ290:JXB290"/>
    <mergeCell ref="JXC290:JXE290"/>
    <mergeCell ref="JVV290:JVX290"/>
    <mergeCell ref="JVY290:JWA290"/>
    <mergeCell ref="JWB290:JWD290"/>
    <mergeCell ref="JWE290:JWG290"/>
    <mergeCell ref="JWH290:JWJ290"/>
    <mergeCell ref="JWK290:JWM290"/>
    <mergeCell ref="JVD290:JVF290"/>
    <mergeCell ref="JVG290:JVI290"/>
    <mergeCell ref="JVJ290:JVL290"/>
    <mergeCell ref="JVM290:JVO290"/>
    <mergeCell ref="JVP290:JVR290"/>
    <mergeCell ref="JVS290:JVU290"/>
    <mergeCell ref="JUL290:JUN290"/>
    <mergeCell ref="JUO290:JUQ290"/>
    <mergeCell ref="JUR290:JUT290"/>
    <mergeCell ref="JUU290:JUW290"/>
    <mergeCell ref="JUX290:JUZ290"/>
    <mergeCell ref="JVA290:JVC290"/>
    <mergeCell ref="JTT290:JTV290"/>
    <mergeCell ref="JTW290:JTY290"/>
    <mergeCell ref="JTZ290:JUB290"/>
    <mergeCell ref="JUC290:JUE290"/>
    <mergeCell ref="JUF290:JUH290"/>
    <mergeCell ref="JUI290:JUK290"/>
    <mergeCell ref="JTB290:JTD290"/>
    <mergeCell ref="JTE290:JTG290"/>
    <mergeCell ref="JTH290:JTJ290"/>
    <mergeCell ref="JTK290:JTM290"/>
    <mergeCell ref="JTN290:JTP290"/>
    <mergeCell ref="JTQ290:JTS290"/>
    <mergeCell ref="JSJ290:JSL290"/>
    <mergeCell ref="JSM290:JSO290"/>
    <mergeCell ref="JSP290:JSR290"/>
    <mergeCell ref="JSS290:JSU290"/>
    <mergeCell ref="JSV290:JSX290"/>
    <mergeCell ref="JSY290:JTA290"/>
    <mergeCell ref="JRR290:JRT290"/>
    <mergeCell ref="JRU290:JRW290"/>
    <mergeCell ref="JRX290:JRZ290"/>
    <mergeCell ref="JSA290:JSC290"/>
    <mergeCell ref="JSD290:JSF290"/>
    <mergeCell ref="JSG290:JSI290"/>
    <mergeCell ref="JQZ290:JRB290"/>
    <mergeCell ref="JRC290:JRE290"/>
    <mergeCell ref="JRF290:JRH290"/>
    <mergeCell ref="JRI290:JRK290"/>
    <mergeCell ref="JRL290:JRN290"/>
    <mergeCell ref="JRO290:JRQ290"/>
    <mergeCell ref="JQH290:JQJ290"/>
    <mergeCell ref="JQK290:JQM290"/>
    <mergeCell ref="JQN290:JQP290"/>
    <mergeCell ref="JQQ290:JQS290"/>
    <mergeCell ref="JQT290:JQV290"/>
    <mergeCell ref="JQW290:JQY290"/>
    <mergeCell ref="JPP290:JPR290"/>
    <mergeCell ref="JPS290:JPU290"/>
    <mergeCell ref="JPV290:JPX290"/>
    <mergeCell ref="JPY290:JQA290"/>
    <mergeCell ref="JQB290:JQD290"/>
    <mergeCell ref="JQE290:JQG290"/>
    <mergeCell ref="JOX290:JOZ290"/>
    <mergeCell ref="JPA290:JPC290"/>
    <mergeCell ref="JPD290:JPF290"/>
    <mergeCell ref="JPG290:JPI290"/>
    <mergeCell ref="JPJ290:JPL290"/>
    <mergeCell ref="JPM290:JPO290"/>
    <mergeCell ref="JOF290:JOH290"/>
    <mergeCell ref="JOI290:JOK290"/>
    <mergeCell ref="JOL290:JON290"/>
    <mergeCell ref="JOO290:JOQ290"/>
    <mergeCell ref="JOR290:JOT290"/>
    <mergeCell ref="JOU290:JOW290"/>
    <mergeCell ref="JNN290:JNP290"/>
    <mergeCell ref="JNQ290:JNS290"/>
    <mergeCell ref="JNT290:JNV290"/>
    <mergeCell ref="JNW290:JNY290"/>
    <mergeCell ref="JNZ290:JOB290"/>
    <mergeCell ref="JOC290:JOE290"/>
    <mergeCell ref="JMV290:JMX290"/>
    <mergeCell ref="JMY290:JNA290"/>
    <mergeCell ref="JNB290:JND290"/>
    <mergeCell ref="JNE290:JNG290"/>
    <mergeCell ref="JNH290:JNJ290"/>
    <mergeCell ref="JNK290:JNM290"/>
    <mergeCell ref="JMD290:JMF290"/>
    <mergeCell ref="JMG290:JMI290"/>
    <mergeCell ref="JMJ290:JML290"/>
    <mergeCell ref="JMM290:JMO290"/>
    <mergeCell ref="JMP290:JMR290"/>
    <mergeCell ref="JMS290:JMU290"/>
    <mergeCell ref="JLL290:JLN290"/>
    <mergeCell ref="JLO290:JLQ290"/>
    <mergeCell ref="JLR290:JLT290"/>
    <mergeCell ref="JLU290:JLW290"/>
    <mergeCell ref="JLX290:JLZ290"/>
    <mergeCell ref="JMA290:JMC290"/>
    <mergeCell ref="JKT290:JKV290"/>
    <mergeCell ref="JKW290:JKY290"/>
    <mergeCell ref="JKZ290:JLB290"/>
    <mergeCell ref="JLC290:JLE290"/>
    <mergeCell ref="JLF290:JLH290"/>
    <mergeCell ref="JLI290:JLK290"/>
    <mergeCell ref="JKB290:JKD290"/>
    <mergeCell ref="JKE290:JKG290"/>
    <mergeCell ref="JKH290:JKJ290"/>
    <mergeCell ref="JKK290:JKM290"/>
    <mergeCell ref="JKN290:JKP290"/>
    <mergeCell ref="JKQ290:JKS290"/>
    <mergeCell ref="JJJ290:JJL290"/>
    <mergeCell ref="JJM290:JJO290"/>
    <mergeCell ref="JJP290:JJR290"/>
    <mergeCell ref="JJS290:JJU290"/>
    <mergeCell ref="JJV290:JJX290"/>
    <mergeCell ref="JJY290:JKA290"/>
    <mergeCell ref="JIR290:JIT290"/>
    <mergeCell ref="JIU290:JIW290"/>
    <mergeCell ref="JIX290:JIZ290"/>
    <mergeCell ref="JJA290:JJC290"/>
    <mergeCell ref="JJD290:JJF290"/>
    <mergeCell ref="JJG290:JJI290"/>
    <mergeCell ref="JHZ290:JIB290"/>
    <mergeCell ref="JIC290:JIE290"/>
    <mergeCell ref="JIF290:JIH290"/>
    <mergeCell ref="JII290:JIK290"/>
    <mergeCell ref="JIL290:JIN290"/>
    <mergeCell ref="JIO290:JIQ290"/>
    <mergeCell ref="JHH290:JHJ290"/>
    <mergeCell ref="JHK290:JHM290"/>
    <mergeCell ref="JHN290:JHP290"/>
    <mergeCell ref="JHQ290:JHS290"/>
    <mergeCell ref="JHT290:JHV290"/>
    <mergeCell ref="JHW290:JHY290"/>
    <mergeCell ref="JGP290:JGR290"/>
    <mergeCell ref="JGS290:JGU290"/>
    <mergeCell ref="JGV290:JGX290"/>
    <mergeCell ref="JGY290:JHA290"/>
    <mergeCell ref="JHB290:JHD290"/>
    <mergeCell ref="JHE290:JHG290"/>
    <mergeCell ref="JFX290:JFZ290"/>
    <mergeCell ref="JGA290:JGC290"/>
    <mergeCell ref="JGD290:JGF290"/>
    <mergeCell ref="JGG290:JGI290"/>
    <mergeCell ref="JGJ290:JGL290"/>
    <mergeCell ref="JGM290:JGO290"/>
    <mergeCell ref="JFF290:JFH290"/>
    <mergeCell ref="JFI290:JFK290"/>
    <mergeCell ref="JFL290:JFN290"/>
    <mergeCell ref="JFO290:JFQ290"/>
    <mergeCell ref="JFR290:JFT290"/>
    <mergeCell ref="JFU290:JFW290"/>
    <mergeCell ref="JEN290:JEP290"/>
    <mergeCell ref="JEQ290:JES290"/>
    <mergeCell ref="JET290:JEV290"/>
    <mergeCell ref="JEW290:JEY290"/>
    <mergeCell ref="JEZ290:JFB290"/>
    <mergeCell ref="JFC290:JFE290"/>
    <mergeCell ref="JDV290:JDX290"/>
    <mergeCell ref="JDY290:JEA290"/>
    <mergeCell ref="JEB290:JED290"/>
    <mergeCell ref="JEE290:JEG290"/>
    <mergeCell ref="JEH290:JEJ290"/>
    <mergeCell ref="JEK290:JEM290"/>
    <mergeCell ref="JDD290:JDF290"/>
    <mergeCell ref="JDG290:JDI290"/>
    <mergeCell ref="JDJ290:JDL290"/>
    <mergeCell ref="JDM290:JDO290"/>
    <mergeCell ref="JDP290:JDR290"/>
    <mergeCell ref="JDS290:JDU290"/>
    <mergeCell ref="JCL290:JCN290"/>
    <mergeCell ref="JCO290:JCQ290"/>
    <mergeCell ref="JCR290:JCT290"/>
    <mergeCell ref="JCU290:JCW290"/>
    <mergeCell ref="JCX290:JCZ290"/>
    <mergeCell ref="JDA290:JDC290"/>
    <mergeCell ref="JBT290:JBV290"/>
    <mergeCell ref="JBW290:JBY290"/>
    <mergeCell ref="JBZ290:JCB290"/>
    <mergeCell ref="JCC290:JCE290"/>
    <mergeCell ref="JCF290:JCH290"/>
    <mergeCell ref="JCI290:JCK290"/>
    <mergeCell ref="JBB290:JBD290"/>
    <mergeCell ref="JBE290:JBG290"/>
    <mergeCell ref="JBH290:JBJ290"/>
    <mergeCell ref="JBK290:JBM290"/>
    <mergeCell ref="JBN290:JBP290"/>
    <mergeCell ref="JBQ290:JBS290"/>
    <mergeCell ref="JAJ290:JAL290"/>
    <mergeCell ref="JAM290:JAO290"/>
    <mergeCell ref="JAP290:JAR290"/>
    <mergeCell ref="JAS290:JAU290"/>
    <mergeCell ref="JAV290:JAX290"/>
    <mergeCell ref="JAY290:JBA290"/>
    <mergeCell ref="IZR290:IZT290"/>
    <mergeCell ref="IZU290:IZW290"/>
    <mergeCell ref="IZX290:IZZ290"/>
    <mergeCell ref="JAA290:JAC290"/>
    <mergeCell ref="JAD290:JAF290"/>
    <mergeCell ref="JAG290:JAI290"/>
    <mergeCell ref="IYZ290:IZB290"/>
    <mergeCell ref="IZC290:IZE290"/>
    <mergeCell ref="IZF290:IZH290"/>
    <mergeCell ref="IZI290:IZK290"/>
    <mergeCell ref="IZL290:IZN290"/>
    <mergeCell ref="IZO290:IZQ290"/>
    <mergeCell ref="IYH290:IYJ290"/>
    <mergeCell ref="IYK290:IYM290"/>
    <mergeCell ref="IYN290:IYP290"/>
    <mergeCell ref="IYQ290:IYS290"/>
    <mergeCell ref="IYT290:IYV290"/>
    <mergeCell ref="IYW290:IYY290"/>
    <mergeCell ref="IXP290:IXR290"/>
    <mergeCell ref="IXS290:IXU290"/>
    <mergeCell ref="IXV290:IXX290"/>
    <mergeCell ref="IXY290:IYA290"/>
    <mergeCell ref="IYB290:IYD290"/>
    <mergeCell ref="IYE290:IYG290"/>
    <mergeCell ref="IWX290:IWZ290"/>
    <mergeCell ref="IXA290:IXC290"/>
    <mergeCell ref="IXD290:IXF290"/>
    <mergeCell ref="IXG290:IXI290"/>
    <mergeCell ref="IXJ290:IXL290"/>
    <mergeCell ref="IXM290:IXO290"/>
    <mergeCell ref="IWF290:IWH290"/>
    <mergeCell ref="IWI290:IWK290"/>
    <mergeCell ref="IWL290:IWN290"/>
    <mergeCell ref="IWO290:IWQ290"/>
    <mergeCell ref="IWR290:IWT290"/>
    <mergeCell ref="IWU290:IWW290"/>
    <mergeCell ref="IVN290:IVP290"/>
    <mergeCell ref="IVQ290:IVS290"/>
    <mergeCell ref="IVT290:IVV290"/>
    <mergeCell ref="IVW290:IVY290"/>
    <mergeCell ref="IVZ290:IWB290"/>
    <mergeCell ref="IWC290:IWE290"/>
    <mergeCell ref="IUV290:IUX290"/>
    <mergeCell ref="IUY290:IVA290"/>
    <mergeCell ref="IVB290:IVD290"/>
    <mergeCell ref="IVE290:IVG290"/>
    <mergeCell ref="IVH290:IVJ290"/>
    <mergeCell ref="IVK290:IVM290"/>
    <mergeCell ref="IUD290:IUF290"/>
    <mergeCell ref="IUG290:IUI290"/>
    <mergeCell ref="IUJ290:IUL290"/>
    <mergeCell ref="IUM290:IUO290"/>
    <mergeCell ref="IUP290:IUR290"/>
    <mergeCell ref="IUS290:IUU290"/>
    <mergeCell ref="ITL290:ITN290"/>
    <mergeCell ref="ITO290:ITQ290"/>
    <mergeCell ref="ITR290:ITT290"/>
    <mergeCell ref="ITU290:ITW290"/>
    <mergeCell ref="ITX290:ITZ290"/>
    <mergeCell ref="IUA290:IUC290"/>
    <mergeCell ref="IST290:ISV290"/>
    <mergeCell ref="ISW290:ISY290"/>
    <mergeCell ref="ISZ290:ITB290"/>
    <mergeCell ref="ITC290:ITE290"/>
    <mergeCell ref="ITF290:ITH290"/>
    <mergeCell ref="ITI290:ITK290"/>
    <mergeCell ref="ISB290:ISD290"/>
    <mergeCell ref="ISE290:ISG290"/>
    <mergeCell ref="ISH290:ISJ290"/>
    <mergeCell ref="ISK290:ISM290"/>
    <mergeCell ref="ISN290:ISP290"/>
    <mergeCell ref="ISQ290:ISS290"/>
    <mergeCell ref="IRJ290:IRL290"/>
    <mergeCell ref="IRM290:IRO290"/>
    <mergeCell ref="IRP290:IRR290"/>
    <mergeCell ref="IRS290:IRU290"/>
    <mergeCell ref="IRV290:IRX290"/>
    <mergeCell ref="IRY290:ISA290"/>
    <mergeCell ref="IQR290:IQT290"/>
    <mergeCell ref="IQU290:IQW290"/>
    <mergeCell ref="IQX290:IQZ290"/>
    <mergeCell ref="IRA290:IRC290"/>
    <mergeCell ref="IRD290:IRF290"/>
    <mergeCell ref="IRG290:IRI290"/>
    <mergeCell ref="IPZ290:IQB290"/>
    <mergeCell ref="IQC290:IQE290"/>
    <mergeCell ref="IQF290:IQH290"/>
    <mergeCell ref="IQI290:IQK290"/>
    <mergeCell ref="IQL290:IQN290"/>
    <mergeCell ref="IQO290:IQQ290"/>
    <mergeCell ref="IPH290:IPJ290"/>
    <mergeCell ref="IPK290:IPM290"/>
    <mergeCell ref="IPN290:IPP290"/>
    <mergeCell ref="IPQ290:IPS290"/>
    <mergeCell ref="IPT290:IPV290"/>
    <mergeCell ref="IPW290:IPY290"/>
    <mergeCell ref="IOP290:IOR290"/>
    <mergeCell ref="IOS290:IOU290"/>
    <mergeCell ref="IOV290:IOX290"/>
    <mergeCell ref="IOY290:IPA290"/>
    <mergeCell ref="IPB290:IPD290"/>
    <mergeCell ref="IPE290:IPG290"/>
    <mergeCell ref="INX290:INZ290"/>
    <mergeCell ref="IOA290:IOC290"/>
    <mergeCell ref="IOD290:IOF290"/>
    <mergeCell ref="IOG290:IOI290"/>
    <mergeCell ref="IOJ290:IOL290"/>
    <mergeCell ref="IOM290:IOO290"/>
    <mergeCell ref="INF290:INH290"/>
    <mergeCell ref="INI290:INK290"/>
    <mergeCell ref="INL290:INN290"/>
    <mergeCell ref="INO290:INQ290"/>
    <mergeCell ref="INR290:INT290"/>
    <mergeCell ref="INU290:INW290"/>
    <mergeCell ref="IMN290:IMP290"/>
    <mergeCell ref="IMQ290:IMS290"/>
    <mergeCell ref="IMT290:IMV290"/>
    <mergeCell ref="IMW290:IMY290"/>
    <mergeCell ref="IMZ290:INB290"/>
    <mergeCell ref="INC290:INE290"/>
    <mergeCell ref="ILV290:ILX290"/>
    <mergeCell ref="ILY290:IMA290"/>
    <mergeCell ref="IMB290:IMD290"/>
    <mergeCell ref="IME290:IMG290"/>
    <mergeCell ref="IMH290:IMJ290"/>
    <mergeCell ref="IMK290:IMM290"/>
    <mergeCell ref="ILD290:ILF290"/>
    <mergeCell ref="ILG290:ILI290"/>
    <mergeCell ref="ILJ290:ILL290"/>
    <mergeCell ref="ILM290:ILO290"/>
    <mergeCell ref="ILP290:ILR290"/>
    <mergeCell ref="ILS290:ILU290"/>
    <mergeCell ref="IKL290:IKN290"/>
    <mergeCell ref="IKO290:IKQ290"/>
    <mergeCell ref="IKR290:IKT290"/>
    <mergeCell ref="IKU290:IKW290"/>
    <mergeCell ref="IKX290:IKZ290"/>
    <mergeCell ref="ILA290:ILC290"/>
    <mergeCell ref="IJT290:IJV290"/>
    <mergeCell ref="IJW290:IJY290"/>
    <mergeCell ref="IJZ290:IKB290"/>
    <mergeCell ref="IKC290:IKE290"/>
    <mergeCell ref="IKF290:IKH290"/>
    <mergeCell ref="IKI290:IKK290"/>
    <mergeCell ref="IJB290:IJD290"/>
    <mergeCell ref="IJE290:IJG290"/>
    <mergeCell ref="IJH290:IJJ290"/>
    <mergeCell ref="IJK290:IJM290"/>
    <mergeCell ref="IJN290:IJP290"/>
    <mergeCell ref="IJQ290:IJS290"/>
    <mergeCell ref="IIJ290:IIL290"/>
    <mergeCell ref="IIM290:IIO290"/>
    <mergeCell ref="IIP290:IIR290"/>
    <mergeCell ref="IIS290:IIU290"/>
    <mergeCell ref="IIV290:IIX290"/>
    <mergeCell ref="IIY290:IJA290"/>
    <mergeCell ref="IHR290:IHT290"/>
    <mergeCell ref="IHU290:IHW290"/>
    <mergeCell ref="IHX290:IHZ290"/>
    <mergeCell ref="IIA290:IIC290"/>
    <mergeCell ref="IID290:IIF290"/>
    <mergeCell ref="IIG290:III290"/>
    <mergeCell ref="IGZ290:IHB290"/>
    <mergeCell ref="IHC290:IHE290"/>
    <mergeCell ref="IHF290:IHH290"/>
    <mergeCell ref="IHI290:IHK290"/>
    <mergeCell ref="IHL290:IHN290"/>
    <mergeCell ref="IHO290:IHQ290"/>
    <mergeCell ref="IGH290:IGJ290"/>
    <mergeCell ref="IGK290:IGM290"/>
    <mergeCell ref="IGN290:IGP290"/>
    <mergeCell ref="IGQ290:IGS290"/>
    <mergeCell ref="IGT290:IGV290"/>
    <mergeCell ref="IGW290:IGY290"/>
    <mergeCell ref="IFP290:IFR290"/>
    <mergeCell ref="IFS290:IFU290"/>
    <mergeCell ref="IFV290:IFX290"/>
    <mergeCell ref="IFY290:IGA290"/>
    <mergeCell ref="IGB290:IGD290"/>
    <mergeCell ref="IGE290:IGG290"/>
    <mergeCell ref="IEX290:IEZ290"/>
    <mergeCell ref="IFA290:IFC290"/>
    <mergeCell ref="IFD290:IFF290"/>
    <mergeCell ref="IFG290:IFI290"/>
    <mergeCell ref="IFJ290:IFL290"/>
    <mergeCell ref="IFM290:IFO290"/>
    <mergeCell ref="IEF290:IEH290"/>
    <mergeCell ref="IEI290:IEK290"/>
    <mergeCell ref="IEL290:IEN290"/>
    <mergeCell ref="IEO290:IEQ290"/>
    <mergeCell ref="IER290:IET290"/>
    <mergeCell ref="IEU290:IEW290"/>
    <mergeCell ref="IDN290:IDP290"/>
    <mergeCell ref="IDQ290:IDS290"/>
    <mergeCell ref="IDT290:IDV290"/>
    <mergeCell ref="IDW290:IDY290"/>
    <mergeCell ref="IDZ290:IEB290"/>
    <mergeCell ref="IEC290:IEE290"/>
    <mergeCell ref="ICV290:ICX290"/>
    <mergeCell ref="ICY290:IDA290"/>
    <mergeCell ref="IDB290:IDD290"/>
    <mergeCell ref="IDE290:IDG290"/>
    <mergeCell ref="IDH290:IDJ290"/>
    <mergeCell ref="IDK290:IDM290"/>
    <mergeCell ref="ICD290:ICF290"/>
    <mergeCell ref="ICG290:ICI290"/>
    <mergeCell ref="ICJ290:ICL290"/>
    <mergeCell ref="ICM290:ICO290"/>
    <mergeCell ref="ICP290:ICR290"/>
    <mergeCell ref="ICS290:ICU290"/>
    <mergeCell ref="IBL290:IBN290"/>
    <mergeCell ref="IBO290:IBQ290"/>
    <mergeCell ref="IBR290:IBT290"/>
    <mergeCell ref="IBU290:IBW290"/>
    <mergeCell ref="IBX290:IBZ290"/>
    <mergeCell ref="ICA290:ICC290"/>
    <mergeCell ref="IAT290:IAV290"/>
    <mergeCell ref="IAW290:IAY290"/>
    <mergeCell ref="IAZ290:IBB290"/>
    <mergeCell ref="IBC290:IBE290"/>
    <mergeCell ref="IBF290:IBH290"/>
    <mergeCell ref="IBI290:IBK290"/>
    <mergeCell ref="IAB290:IAD290"/>
    <mergeCell ref="IAE290:IAG290"/>
    <mergeCell ref="IAH290:IAJ290"/>
    <mergeCell ref="IAK290:IAM290"/>
    <mergeCell ref="IAN290:IAP290"/>
    <mergeCell ref="IAQ290:IAS290"/>
    <mergeCell ref="HZJ290:HZL290"/>
    <mergeCell ref="HZM290:HZO290"/>
    <mergeCell ref="HZP290:HZR290"/>
    <mergeCell ref="HZS290:HZU290"/>
    <mergeCell ref="HZV290:HZX290"/>
    <mergeCell ref="HZY290:IAA290"/>
    <mergeCell ref="HYR290:HYT290"/>
    <mergeCell ref="HYU290:HYW290"/>
    <mergeCell ref="HYX290:HYZ290"/>
    <mergeCell ref="HZA290:HZC290"/>
    <mergeCell ref="HZD290:HZF290"/>
    <mergeCell ref="HZG290:HZI290"/>
    <mergeCell ref="HXZ290:HYB290"/>
    <mergeCell ref="HYC290:HYE290"/>
    <mergeCell ref="HYF290:HYH290"/>
    <mergeCell ref="HYI290:HYK290"/>
    <mergeCell ref="HYL290:HYN290"/>
    <mergeCell ref="HYO290:HYQ290"/>
    <mergeCell ref="HXH290:HXJ290"/>
    <mergeCell ref="HXK290:HXM290"/>
    <mergeCell ref="HXN290:HXP290"/>
    <mergeCell ref="HXQ290:HXS290"/>
    <mergeCell ref="HXT290:HXV290"/>
    <mergeCell ref="HXW290:HXY290"/>
    <mergeCell ref="HWP290:HWR290"/>
    <mergeCell ref="HWS290:HWU290"/>
    <mergeCell ref="HWV290:HWX290"/>
    <mergeCell ref="HWY290:HXA290"/>
    <mergeCell ref="HXB290:HXD290"/>
    <mergeCell ref="HXE290:HXG290"/>
    <mergeCell ref="HVX290:HVZ290"/>
    <mergeCell ref="HWA290:HWC290"/>
    <mergeCell ref="HWD290:HWF290"/>
    <mergeCell ref="HWG290:HWI290"/>
    <mergeCell ref="HWJ290:HWL290"/>
    <mergeCell ref="HWM290:HWO290"/>
    <mergeCell ref="HVF290:HVH290"/>
    <mergeCell ref="HVI290:HVK290"/>
    <mergeCell ref="HVL290:HVN290"/>
    <mergeCell ref="HVO290:HVQ290"/>
    <mergeCell ref="HVR290:HVT290"/>
    <mergeCell ref="HVU290:HVW290"/>
    <mergeCell ref="HUN290:HUP290"/>
    <mergeCell ref="HUQ290:HUS290"/>
    <mergeCell ref="HUT290:HUV290"/>
    <mergeCell ref="HUW290:HUY290"/>
    <mergeCell ref="HUZ290:HVB290"/>
    <mergeCell ref="HVC290:HVE290"/>
    <mergeCell ref="HTV290:HTX290"/>
    <mergeCell ref="HTY290:HUA290"/>
    <mergeCell ref="HUB290:HUD290"/>
    <mergeCell ref="HUE290:HUG290"/>
    <mergeCell ref="HUH290:HUJ290"/>
    <mergeCell ref="HUK290:HUM290"/>
    <mergeCell ref="HTD290:HTF290"/>
    <mergeCell ref="HTG290:HTI290"/>
    <mergeCell ref="HTJ290:HTL290"/>
    <mergeCell ref="HTM290:HTO290"/>
    <mergeCell ref="HTP290:HTR290"/>
    <mergeCell ref="HTS290:HTU290"/>
    <mergeCell ref="HSL290:HSN290"/>
    <mergeCell ref="HSO290:HSQ290"/>
    <mergeCell ref="HSR290:HST290"/>
    <mergeCell ref="HSU290:HSW290"/>
    <mergeCell ref="HSX290:HSZ290"/>
    <mergeCell ref="HTA290:HTC290"/>
    <mergeCell ref="HRT290:HRV290"/>
    <mergeCell ref="HRW290:HRY290"/>
    <mergeCell ref="HRZ290:HSB290"/>
    <mergeCell ref="HSC290:HSE290"/>
    <mergeCell ref="HSF290:HSH290"/>
    <mergeCell ref="HSI290:HSK290"/>
    <mergeCell ref="HRB290:HRD290"/>
    <mergeCell ref="HRE290:HRG290"/>
    <mergeCell ref="HRH290:HRJ290"/>
    <mergeCell ref="HRK290:HRM290"/>
    <mergeCell ref="HRN290:HRP290"/>
    <mergeCell ref="HRQ290:HRS290"/>
    <mergeCell ref="HQJ290:HQL290"/>
    <mergeCell ref="HQM290:HQO290"/>
    <mergeCell ref="HQP290:HQR290"/>
    <mergeCell ref="HQS290:HQU290"/>
    <mergeCell ref="HQV290:HQX290"/>
    <mergeCell ref="HQY290:HRA290"/>
    <mergeCell ref="HPR290:HPT290"/>
    <mergeCell ref="HPU290:HPW290"/>
    <mergeCell ref="HPX290:HPZ290"/>
    <mergeCell ref="HQA290:HQC290"/>
    <mergeCell ref="HQD290:HQF290"/>
    <mergeCell ref="HQG290:HQI290"/>
    <mergeCell ref="HOZ290:HPB290"/>
    <mergeCell ref="HPC290:HPE290"/>
    <mergeCell ref="HPF290:HPH290"/>
    <mergeCell ref="HPI290:HPK290"/>
    <mergeCell ref="HPL290:HPN290"/>
    <mergeCell ref="HPO290:HPQ290"/>
    <mergeCell ref="HOH290:HOJ290"/>
    <mergeCell ref="HOK290:HOM290"/>
    <mergeCell ref="HON290:HOP290"/>
    <mergeCell ref="HOQ290:HOS290"/>
    <mergeCell ref="HOT290:HOV290"/>
    <mergeCell ref="HOW290:HOY290"/>
    <mergeCell ref="HNP290:HNR290"/>
    <mergeCell ref="HNS290:HNU290"/>
    <mergeCell ref="HNV290:HNX290"/>
    <mergeCell ref="HNY290:HOA290"/>
    <mergeCell ref="HOB290:HOD290"/>
    <mergeCell ref="HOE290:HOG290"/>
    <mergeCell ref="HMX290:HMZ290"/>
    <mergeCell ref="HNA290:HNC290"/>
    <mergeCell ref="HND290:HNF290"/>
    <mergeCell ref="HNG290:HNI290"/>
    <mergeCell ref="HNJ290:HNL290"/>
    <mergeCell ref="HNM290:HNO290"/>
    <mergeCell ref="HMF290:HMH290"/>
    <mergeCell ref="HMI290:HMK290"/>
    <mergeCell ref="HML290:HMN290"/>
    <mergeCell ref="HMO290:HMQ290"/>
    <mergeCell ref="HMR290:HMT290"/>
    <mergeCell ref="HMU290:HMW290"/>
    <mergeCell ref="HLN290:HLP290"/>
    <mergeCell ref="HLQ290:HLS290"/>
    <mergeCell ref="HLT290:HLV290"/>
    <mergeCell ref="HLW290:HLY290"/>
    <mergeCell ref="HLZ290:HMB290"/>
    <mergeCell ref="HMC290:HME290"/>
    <mergeCell ref="HKV290:HKX290"/>
    <mergeCell ref="HKY290:HLA290"/>
    <mergeCell ref="HLB290:HLD290"/>
    <mergeCell ref="HLE290:HLG290"/>
    <mergeCell ref="HLH290:HLJ290"/>
    <mergeCell ref="HLK290:HLM290"/>
    <mergeCell ref="HKD290:HKF290"/>
    <mergeCell ref="HKG290:HKI290"/>
    <mergeCell ref="HKJ290:HKL290"/>
    <mergeCell ref="HKM290:HKO290"/>
    <mergeCell ref="HKP290:HKR290"/>
    <mergeCell ref="HKS290:HKU290"/>
    <mergeCell ref="HJL290:HJN290"/>
    <mergeCell ref="HJO290:HJQ290"/>
    <mergeCell ref="HJR290:HJT290"/>
    <mergeCell ref="HJU290:HJW290"/>
    <mergeCell ref="HJX290:HJZ290"/>
    <mergeCell ref="HKA290:HKC290"/>
    <mergeCell ref="HIT290:HIV290"/>
    <mergeCell ref="HIW290:HIY290"/>
    <mergeCell ref="HIZ290:HJB290"/>
    <mergeCell ref="HJC290:HJE290"/>
    <mergeCell ref="HJF290:HJH290"/>
    <mergeCell ref="HJI290:HJK290"/>
    <mergeCell ref="HIB290:HID290"/>
    <mergeCell ref="HIE290:HIG290"/>
    <mergeCell ref="HIH290:HIJ290"/>
    <mergeCell ref="HIK290:HIM290"/>
    <mergeCell ref="HIN290:HIP290"/>
    <mergeCell ref="HIQ290:HIS290"/>
    <mergeCell ref="HHJ290:HHL290"/>
    <mergeCell ref="HHM290:HHO290"/>
    <mergeCell ref="HHP290:HHR290"/>
    <mergeCell ref="HHS290:HHU290"/>
    <mergeCell ref="HHV290:HHX290"/>
    <mergeCell ref="HHY290:HIA290"/>
    <mergeCell ref="HGR290:HGT290"/>
    <mergeCell ref="HGU290:HGW290"/>
    <mergeCell ref="HGX290:HGZ290"/>
    <mergeCell ref="HHA290:HHC290"/>
    <mergeCell ref="HHD290:HHF290"/>
    <mergeCell ref="HHG290:HHI290"/>
    <mergeCell ref="HFZ290:HGB290"/>
    <mergeCell ref="HGC290:HGE290"/>
    <mergeCell ref="HGF290:HGH290"/>
    <mergeCell ref="HGI290:HGK290"/>
    <mergeCell ref="HGL290:HGN290"/>
    <mergeCell ref="HGO290:HGQ290"/>
    <mergeCell ref="HFH290:HFJ290"/>
    <mergeCell ref="HFK290:HFM290"/>
    <mergeCell ref="HFN290:HFP290"/>
    <mergeCell ref="HFQ290:HFS290"/>
    <mergeCell ref="HFT290:HFV290"/>
    <mergeCell ref="HFW290:HFY290"/>
    <mergeCell ref="HEP290:HER290"/>
    <mergeCell ref="HES290:HEU290"/>
    <mergeCell ref="HEV290:HEX290"/>
    <mergeCell ref="HEY290:HFA290"/>
    <mergeCell ref="HFB290:HFD290"/>
    <mergeCell ref="HFE290:HFG290"/>
    <mergeCell ref="HDX290:HDZ290"/>
    <mergeCell ref="HEA290:HEC290"/>
    <mergeCell ref="HED290:HEF290"/>
    <mergeCell ref="HEG290:HEI290"/>
    <mergeCell ref="HEJ290:HEL290"/>
    <mergeCell ref="HEM290:HEO290"/>
    <mergeCell ref="HDF290:HDH290"/>
    <mergeCell ref="HDI290:HDK290"/>
    <mergeCell ref="HDL290:HDN290"/>
    <mergeCell ref="HDO290:HDQ290"/>
    <mergeCell ref="HDR290:HDT290"/>
    <mergeCell ref="HDU290:HDW290"/>
    <mergeCell ref="HCN290:HCP290"/>
    <mergeCell ref="HCQ290:HCS290"/>
    <mergeCell ref="HCT290:HCV290"/>
    <mergeCell ref="HCW290:HCY290"/>
    <mergeCell ref="HCZ290:HDB290"/>
    <mergeCell ref="HDC290:HDE290"/>
    <mergeCell ref="HBV290:HBX290"/>
    <mergeCell ref="HBY290:HCA290"/>
    <mergeCell ref="HCB290:HCD290"/>
    <mergeCell ref="HCE290:HCG290"/>
    <mergeCell ref="HCH290:HCJ290"/>
    <mergeCell ref="HCK290:HCM290"/>
    <mergeCell ref="HBD290:HBF290"/>
    <mergeCell ref="HBG290:HBI290"/>
    <mergeCell ref="HBJ290:HBL290"/>
    <mergeCell ref="HBM290:HBO290"/>
    <mergeCell ref="HBP290:HBR290"/>
    <mergeCell ref="HBS290:HBU290"/>
    <mergeCell ref="HAL290:HAN290"/>
    <mergeCell ref="HAO290:HAQ290"/>
    <mergeCell ref="HAR290:HAT290"/>
    <mergeCell ref="HAU290:HAW290"/>
    <mergeCell ref="HAX290:HAZ290"/>
    <mergeCell ref="HBA290:HBC290"/>
    <mergeCell ref="GZT290:GZV290"/>
    <mergeCell ref="GZW290:GZY290"/>
    <mergeCell ref="GZZ290:HAB290"/>
    <mergeCell ref="HAC290:HAE290"/>
    <mergeCell ref="HAF290:HAH290"/>
    <mergeCell ref="HAI290:HAK290"/>
    <mergeCell ref="GZB290:GZD290"/>
    <mergeCell ref="GZE290:GZG290"/>
    <mergeCell ref="GZH290:GZJ290"/>
    <mergeCell ref="GZK290:GZM290"/>
    <mergeCell ref="GZN290:GZP290"/>
    <mergeCell ref="GZQ290:GZS290"/>
    <mergeCell ref="GYJ290:GYL290"/>
    <mergeCell ref="GYM290:GYO290"/>
    <mergeCell ref="GYP290:GYR290"/>
    <mergeCell ref="GYS290:GYU290"/>
    <mergeCell ref="GYV290:GYX290"/>
    <mergeCell ref="GYY290:GZA290"/>
    <mergeCell ref="GXR290:GXT290"/>
    <mergeCell ref="GXU290:GXW290"/>
    <mergeCell ref="GXX290:GXZ290"/>
    <mergeCell ref="GYA290:GYC290"/>
    <mergeCell ref="GYD290:GYF290"/>
    <mergeCell ref="GYG290:GYI290"/>
    <mergeCell ref="GWZ290:GXB290"/>
    <mergeCell ref="GXC290:GXE290"/>
    <mergeCell ref="GXF290:GXH290"/>
    <mergeCell ref="GXI290:GXK290"/>
    <mergeCell ref="GXL290:GXN290"/>
    <mergeCell ref="GXO290:GXQ290"/>
    <mergeCell ref="GWH290:GWJ290"/>
    <mergeCell ref="GWK290:GWM290"/>
    <mergeCell ref="GWN290:GWP290"/>
    <mergeCell ref="GWQ290:GWS290"/>
    <mergeCell ref="GWT290:GWV290"/>
    <mergeCell ref="GWW290:GWY290"/>
    <mergeCell ref="GVP290:GVR290"/>
    <mergeCell ref="GVS290:GVU290"/>
    <mergeCell ref="GVV290:GVX290"/>
    <mergeCell ref="GVY290:GWA290"/>
    <mergeCell ref="GWB290:GWD290"/>
    <mergeCell ref="GWE290:GWG290"/>
    <mergeCell ref="GUX290:GUZ290"/>
    <mergeCell ref="GVA290:GVC290"/>
    <mergeCell ref="GVD290:GVF290"/>
    <mergeCell ref="GVG290:GVI290"/>
    <mergeCell ref="GVJ290:GVL290"/>
    <mergeCell ref="GVM290:GVO290"/>
    <mergeCell ref="GUF290:GUH290"/>
    <mergeCell ref="GUI290:GUK290"/>
    <mergeCell ref="GUL290:GUN290"/>
    <mergeCell ref="GUO290:GUQ290"/>
    <mergeCell ref="GUR290:GUT290"/>
    <mergeCell ref="GUU290:GUW290"/>
    <mergeCell ref="GTN290:GTP290"/>
    <mergeCell ref="GTQ290:GTS290"/>
    <mergeCell ref="GTT290:GTV290"/>
    <mergeCell ref="GTW290:GTY290"/>
    <mergeCell ref="GTZ290:GUB290"/>
    <mergeCell ref="GUC290:GUE290"/>
    <mergeCell ref="GSV290:GSX290"/>
    <mergeCell ref="GSY290:GTA290"/>
    <mergeCell ref="GTB290:GTD290"/>
    <mergeCell ref="GTE290:GTG290"/>
    <mergeCell ref="GTH290:GTJ290"/>
    <mergeCell ref="GTK290:GTM290"/>
    <mergeCell ref="GSD290:GSF290"/>
    <mergeCell ref="GSG290:GSI290"/>
    <mergeCell ref="GSJ290:GSL290"/>
    <mergeCell ref="GSM290:GSO290"/>
    <mergeCell ref="GSP290:GSR290"/>
    <mergeCell ref="GSS290:GSU290"/>
    <mergeCell ref="GRL290:GRN290"/>
    <mergeCell ref="GRO290:GRQ290"/>
    <mergeCell ref="GRR290:GRT290"/>
    <mergeCell ref="GRU290:GRW290"/>
    <mergeCell ref="GRX290:GRZ290"/>
    <mergeCell ref="GSA290:GSC290"/>
    <mergeCell ref="GQT290:GQV290"/>
    <mergeCell ref="GQW290:GQY290"/>
    <mergeCell ref="GQZ290:GRB290"/>
    <mergeCell ref="GRC290:GRE290"/>
    <mergeCell ref="GRF290:GRH290"/>
    <mergeCell ref="GRI290:GRK290"/>
    <mergeCell ref="GQB290:GQD290"/>
    <mergeCell ref="GQE290:GQG290"/>
    <mergeCell ref="GQH290:GQJ290"/>
    <mergeCell ref="GQK290:GQM290"/>
    <mergeCell ref="GQN290:GQP290"/>
    <mergeCell ref="GQQ290:GQS290"/>
    <mergeCell ref="GPJ290:GPL290"/>
    <mergeCell ref="GPM290:GPO290"/>
    <mergeCell ref="GPP290:GPR290"/>
    <mergeCell ref="GPS290:GPU290"/>
    <mergeCell ref="GPV290:GPX290"/>
    <mergeCell ref="GPY290:GQA290"/>
    <mergeCell ref="GOR290:GOT290"/>
    <mergeCell ref="GOU290:GOW290"/>
    <mergeCell ref="GOX290:GOZ290"/>
    <mergeCell ref="GPA290:GPC290"/>
    <mergeCell ref="GPD290:GPF290"/>
    <mergeCell ref="GPG290:GPI290"/>
    <mergeCell ref="GNZ290:GOB290"/>
    <mergeCell ref="GOC290:GOE290"/>
    <mergeCell ref="GOF290:GOH290"/>
    <mergeCell ref="GOI290:GOK290"/>
    <mergeCell ref="GOL290:GON290"/>
    <mergeCell ref="GOO290:GOQ290"/>
    <mergeCell ref="GNH290:GNJ290"/>
    <mergeCell ref="GNK290:GNM290"/>
    <mergeCell ref="GNN290:GNP290"/>
    <mergeCell ref="GNQ290:GNS290"/>
    <mergeCell ref="GNT290:GNV290"/>
    <mergeCell ref="GNW290:GNY290"/>
    <mergeCell ref="GMP290:GMR290"/>
    <mergeCell ref="GMS290:GMU290"/>
    <mergeCell ref="GMV290:GMX290"/>
    <mergeCell ref="GMY290:GNA290"/>
    <mergeCell ref="GNB290:GND290"/>
    <mergeCell ref="GNE290:GNG290"/>
    <mergeCell ref="GLX290:GLZ290"/>
    <mergeCell ref="GMA290:GMC290"/>
    <mergeCell ref="GMD290:GMF290"/>
    <mergeCell ref="GMG290:GMI290"/>
    <mergeCell ref="GMJ290:GML290"/>
    <mergeCell ref="GMM290:GMO290"/>
    <mergeCell ref="GLF290:GLH290"/>
    <mergeCell ref="GLI290:GLK290"/>
    <mergeCell ref="GLL290:GLN290"/>
    <mergeCell ref="GLO290:GLQ290"/>
    <mergeCell ref="GLR290:GLT290"/>
    <mergeCell ref="GLU290:GLW290"/>
    <mergeCell ref="GKN290:GKP290"/>
    <mergeCell ref="GKQ290:GKS290"/>
    <mergeCell ref="GKT290:GKV290"/>
    <mergeCell ref="GKW290:GKY290"/>
    <mergeCell ref="GKZ290:GLB290"/>
    <mergeCell ref="GLC290:GLE290"/>
    <mergeCell ref="GJV290:GJX290"/>
    <mergeCell ref="GJY290:GKA290"/>
    <mergeCell ref="GKB290:GKD290"/>
    <mergeCell ref="GKE290:GKG290"/>
    <mergeCell ref="GKH290:GKJ290"/>
    <mergeCell ref="GKK290:GKM290"/>
    <mergeCell ref="GJD290:GJF290"/>
    <mergeCell ref="GJG290:GJI290"/>
    <mergeCell ref="GJJ290:GJL290"/>
    <mergeCell ref="GJM290:GJO290"/>
    <mergeCell ref="GJP290:GJR290"/>
    <mergeCell ref="GJS290:GJU290"/>
    <mergeCell ref="GIL290:GIN290"/>
    <mergeCell ref="GIO290:GIQ290"/>
    <mergeCell ref="GIR290:GIT290"/>
    <mergeCell ref="GIU290:GIW290"/>
    <mergeCell ref="GIX290:GIZ290"/>
    <mergeCell ref="GJA290:GJC290"/>
    <mergeCell ref="GHT290:GHV290"/>
    <mergeCell ref="GHW290:GHY290"/>
    <mergeCell ref="GHZ290:GIB290"/>
    <mergeCell ref="GIC290:GIE290"/>
    <mergeCell ref="GIF290:GIH290"/>
    <mergeCell ref="GII290:GIK290"/>
    <mergeCell ref="GHB290:GHD290"/>
    <mergeCell ref="GHE290:GHG290"/>
    <mergeCell ref="GHH290:GHJ290"/>
    <mergeCell ref="GHK290:GHM290"/>
    <mergeCell ref="GHN290:GHP290"/>
    <mergeCell ref="GHQ290:GHS290"/>
    <mergeCell ref="GGJ290:GGL290"/>
    <mergeCell ref="GGM290:GGO290"/>
    <mergeCell ref="GGP290:GGR290"/>
    <mergeCell ref="GGS290:GGU290"/>
    <mergeCell ref="GGV290:GGX290"/>
    <mergeCell ref="GGY290:GHA290"/>
    <mergeCell ref="GFR290:GFT290"/>
    <mergeCell ref="GFU290:GFW290"/>
    <mergeCell ref="GFX290:GFZ290"/>
    <mergeCell ref="GGA290:GGC290"/>
    <mergeCell ref="GGD290:GGF290"/>
    <mergeCell ref="GGG290:GGI290"/>
    <mergeCell ref="GEZ290:GFB290"/>
    <mergeCell ref="GFC290:GFE290"/>
    <mergeCell ref="GFF290:GFH290"/>
    <mergeCell ref="GFI290:GFK290"/>
    <mergeCell ref="GFL290:GFN290"/>
    <mergeCell ref="GFO290:GFQ290"/>
    <mergeCell ref="GEH290:GEJ290"/>
    <mergeCell ref="GEK290:GEM290"/>
    <mergeCell ref="GEN290:GEP290"/>
    <mergeCell ref="GEQ290:GES290"/>
    <mergeCell ref="GET290:GEV290"/>
    <mergeCell ref="GEW290:GEY290"/>
    <mergeCell ref="GDP290:GDR290"/>
    <mergeCell ref="GDS290:GDU290"/>
    <mergeCell ref="GDV290:GDX290"/>
    <mergeCell ref="GDY290:GEA290"/>
    <mergeCell ref="GEB290:GED290"/>
    <mergeCell ref="GEE290:GEG290"/>
    <mergeCell ref="GCX290:GCZ290"/>
    <mergeCell ref="GDA290:GDC290"/>
    <mergeCell ref="GDD290:GDF290"/>
    <mergeCell ref="GDG290:GDI290"/>
    <mergeCell ref="GDJ290:GDL290"/>
    <mergeCell ref="GDM290:GDO290"/>
    <mergeCell ref="GCF290:GCH290"/>
    <mergeCell ref="GCI290:GCK290"/>
    <mergeCell ref="GCL290:GCN290"/>
    <mergeCell ref="GCO290:GCQ290"/>
    <mergeCell ref="GCR290:GCT290"/>
    <mergeCell ref="GCU290:GCW290"/>
    <mergeCell ref="GBN290:GBP290"/>
    <mergeCell ref="GBQ290:GBS290"/>
    <mergeCell ref="GBT290:GBV290"/>
    <mergeCell ref="GBW290:GBY290"/>
    <mergeCell ref="GBZ290:GCB290"/>
    <mergeCell ref="GCC290:GCE290"/>
    <mergeCell ref="GAV290:GAX290"/>
    <mergeCell ref="GAY290:GBA290"/>
    <mergeCell ref="GBB290:GBD290"/>
    <mergeCell ref="GBE290:GBG290"/>
    <mergeCell ref="GBH290:GBJ290"/>
    <mergeCell ref="GBK290:GBM290"/>
    <mergeCell ref="GAD290:GAF290"/>
    <mergeCell ref="GAG290:GAI290"/>
    <mergeCell ref="GAJ290:GAL290"/>
    <mergeCell ref="GAM290:GAO290"/>
    <mergeCell ref="GAP290:GAR290"/>
    <mergeCell ref="GAS290:GAU290"/>
    <mergeCell ref="FZL290:FZN290"/>
    <mergeCell ref="FZO290:FZQ290"/>
    <mergeCell ref="FZR290:FZT290"/>
    <mergeCell ref="FZU290:FZW290"/>
    <mergeCell ref="FZX290:FZZ290"/>
    <mergeCell ref="GAA290:GAC290"/>
    <mergeCell ref="FYT290:FYV290"/>
    <mergeCell ref="FYW290:FYY290"/>
    <mergeCell ref="FYZ290:FZB290"/>
    <mergeCell ref="FZC290:FZE290"/>
    <mergeCell ref="FZF290:FZH290"/>
    <mergeCell ref="FZI290:FZK290"/>
    <mergeCell ref="FYB290:FYD290"/>
    <mergeCell ref="FYE290:FYG290"/>
    <mergeCell ref="FYH290:FYJ290"/>
    <mergeCell ref="FYK290:FYM290"/>
    <mergeCell ref="FYN290:FYP290"/>
    <mergeCell ref="FYQ290:FYS290"/>
    <mergeCell ref="FXJ290:FXL290"/>
    <mergeCell ref="FXM290:FXO290"/>
    <mergeCell ref="FXP290:FXR290"/>
    <mergeCell ref="FXS290:FXU290"/>
    <mergeCell ref="FXV290:FXX290"/>
    <mergeCell ref="FXY290:FYA290"/>
    <mergeCell ref="FWR290:FWT290"/>
    <mergeCell ref="FWU290:FWW290"/>
    <mergeCell ref="FWX290:FWZ290"/>
    <mergeCell ref="FXA290:FXC290"/>
    <mergeCell ref="FXD290:FXF290"/>
    <mergeCell ref="FXG290:FXI290"/>
    <mergeCell ref="FVZ290:FWB290"/>
    <mergeCell ref="FWC290:FWE290"/>
    <mergeCell ref="FWF290:FWH290"/>
    <mergeCell ref="FWI290:FWK290"/>
    <mergeCell ref="FWL290:FWN290"/>
    <mergeCell ref="FWO290:FWQ290"/>
    <mergeCell ref="FVH290:FVJ290"/>
    <mergeCell ref="FVK290:FVM290"/>
    <mergeCell ref="FVN290:FVP290"/>
    <mergeCell ref="FVQ290:FVS290"/>
    <mergeCell ref="FVT290:FVV290"/>
    <mergeCell ref="FVW290:FVY290"/>
    <mergeCell ref="FUP290:FUR290"/>
    <mergeCell ref="FUS290:FUU290"/>
    <mergeCell ref="FUV290:FUX290"/>
    <mergeCell ref="FUY290:FVA290"/>
    <mergeCell ref="FVB290:FVD290"/>
    <mergeCell ref="FVE290:FVG290"/>
    <mergeCell ref="FTX290:FTZ290"/>
    <mergeCell ref="FUA290:FUC290"/>
    <mergeCell ref="FUD290:FUF290"/>
    <mergeCell ref="FUG290:FUI290"/>
    <mergeCell ref="FUJ290:FUL290"/>
    <mergeCell ref="FUM290:FUO290"/>
    <mergeCell ref="FTF290:FTH290"/>
    <mergeCell ref="FTI290:FTK290"/>
    <mergeCell ref="FTL290:FTN290"/>
    <mergeCell ref="FTO290:FTQ290"/>
    <mergeCell ref="FTR290:FTT290"/>
    <mergeCell ref="FTU290:FTW290"/>
    <mergeCell ref="FSN290:FSP290"/>
    <mergeCell ref="FSQ290:FSS290"/>
    <mergeCell ref="FST290:FSV290"/>
    <mergeCell ref="FSW290:FSY290"/>
    <mergeCell ref="FSZ290:FTB290"/>
    <mergeCell ref="FTC290:FTE290"/>
    <mergeCell ref="FRV290:FRX290"/>
    <mergeCell ref="FRY290:FSA290"/>
    <mergeCell ref="FSB290:FSD290"/>
    <mergeCell ref="FSE290:FSG290"/>
    <mergeCell ref="FSH290:FSJ290"/>
    <mergeCell ref="FSK290:FSM290"/>
    <mergeCell ref="FRD290:FRF290"/>
    <mergeCell ref="FRG290:FRI290"/>
    <mergeCell ref="FRJ290:FRL290"/>
    <mergeCell ref="FRM290:FRO290"/>
    <mergeCell ref="FRP290:FRR290"/>
    <mergeCell ref="FRS290:FRU290"/>
    <mergeCell ref="FQL290:FQN290"/>
    <mergeCell ref="FQO290:FQQ290"/>
    <mergeCell ref="FQR290:FQT290"/>
    <mergeCell ref="FQU290:FQW290"/>
    <mergeCell ref="FQX290:FQZ290"/>
    <mergeCell ref="FRA290:FRC290"/>
    <mergeCell ref="FPT290:FPV290"/>
    <mergeCell ref="FPW290:FPY290"/>
    <mergeCell ref="FPZ290:FQB290"/>
    <mergeCell ref="FQC290:FQE290"/>
    <mergeCell ref="FQF290:FQH290"/>
    <mergeCell ref="FQI290:FQK290"/>
    <mergeCell ref="FPB290:FPD290"/>
    <mergeCell ref="FPE290:FPG290"/>
    <mergeCell ref="FPH290:FPJ290"/>
    <mergeCell ref="FPK290:FPM290"/>
    <mergeCell ref="FPN290:FPP290"/>
    <mergeCell ref="FPQ290:FPS290"/>
    <mergeCell ref="FOJ290:FOL290"/>
    <mergeCell ref="FOM290:FOO290"/>
    <mergeCell ref="FOP290:FOR290"/>
    <mergeCell ref="FOS290:FOU290"/>
    <mergeCell ref="FOV290:FOX290"/>
    <mergeCell ref="FOY290:FPA290"/>
    <mergeCell ref="FNR290:FNT290"/>
    <mergeCell ref="FNU290:FNW290"/>
    <mergeCell ref="FNX290:FNZ290"/>
    <mergeCell ref="FOA290:FOC290"/>
    <mergeCell ref="FOD290:FOF290"/>
    <mergeCell ref="FOG290:FOI290"/>
    <mergeCell ref="FMZ290:FNB290"/>
    <mergeCell ref="FNC290:FNE290"/>
    <mergeCell ref="FNF290:FNH290"/>
    <mergeCell ref="FNI290:FNK290"/>
    <mergeCell ref="FNL290:FNN290"/>
    <mergeCell ref="FNO290:FNQ290"/>
    <mergeCell ref="FMH290:FMJ290"/>
    <mergeCell ref="FMK290:FMM290"/>
    <mergeCell ref="FMN290:FMP290"/>
    <mergeCell ref="FMQ290:FMS290"/>
    <mergeCell ref="FMT290:FMV290"/>
    <mergeCell ref="FMW290:FMY290"/>
    <mergeCell ref="FLP290:FLR290"/>
    <mergeCell ref="FLS290:FLU290"/>
    <mergeCell ref="FLV290:FLX290"/>
    <mergeCell ref="FLY290:FMA290"/>
    <mergeCell ref="FMB290:FMD290"/>
    <mergeCell ref="FME290:FMG290"/>
    <mergeCell ref="FKX290:FKZ290"/>
    <mergeCell ref="FLA290:FLC290"/>
    <mergeCell ref="FLD290:FLF290"/>
    <mergeCell ref="FLG290:FLI290"/>
    <mergeCell ref="FLJ290:FLL290"/>
    <mergeCell ref="FLM290:FLO290"/>
    <mergeCell ref="FKF290:FKH290"/>
    <mergeCell ref="FKI290:FKK290"/>
    <mergeCell ref="FKL290:FKN290"/>
    <mergeCell ref="FKO290:FKQ290"/>
    <mergeCell ref="FKR290:FKT290"/>
    <mergeCell ref="FKU290:FKW290"/>
    <mergeCell ref="FJN290:FJP290"/>
    <mergeCell ref="FJQ290:FJS290"/>
    <mergeCell ref="FJT290:FJV290"/>
    <mergeCell ref="FJW290:FJY290"/>
    <mergeCell ref="FJZ290:FKB290"/>
    <mergeCell ref="FKC290:FKE290"/>
    <mergeCell ref="FIV290:FIX290"/>
    <mergeCell ref="FIY290:FJA290"/>
    <mergeCell ref="FJB290:FJD290"/>
    <mergeCell ref="FJE290:FJG290"/>
    <mergeCell ref="FJH290:FJJ290"/>
    <mergeCell ref="FJK290:FJM290"/>
    <mergeCell ref="FID290:FIF290"/>
    <mergeCell ref="FIG290:FII290"/>
    <mergeCell ref="FIJ290:FIL290"/>
    <mergeCell ref="FIM290:FIO290"/>
    <mergeCell ref="FIP290:FIR290"/>
    <mergeCell ref="FIS290:FIU290"/>
    <mergeCell ref="FHL290:FHN290"/>
    <mergeCell ref="FHO290:FHQ290"/>
    <mergeCell ref="FHR290:FHT290"/>
    <mergeCell ref="FHU290:FHW290"/>
    <mergeCell ref="FHX290:FHZ290"/>
    <mergeCell ref="FIA290:FIC290"/>
    <mergeCell ref="FGT290:FGV290"/>
    <mergeCell ref="FGW290:FGY290"/>
    <mergeCell ref="FGZ290:FHB290"/>
    <mergeCell ref="FHC290:FHE290"/>
    <mergeCell ref="FHF290:FHH290"/>
    <mergeCell ref="FHI290:FHK290"/>
    <mergeCell ref="FGB290:FGD290"/>
    <mergeCell ref="FGE290:FGG290"/>
    <mergeCell ref="FGH290:FGJ290"/>
    <mergeCell ref="FGK290:FGM290"/>
    <mergeCell ref="FGN290:FGP290"/>
    <mergeCell ref="FGQ290:FGS290"/>
    <mergeCell ref="FFJ290:FFL290"/>
    <mergeCell ref="FFM290:FFO290"/>
    <mergeCell ref="FFP290:FFR290"/>
    <mergeCell ref="FFS290:FFU290"/>
    <mergeCell ref="FFV290:FFX290"/>
    <mergeCell ref="FFY290:FGA290"/>
    <mergeCell ref="FER290:FET290"/>
    <mergeCell ref="FEU290:FEW290"/>
    <mergeCell ref="FEX290:FEZ290"/>
    <mergeCell ref="FFA290:FFC290"/>
    <mergeCell ref="FFD290:FFF290"/>
    <mergeCell ref="FFG290:FFI290"/>
    <mergeCell ref="FDZ290:FEB290"/>
    <mergeCell ref="FEC290:FEE290"/>
    <mergeCell ref="FEF290:FEH290"/>
    <mergeCell ref="FEI290:FEK290"/>
    <mergeCell ref="FEL290:FEN290"/>
    <mergeCell ref="FEO290:FEQ290"/>
    <mergeCell ref="FDH290:FDJ290"/>
    <mergeCell ref="FDK290:FDM290"/>
    <mergeCell ref="FDN290:FDP290"/>
    <mergeCell ref="FDQ290:FDS290"/>
    <mergeCell ref="FDT290:FDV290"/>
    <mergeCell ref="FDW290:FDY290"/>
    <mergeCell ref="FCP290:FCR290"/>
    <mergeCell ref="FCS290:FCU290"/>
    <mergeCell ref="FCV290:FCX290"/>
    <mergeCell ref="FCY290:FDA290"/>
    <mergeCell ref="FDB290:FDD290"/>
    <mergeCell ref="FDE290:FDG290"/>
    <mergeCell ref="FBX290:FBZ290"/>
    <mergeCell ref="FCA290:FCC290"/>
    <mergeCell ref="FCD290:FCF290"/>
    <mergeCell ref="FCG290:FCI290"/>
    <mergeCell ref="FCJ290:FCL290"/>
    <mergeCell ref="FCM290:FCO290"/>
    <mergeCell ref="FBF290:FBH290"/>
    <mergeCell ref="FBI290:FBK290"/>
    <mergeCell ref="FBL290:FBN290"/>
    <mergeCell ref="FBO290:FBQ290"/>
    <mergeCell ref="FBR290:FBT290"/>
    <mergeCell ref="FBU290:FBW290"/>
    <mergeCell ref="FAN290:FAP290"/>
    <mergeCell ref="FAQ290:FAS290"/>
    <mergeCell ref="FAT290:FAV290"/>
    <mergeCell ref="FAW290:FAY290"/>
    <mergeCell ref="FAZ290:FBB290"/>
    <mergeCell ref="FBC290:FBE290"/>
    <mergeCell ref="EZV290:EZX290"/>
    <mergeCell ref="EZY290:FAA290"/>
    <mergeCell ref="FAB290:FAD290"/>
    <mergeCell ref="FAE290:FAG290"/>
    <mergeCell ref="FAH290:FAJ290"/>
    <mergeCell ref="FAK290:FAM290"/>
    <mergeCell ref="EZD290:EZF290"/>
    <mergeCell ref="EZG290:EZI290"/>
    <mergeCell ref="EZJ290:EZL290"/>
    <mergeCell ref="EZM290:EZO290"/>
    <mergeCell ref="EZP290:EZR290"/>
    <mergeCell ref="EZS290:EZU290"/>
    <mergeCell ref="EYL290:EYN290"/>
    <mergeCell ref="EYO290:EYQ290"/>
    <mergeCell ref="EYR290:EYT290"/>
    <mergeCell ref="EYU290:EYW290"/>
    <mergeCell ref="EYX290:EYZ290"/>
    <mergeCell ref="EZA290:EZC290"/>
    <mergeCell ref="EXT290:EXV290"/>
    <mergeCell ref="EXW290:EXY290"/>
    <mergeCell ref="EXZ290:EYB290"/>
    <mergeCell ref="EYC290:EYE290"/>
    <mergeCell ref="EYF290:EYH290"/>
    <mergeCell ref="EYI290:EYK290"/>
    <mergeCell ref="EXB290:EXD290"/>
    <mergeCell ref="EXE290:EXG290"/>
    <mergeCell ref="EXH290:EXJ290"/>
    <mergeCell ref="EXK290:EXM290"/>
    <mergeCell ref="EXN290:EXP290"/>
    <mergeCell ref="EXQ290:EXS290"/>
    <mergeCell ref="EWJ290:EWL290"/>
    <mergeCell ref="EWM290:EWO290"/>
    <mergeCell ref="EWP290:EWR290"/>
    <mergeCell ref="EWS290:EWU290"/>
    <mergeCell ref="EWV290:EWX290"/>
    <mergeCell ref="EWY290:EXA290"/>
    <mergeCell ref="EVR290:EVT290"/>
    <mergeCell ref="EVU290:EVW290"/>
    <mergeCell ref="EVX290:EVZ290"/>
    <mergeCell ref="EWA290:EWC290"/>
    <mergeCell ref="EWD290:EWF290"/>
    <mergeCell ref="EWG290:EWI290"/>
    <mergeCell ref="EUZ290:EVB290"/>
    <mergeCell ref="EVC290:EVE290"/>
    <mergeCell ref="EVF290:EVH290"/>
    <mergeCell ref="EVI290:EVK290"/>
    <mergeCell ref="EVL290:EVN290"/>
    <mergeCell ref="EVO290:EVQ290"/>
    <mergeCell ref="EUH290:EUJ290"/>
    <mergeCell ref="EUK290:EUM290"/>
    <mergeCell ref="EUN290:EUP290"/>
    <mergeCell ref="EUQ290:EUS290"/>
    <mergeCell ref="EUT290:EUV290"/>
    <mergeCell ref="EUW290:EUY290"/>
    <mergeCell ref="ETP290:ETR290"/>
    <mergeCell ref="ETS290:ETU290"/>
    <mergeCell ref="ETV290:ETX290"/>
    <mergeCell ref="ETY290:EUA290"/>
    <mergeCell ref="EUB290:EUD290"/>
    <mergeCell ref="EUE290:EUG290"/>
    <mergeCell ref="ESX290:ESZ290"/>
    <mergeCell ref="ETA290:ETC290"/>
    <mergeCell ref="ETD290:ETF290"/>
    <mergeCell ref="ETG290:ETI290"/>
    <mergeCell ref="ETJ290:ETL290"/>
    <mergeCell ref="ETM290:ETO290"/>
    <mergeCell ref="ESF290:ESH290"/>
    <mergeCell ref="ESI290:ESK290"/>
    <mergeCell ref="ESL290:ESN290"/>
    <mergeCell ref="ESO290:ESQ290"/>
    <mergeCell ref="ESR290:EST290"/>
    <mergeCell ref="ESU290:ESW290"/>
    <mergeCell ref="ERN290:ERP290"/>
    <mergeCell ref="ERQ290:ERS290"/>
    <mergeCell ref="ERT290:ERV290"/>
    <mergeCell ref="ERW290:ERY290"/>
    <mergeCell ref="ERZ290:ESB290"/>
    <mergeCell ref="ESC290:ESE290"/>
    <mergeCell ref="EQV290:EQX290"/>
    <mergeCell ref="EQY290:ERA290"/>
    <mergeCell ref="ERB290:ERD290"/>
    <mergeCell ref="ERE290:ERG290"/>
    <mergeCell ref="ERH290:ERJ290"/>
    <mergeCell ref="ERK290:ERM290"/>
    <mergeCell ref="EQD290:EQF290"/>
    <mergeCell ref="EQG290:EQI290"/>
    <mergeCell ref="EQJ290:EQL290"/>
    <mergeCell ref="EQM290:EQO290"/>
    <mergeCell ref="EQP290:EQR290"/>
    <mergeCell ref="EQS290:EQU290"/>
    <mergeCell ref="EPL290:EPN290"/>
    <mergeCell ref="EPO290:EPQ290"/>
    <mergeCell ref="EPR290:EPT290"/>
    <mergeCell ref="EPU290:EPW290"/>
    <mergeCell ref="EPX290:EPZ290"/>
    <mergeCell ref="EQA290:EQC290"/>
    <mergeCell ref="EOT290:EOV290"/>
    <mergeCell ref="EOW290:EOY290"/>
    <mergeCell ref="EOZ290:EPB290"/>
    <mergeCell ref="EPC290:EPE290"/>
    <mergeCell ref="EPF290:EPH290"/>
    <mergeCell ref="EPI290:EPK290"/>
    <mergeCell ref="EOB290:EOD290"/>
    <mergeCell ref="EOE290:EOG290"/>
    <mergeCell ref="EOH290:EOJ290"/>
    <mergeCell ref="EOK290:EOM290"/>
    <mergeCell ref="EON290:EOP290"/>
    <mergeCell ref="EOQ290:EOS290"/>
    <mergeCell ref="ENJ290:ENL290"/>
    <mergeCell ref="ENM290:ENO290"/>
    <mergeCell ref="ENP290:ENR290"/>
    <mergeCell ref="ENS290:ENU290"/>
    <mergeCell ref="ENV290:ENX290"/>
    <mergeCell ref="ENY290:EOA290"/>
    <mergeCell ref="EMR290:EMT290"/>
    <mergeCell ref="EMU290:EMW290"/>
    <mergeCell ref="EMX290:EMZ290"/>
    <mergeCell ref="ENA290:ENC290"/>
    <mergeCell ref="END290:ENF290"/>
    <mergeCell ref="ENG290:ENI290"/>
    <mergeCell ref="ELZ290:EMB290"/>
    <mergeCell ref="EMC290:EME290"/>
    <mergeCell ref="EMF290:EMH290"/>
    <mergeCell ref="EMI290:EMK290"/>
    <mergeCell ref="EML290:EMN290"/>
    <mergeCell ref="EMO290:EMQ290"/>
    <mergeCell ref="ELH290:ELJ290"/>
    <mergeCell ref="ELK290:ELM290"/>
    <mergeCell ref="ELN290:ELP290"/>
    <mergeCell ref="ELQ290:ELS290"/>
    <mergeCell ref="ELT290:ELV290"/>
    <mergeCell ref="ELW290:ELY290"/>
    <mergeCell ref="EKP290:EKR290"/>
    <mergeCell ref="EKS290:EKU290"/>
    <mergeCell ref="EKV290:EKX290"/>
    <mergeCell ref="EKY290:ELA290"/>
    <mergeCell ref="ELB290:ELD290"/>
    <mergeCell ref="ELE290:ELG290"/>
    <mergeCell ref="EJX290:EJZ290"/>
    <mergeCell ref="EKA290:EKC290"/>
    <mergeCell ref="EKD290:EKF290"/>
    <mergeCell ref="EKG290:EKI290"/>
    <mergeCell ref="EKJ290:EKL290"/>
    <mergeCell ref="EKM290:EKO290"/>
    <mergeCell ref="EJF290:EJH290"/>
    <mergeCell ref="EJI290:EJK290"/>
    <mergeCell ref="EJL290:EJN290"/>
    <mergeCell ref="EJO290:EJQ290"/>
    <mergeCell ref="EJR290:EJT290"/>
    <mergeCell ref="EJU290:EJW290"/>
    <mergeCell ref="EIN290:EIP290"/>
    <mergeCell ref="EIQ290:EIS290"/>
    <mergeCell ref="EIT290:EIV290"/>
    <mergeCell ref="EIW290:EIY290"/>
    <mergeCell ref="EIZ290:EJB290"/>
    <mergeCell ref="EJC290:EJE290"/>
    <mergeCell ref="EHV290:EHX290"/>
    <mergeCell ref="EHY290:EIA290"/>
    <mergeCell ref="EIB290:EID290"/>
    <mergeCell ref="EIE290:EIG290"/>
    <mergeCell ref="EIH290:EIJ290"/>
    <mergeCell ref="EIK290:EIM290"/>
    <mergeCell ref="EHD290:EHF290"/>
    <mergeCell ref="EHG290:EHI290"/>
    <mergeCell ref="EHJ290:EHL290"/>
    <mergeCell ref="EHM290:EHO290"/>
    <mergeCell ref="EHP290:EHR290"/>
    <mergeCell ref="EHS290:EHU290"/>
    <mergeCell ref="EGL290:EGN290"/>
    <mergeCell ref="EGO290:EGQ290"/>
    <mergeCell ref="EGR290:EGT290"/>
    <mergeCell ref="EGU290:EGW290"/>
    <mergeCell ref="EGX290:EGZ290"/>
    <mergeCell ref="EHA290:EHC290"/>
    <mergeCell ref="EFT290:EFV290"/>
    <mergeCell ref="EFW290:EFY290"/>
    <mergeCell ref="EFZ290:EGB290"/>
    <mergeCell ref="EGC290:EGE290"/>
    <mergeCell ref="EGF290:EGH290"/>
    <mergeCell ref="EGI290:EGK290"/>
    <mergeCell ref="EFB290:EFD290"/>
    <mergeCell ref="EFE290:EFG290"/>
    <mergeCell ref="EFH290:EFJ290"/>
    <mergeCell ref="EFK290:EFM290"/>
    <mergeCell ref="EFN290:EFP290"/>
    <mergeCell ref="EFQ290:EFS290"/>
    <mergeCell ref="EEJ290:EEL290"/>
    <mergeCell ref="EEM290:EEO290"/>
    <mergeCell ref="EEP290:EER290"/>
    <mergeCell ref="EES290:EEU290"/>
    <mergeCell ref="EEV290:EEX290"/>
    <mergeCell ref="EEY290:EFA290"/>
    <mergeCell ref="EDR290:EDT290"/>
    <mergeCell ref="EDU290:EDW290"/>
    <mergeCell ref="EDX290:EDZ290"/>
    <mergeCell ref="EEA290:EEC290"/>
    <mergeCell ref="EED290:EEF290"/>
    <mergeCell ref="EEG290:EEI290"/>
    <mergeCell ref="ECZ290:EDB290"/>
    <mergeCell ref="EDC290:EDE290"/>
    <mergeCell ref="EDF290:EDH290"/>
    <mergeCell ref="EDI290:EDK290"/>
    <mergeCell ref="EDL290:EDN290"/>
    <mergeCell ref="EDO290:EDQ290"/>
    <mergeCell ref="ECH290:ECJ290"/>
    <mergeCell ref="ECK290:ECM290"/>
    <mergeCell ref="ECN290:ECP290"/>
    <mergeCell ref="ECQ290:ECS290"/>
    <mergeCell ref="ECT290:ECV290"/>
    <mergeCell ref="ECW290:ECY290"/>
    <mergeCell ref="EBP290:EBR290"/>
    <mergeCell ref="EBS290:EBU290"/>
    <mergeCell ref="EBV290:EBX290"/>
    <mergeCell ref="EBY290:ECA290"/>
    <mergeCell ref="ECB290:ECD290"/>
    <mergeCell ref="ECE290:ECG290"/>
    <mergeCell ref="EAX290:EAZ290"/>
    <mergeCell ref="EBA290:EBC290"/>
    <mergeCell ref="EBD290:EBF290"/>
    <mergeCell ref="EBG290:EBI290"/>
    <mergeCell ref="EBJ290:EBL290"/>
    <mergeCell ref="EBM290:EBO290"/>
    <mergeCell ref="EAF290:EAH290"/>
    <mergeCell ref="EAI290:EAK290"/>
    <mergeCell ref="EAL290:EAN290"/>
    <mergeCell ref="EAO290:EAQ290"/>
    <mergeCell ref="EAR290:EAT290"/>
    <mergeCell ref="EAU290:EAW290"/>
    <mergeCell ref="DZN290:DZP290"/>
    <mergeCell ref="DZQ290:DZS290"/>
    <mergeCell ref="DZT290:DZV290"/>
    <mergeCell ref="DZW290:DZY290"/>
    <mergeCell ref="DZZ290:EAB290"/>
    <mergeCell ref="EAC290:EAE290"/>
    <mergeCell ref="DYV290:DYX290"/>
    <mergeCell ref="DYY290:DZA290"/>
    <mergeCell ref="DZB290:DZD290"/>
    <mergeCell ref="DZE290:DZG290"/>
    <mergeCell ref="DZH290:DZJ290"/>
    <mergeCell ref="DZK290:DZM290"/>
    <mergeCell ref="DYD290:DYF290"/>
    <mergeCell ref="DYG290:DYI290"/>
    <mergeCell ref="DYJ290:DYL290"/>
    <mergeCell ref="DYM290:DYO290"/>
    <mergeCell ref="DYP290:DYR290"/>
    <mergeCell ref="DYS290:DYU290"/>
    <mergeCell ref="DXL290:DXN290"/>
    <mergeCell ref="DXO290:DXQ290"/>
    <mergeCell ref="DXR290:DXT290"/>
    <mergeCell ref="DXU290:DXW290"/>
    <mergeCell ref="DXX290:DXZ290"/>
    <mergeCell ref="DYA290:DYC290"/>
    <mergeCell ref="DWT290:DWV290"/>
    <mergeCell ref="DWW290:DWY290"/>
    <mergeCell ref="DWZ290:DXB290"/>
    <mergeCell ref="DXC290:DXE290"/>
    <mergeCell ref="DXF290:DXH290"/>
    <mergeCell ref="DXI290:DXK290"/>
    <mergeCell ref="DWB290:DWD290"/>
    <mergeCell ref="DWE290:DWG290"/>
    <mergeCell ref="DWH290:DWJ290"/>
    <mergeCell ref="DWK290:DWM290"/>
    <mergeCell ref="DWN290:DWP290"/>
    <mergeCell ref="DWQ290:DWS290"/>
    <mergeCell ref="DVJ290:DVL290"/>
    <mergeCell ref="DVM290:DVO290"/>
    <mergeCell ref="DVP290:DVR290"/>
    <mergeCell ref="DVS290:DVU290"/>
    <mergeCell ref="DVV290:DVX290"/>
    <mergeCell ref="DVY290:DWA290"/>
    <mergeCell ref="DUR290:DUT290"/>
    <mergeCell ref="DUU290:DUW290"/>
    <mergeCell ref="DUX290:DUZ290"/>
    <mergeCell ref="DVA290:DVC290"/>
    <mergeCell ref="DVD290:DVF290"/>
    <mergeCell ref="DVG290:DVI290"/>
    <mergeCell ref="DTZ290:DUB290"/>
    <mergeCell ref="DUC290:DUE290"/>
    <mergeCell ref="DUF290:DUH290"/>
    <mergeCell ref="DUI290:DUK290"/>
    <mergeCell ref="DUL290:DUN290"/>
    <mergeCell ref="DUO290:DUQ290"/>
    <mergeCell ref="DTH290:DTJ290"/>
    <mergeCell ref="DTK290:DTM290"/>
    <mergeCell ref="DTN290:DTP290"/>
    <mergeCell ref="DTQ290:DTS290"/>
    <mergeCell ref="DTT290:DTV290"/>
    <mergeCell ref="DTW290:DTY290"/>
    <mergeCell ref="DSP290:DSR290"/>
    <mergeCell ref="DSS290:DSU290"/>
    <mergeCell ref="DSV290:DSX290"/>
    <mergeCell ref="DSY290:DTA290"/>
    <mergeCell ref="DTB290:DTD290"/>
    <mergeCell ref="DTE290:DTG290"/>
    <mergeCell ref="DRX290:DRZ290"/>
    <mergeCell ref="DSA290:DSC290"/>
    <mergeCell ref="DSD290:DSF290"/>
    <mergeCell ref="DSG290:DSI290"/>
    <mergeCell ref="DSJ290:DSL290"/>
    <mergeCell ref="DSM290:DSO290"/>
    <mergeCell ref="DRF290:DRH290"/>
    <mergeCell ref="DRI290:DRK290"/>
    <mergeCell ref="DRL290:DRN290"/>
    <mergeCell ref="DRO290:DRQ290"/>
    <mergeCell ref="DRR290:DRT290"/>
    <mergeCell ref="DRU290:DRW290"/>
    <mergeCell ref="DQN290:DQP290"/>
    <mergeCell ref="DQQ290:DQS290"/>
    <mergeCell ref="DQT290:DQV290"/>
    <mergeCell ref="DQW290:DQY290"/>
    <mergeCell ref="DQZ290:DRB290"/>
    <mergeCell ref="DRC290:DRE290"/>
    <mergeCell ref="DPV290:DPX290"/>
    <mergeCell ref="DPY290:DQA290"/>
    <mergeCell ref="DQB290:DQD290"/>
    <mergeCell ref="DQE290:DQG290"/>
    <mergeCell ref="DQH290:DQJ290"/>
    <mergeCell ref="DQK290:DQM290"/>
    <mergeCell ref="DPD290:DPF290"/>
    <mergeCell ref="DPG290:DPI290"/>
    <mergeCell ref="DPJ290:DPL290"/>
    <mergeCell ref="DPM290:DPO290"/>
    <mergeCell ref="DPP290:DPR290"/>
    <mergeCell ref="DPS290:DPU290"/>
    <mergeCell ref="DOL290:DON290"/>
    <mergeCell ref="DOO290:DOQ290"/>
    <mergeCell ref="DOR290:DOT290"/>
    <mergeCell ref="DOU290:DOW290"/>
    <mergeCell ref="DOX290:DOZ290"/>
    <mergeCell ref="DPA290:DPC290"/>
    <mergeCell ref="DNT290:DNV290"/>
    <mergeCell ref="DNW290:DNY290"/>
    <mergeCell ref="DNZ290:DOB290"/>
    <mergeCell ref="DOC290:DOE290"/>
    <mergeCell ref="DOF290:DOH290"/>
    <mergeCell ref="DOI290:DOK290"/>
    <mergeCell ref="DNB290:DND290"/>
    <mergeCell ref="DNE290:DNG290"/>
    <mergeCell ref="DNH290:DNJ290"/>
    <mergeCell ref="DNK290:DNM290"/>
    <mergeCell ref="DNN290:DNP290"/>
    <mergeCell ref="DNQ290:DNS290"/>
    <mergeCell ref="DMJ290:DML290"/>
    <mergeCell ref="DMM290:DMO290"/>
    <mergeCell ref="DMP290:DMR290"/>
    <mergeCell ref="DMS290:DMU290"/>
    <mergeCell ref="DMV290:DMX290"/>
    <mergeCell ref="DMY290:DNA290"/>
    <mergeCell ref="DLR290:DLT290"/>
    <mergeCell ref="DLU290:DLW290"/>
    <mergeCell ref="DLX290:DLZ290"/>
    <mergeCell ref="DMA290:DMC290"/>
    <mergeCell ref="DMD290:DMF290"/>
    <mergeCell ref="DMG290:DMI290"/>
    <mergeCell ref="DKZ290:DLB290"/>
    <mergeCell ref="DLC290:DLE290"/>
    <mergeCell ref="DLF290:DLH290"/>
    <mergeCell ref="DLI290:DLK290"/>
    <mergeCell ref="DLL290:DLN290"/>
    <mergeCell ref="DLO290:DLQ290"/>
    <mergeCell ref="DKH290:DKJ290"/>
    <mergeCell ref="DKK290:DKM290"/>
    <mergeCell ref="DKN290:DKP290"/>
    <mergeCell ref="DKQ290:DKS290"/>
    <mergeCell ref="DKT290:DKV290"/>
    <mergeCell ref="DKW290:DKY290"/>
    <mergeCell ref="DJP290:DJR290"/>
    <mergeCell ref="DJS290:DJU290"/>
    <mergeCell ref="DJV290:DJX290"/>
    <mergeCell ref="DJY290:DKA290"/>
    <mergeCell ref="DKB290:DKD290"/>
    <mergeCell ref="DKE290:DKG290"/>
    <mergeCell ref="DIX290:DIZ290"/>
    <mergeCell ref="DJA290:DJC290"/>
    <mergeCell ref="DJD290:DJF290"/>
    <mergeCell ref="DJG290:DJI290"/>
    <mergeCell ref="DJJ290:DJL290"/>
    <mergeCell ref="DJM290:DJO290"/>
    <mergeCell ref="DIF290:DIH290"/>
    <mergeCell ref="DII290:DIK290"/>
    <mergeCell ref="DIL290:DIN290"/>
    <mergeCell ref="DIO290:DIQ290"/>
    <mergeCell ref="DIR290:DIT290"/>
    <mergeCell ref="DIU290:DIW290"/>
    <mergeCell ref="DHN290:DHP290"/>
    <mergeCell ref="DHQ290:DHS290"/>
    <mergeCell ref="DHT290:DHV290"/>
    <mergeCell ref="DHW290:DHY290"/>
    <mergeCell ref="DHZ290:DIB290"/>
    <mergeCell ref="DIC290:DIE290"/>
    <mergeCell ref="DGV290:DGX290"/>
    <mergeCell ref="DGY290:DHA290"/>
    <mergeCell ref="DHB290:DHD290"/>
    <mergeCell ref="DHE290:DHG290"/>
    <mergeCell ref="DHH290:DHJ290"/>
    <mergeCell ref="DHK290:DHM290"/>
    <mergeCell ref="DGD290:DGF290"/>
    <mergeCell ref="DGG290:DGI290"/>
    <mergeCell ref="DGJ290:DGL290"/>
    <mergeCell ref="DGM290:DGO290"/>
    <mergeCell ref="DGP290:DGR290"/>
    <mergeCell ref="DGS290:DGU290"/>
    <mergeCell ref="DFL290:DFN290"/>
    <mergeCell ref="DFO290:DFQ290"/>
    <mergeCell ref="DFR290:DFT290"/>
    <mergeCell ref="DFU290:DFW290"/>
    <mergeCell ref="DFX290:DFZ290"/>
    <mergeCell ref="DGA290:DGC290"/>
    <mergeCell ref="DET290:DEV290"/>
    <mergeCell ref="DEW290:DEY290"/>
    <mergeCell ref="DEZ290:DFB290"/>
    <mergeCell ref="DFC290:DFE290"/>
    <mergeCell ref="DFF290:DFH290"/>
    <mergeCell ref="DFI290:DFK290"/>
    <mergeCell ref="DEB290:DED290"/>
    <mergeCell ref="DEE290:DEG290"/>
    <mergeCell ref="DEH290:DEJ290"/>
    <mergeCell ref="DEK290:DEM290"/>
    <mergeCell ref="DEN290:DEP290"/>
    <mergeCell ref="DEQ290:DES290"/>
    <mergeCell ref="DDJ290:DDL290"/>
    <mergeCell ref="DDM290:DDO290"/>
    <mergeCell ref="DDP290:DDR290"/>
    <mergeCell ref="DDS290:DDU290"/>
    <mergeCell ref="DDV290:DDX290"/>
    <mergeCell ref="DDY290:DEA290"/>
    <mergeCell ref="DCR290:DCT290"/>
    <mergeCell ref="DCU290:DCW290"/>
    <mergeCell ref="DCX290:DCZ290"/>
    <mergeCell ref="DDA290:DDC290"/>
    <mergeCell ref="DDD290:DDF290"/>
    <mergeCell ref="DDG290:DDI290"/>
    <mergeCell ref="DBZ290:DCB290"/>
    <mergeCell ref="DCC290:DCE290"/>
    <mergeCell ref="DCF290:DCH290"/>
    <mergeCell ref="DCI290:DCK290"/>
    <mergeCell ref="DCL290:DCN290"/>
    <mergeCell ref="DCO290:DCQ290"/>
    <mergeCell ref="DBH290:DBJ290"/>
    <mergeCell ref="DBK290:DBM290"/>
    <mergeCell ref="DBN290:DBP290"/>
    <mergeCell ref="DBQ290:DBS290"/>
    <mergeCell ref="DBT290:DBV290"/>
    <mergeCell ref="DBW290:DBY290"/>
    <mergeCell ref="DAP290:DAR290"/>
    <mergeCell ref="DAS290:DAU290"/>
    <mergeCell ref="DAV290:DAX290"/>
    <mergeCell ref="DAY290:DBA290"/>
    <mergeCell ref="DBB290:DBD290"/>
    <mergeCell ref="DBE290:DBG290"/>
    <mergeCell ref="CZX290:CZZ290"/>
    <mergeCell ref="DAA290:DAC290"/>
    <mergeCell ref="DAD290:DAF290"/>
    <mergeCell ref="DAG290:DAI290"/>
    <mergeCell ref="DAJ290:DAL290"/>
    <mergeCell ref="DAM290:DAO290"/>
    <mergeCell ref="CZF290:CZH290"/>
    <mergeCell ref="CZI290:CZK290"/>
    <mergeCell ref="CZL290:CZN290"/>
    <mergeCell ref="CZO290:CZQ290"/>
    <mergeCell ref="CZR290:CZT290"/>
    <mergeCell ref="CZU290:CZW290"/>
    <mergeCell ref="CYN290:CYP290"/>
    <mergeCell ref="CYQ290:CYS290"/>
    <mergeCell ref="CYT290:CYV290"/>
    <mergeCell ref="CYW290:CYY290"/>
    <mergeCell ref="CYZ290:CZB290"/>
    <mergeCell ref="CZC290:CZE290"/>
    <mergeCell ref="CXV290:CXX290"/>
    <mergeCell ref="CXY290:CYA290"/>
    <mergeCell ref="CYB290:CYD290"/>
    <mergeCell ref="CYE290:CYG290"/>
    <mergeCell ref="CYH290:CYJ290"/>
    <mergeCell ref="CYK290:CYM290"/>
    <mergeCell ref="CXD290:CXF290"/>
    <mergeCell ref="CXG290:CXI290"/>
    <mergeCell ref="CXJ290:CXL290"/>
    <mergeCell ref="CXM290:CXO290"/>
    <mergeCell ref="CXP290:CXR290"/>
    <mergeCell ref="CXS290:CXU290"/>
    <mergeCell ref="CWL290:CWN290"/>
    <mergeCell ref="CWO290:CWQ290"/>
    <mergeCell ref="CWR290:CWT290"/>
    <mergeCell ref="CWU290:CWW290"/>
    <mergeCell ref="CWX290:CWZ290"/>
    <mergeCell ref="CXA290:CXC290"/>
    <mergeCell ref="CVT290:CVV290"/>
    <mergeCell ref="CVW290:CVY290"/>
    <mergeCell ref="CVZ290:CWB290"/>
    <mergeCell ref="CWC290:CWE290"/>
    <mergeCell ref="CWF290:CWH290"/>
    <mergeCell ref="CWI290:CWK290"/>
    <mergeCell ref="CVB290:CVD290"/>
    <mergeCell ref="CVE290:CVG290"/>
    <mergeCell ref="CVH290:CVJ290"/>
    <mergeCell ref="CVK290:CVM290"/>
    <mergeCell ref="CVN290:CVP290"/>
    <mergeCell ref="CVQ290:CVS290"/>
    <mergeCell ref="CUJ290:CUL290"/>
    <mergeCell ref="CUM290:CUO290"/>
    <mergeCell ref="CUP290:CUR290"/>
    <mergeCell ref="CUS290:CUU290"/>
    <mergeCell ref="CUV290:CUX290"/>
    <mergeCell ref="CUY290:CVA290"/>
    <mergeCell ref="CTR290:CTT290"/>
    <mergeCell ref="CTU290:CTW290"/>
    <mergeCell ref="CTX290:CTZ290"/>
    <mergeCell ref="CUA290:CUC290"/>
    <mergeCell ref="CUD290:CUF290"/>
    <mergeCell ref="CUG290:CUI290"/>
    <mergeCell ref="CSZ290:CTB290"/>
    <mergeCell ref="CTC290:CTE290"/>
    <mergeCell ref="CTF290:CTH290"/>
    <mergeCell ref="CTI290:CTK290"/>
    <mergeCell ref="CTL290:CTN290"/>
    <mergeCell ref="CTO290:CTQ290"/>
    <mergeCell ref="CSH290:CSJ290"/>
    <mergeCell ref="CSK290:CSM290"/>
    <mergeCell ref="CSN290:CSP290"/>
    <mergeCell ref="CSQ290:CSS290"/>
    <mergeCell ref="CST290:CSV290"/>
    <mergeCell ref="CSW290:CSY290"/>
    <mergeCell ref="CRP290:CRR290"/>
    <mergeCell ref="CRS290:CRU290"/>
    <mergeCell ref="CRV290:CRX290"/>
    <mergeCell ref="CRY290:CSA290"/>
    <mergeCell ref="CSB290:CSD290"/>
    <mergeCell ref="CSE290:CSG290"/>
    <mergeCell ref="CQX290:CQZ290"/>
    <mergeCell ref="CRA290:CRC290"/>
    <mergeCell ref="CRD290:CRF290"/>
    <mergeCell ref="CRG290:CRI290"/>
    <mergeCell ref="CRJ290:CRL290"/>
    <mergeCell ref="CRM290:CRO290"/>
    <mergeCell ref="CQF290:CQH290"/>
    <mergeCell ref="CQI290:CQK290"/>
    <mergeCell ref="CQL290:CQN290"/>
    <mergeCell ref="CQO290:CQQ290"/>
    <mergeCell ref="CQR290:CQT290"/>
    <mergeCell ref="CQU290:CQW290"/>
    <mergeCell ref="CPN290:CPP290"/>
    <mergeCell ref="CPQ290:CPS290"/>
    <mergeCell ref="CPT290:CPV290"/>
    <mergeCell ref="CPW290:CPY290"/>
    <mergeCell ref="CPZ290:CQB290"/>
    <mergeCell ref="CQC290:CQE290"/>
    <mergeCell ref="COV290:COX290"/>
    <mergeCell ref="COY290:CPA290"/>
    <mergeCell ref="CPB290:CPD290"/>
    <mergeCell ref="CPE290:CPG290"/>
    <mergeCell ref="CPH290:CPJ290"/>
    <mergeCell ref="CPK290:CPM290"/>
    <mergeCell ref="COD290:COF290"/>
    <mergeCell ref="COG290:COI290"/>
    <mergeCell ref="COJ290:COL290"/>
    <mergeCell ref="COM290:COO290"/>
    <mergeCell ref="COP290:COR290"/>
    <mergeCell ref="COS290:COU290"/>
    <mergeCell ref="CNL290:CNN290"/>
    <mergeCell ref="CNO290:CNQ290"/>
    <mergeCell ref="CNR290:CNT290"/>
    <mergeCell ref="CNU290:CNW290"/>
    <mergeCell ref="CNX290:CNZ290"/>
    <mergeCell ref="COA290:COC290"/>
    <mergeCell ref="CMT290:CMV290"/>
    <mergeCell ref="CMW290:CMY290"/>
    <mergeCell ref="CMZ290:CNB290"/>
    <mergeCell ref="CNC290:CNE290"/>
    <mergeCell ref="CNF290:CNH290"/>
    <mergeCell ref="CNI290:CNK290"/>
    <mergeCell ref="CMB290:CMD290"/>
    <mergeCell ref="CME290:CMG290"/>
    <mergeCell ref="CMH290:CMJ290"/>
    <mergeCell ref="CMK290:CMM290"/>
    <mergeCell ref="CMN290:CMP290"/>
    <mergeCell ref="CMQ290:CMS290"/>
    <mergeCell ref="CLJ290:CLL290"/>
    <mergeCell ref="CLM290:CLO290"/>
    <mergeCell ref="CLP290:CLR290"/>
    <mergeCell ref="CLS290:CLU290"/>
    <mergeCell ref="CLV290:CLX290"/>
    <mergeCell ref="CLY290:CMA290"/>
    <mergeCell ref="CKR290:CKT290"/>
    <mergeCell ref="CKU290:CKW290"/>
    <mergeCell ref="CKX290:CKZ290"/>
    <mergeCell ref="CLA290:CLC290"/>
    <mergeCell ref="CLD290:CLF290"/>
    <mergeCell ref="CLG290:CLI290"/>
    <mergeCell ref="CJZ290:CKB290"/>
    <mergeCell ref="CKC290:CKE290"/>
    <mergeCell ref="CKF290:CKH290"/>
    <mergeCell ref="CKI290:CKK290"/>
    <mergeCell ref="CKL290:CKN290"/>
    <mergeCell ref="CKO290:CKQ290"/>
    <mergeCell ref="CJH290:CJJ290"/>
    <mergeCell ref="CJK290:CJM290"/>
    <mergeCell ref="CJN290:CJP290"/>
    <mergeCell ref="CJQ290:CJS290"/>
    <mergeCell ref="CJT290:CJV290"/>
    <mergeCell ref="CJW290:CJY290"/>
    <mergeCell ref="CIP290:CIR290"/>
    <mergeCell ref="CIS290:CIU290"/>
    <mergeCell ref="CIV290:CIX290"/>
    <mergeCell ref="CIY290:CJA290"/>
    <mergeCell ref="CJB290:CJD290"/>
    <mergeCell ref="CJE290:CJG290"/>
    <mergeCell ref="CHX290:CHZ290"/>
    <mergeCell ref="CIA290:CIC290"/>
    <mergeCell ref="CID290:CIF290"/>
    <mergeCell ref="CIG290:CII290"/>
    <mergeCell ref="CIJ290:CIL290"/>
    <mergeCell ref="CIM290:CIO290"/>
    <mergeCell ref="CHF290:CHH290"/>
    <mergeCell ref="CHI290:CHK290"/>
    <mergeCell ref="CHL290:CHN290"/>
    <mergeCell ref="CHO290:CHQ290"/>
    <mergeCell ref="CHR290:CHT290"/>
    <mergeCell ref="CHU290:CHW290"/>
    <mergeCell ref="CGN290:CGP290"/>
    <mergeCell ref="CGQ290:CGS290"/>
    <mergeCell ref="CGT290:CGV290"/>
    <mergeCell ref="CGW290:CGY290"/>
    <mergeCell ref="CGZ290:CHB290"/>
    <mergeCell ref="CHC290:CHE290"/>
    <mergeCell ref="CFV290:CFX290"/>
    <mergeCell ref="CFY290:CGA290"/>
    <mergeCell ref="CGB290:CGD290"/>
    <mergeCell ref="CGE290:CGG290"/>
    <mergeCell ref="CGH290:CGJ290"/>
    <mergeCell ref="CGK290:CGM290"/>
    <mergeCell ref="CFD290:CFF290"/>
    <mergeCell ref="CFG290:CFI290"/>
    <mergeCell ref="CFJ290:CFL290"/>
    <mergeCell ref="CFM290:CFO290"/>
    <mergeCell ref="CFP290:CFR290"/>
    <mergeCell ref="CFS290:CFU290"/>
    <mergeCell ref="CEL290:CEN290"/>
    <mergeCell ref="CEO290:CEQ290"/>
    <mergeCell ref="CER290:CET290"/>
    <mergeCell ref="CEU290:CEW290"/>
    <mergeCell ref="CEX290:CEZ290"/>
    <mergeCell ref="CFA290:CFC290"/>
    <mergeCell ref="CDT290:CDV290"/>
    <mergeCell ref="CDW290:CDY290"/>
    <mergeCell ref="CDZ290:CEB290"/>
    <mergeCell ref="CEC290:CEE290"/>
    <mergeCell ref="CEF290:CEH290"/>
    <mergeCell ref="CEI290:CEK290"/>
    <mergeCell ref="CDB290:CDD290"/>
    <mergeCell ref="CDE290:CDG290"/>
    <mergeCell ref="CDH290:CDJ290"/>
    <mergeCell ref="CDK290:CDM290"/>
    <mergeCell ref="CDN290:CDP290"/>
    <mergeCell ref="CDQ290:CDS290"/>
    <mergeCell ref="CCJ290:CCL290"/>
    <mergeCell ref="CCM290:CCO290"/>
    <mergeCell ref="CCP290:CCR290"/>
    <mergeCell ref="CCS290:CCU290"/>
    <mergeCell ref="CCV290:CCX290"/>
    <mergeCell ref="CCY290:CDA290"/>
    <mergeCell ref="CBR290:CBT290"/>
    <mergeCell ref="CBU290:CBW290"/>
    <mergeCell ref="CBX290:CBZ290"/>
    <mergeCell ref="CCA290:CCC290"/>
    <mergeCell ref="CCD290:CCF290"/>
    <mergeCell ref="CCG290:CCI290"/>
    <mergeCell ref="CAZ290:CBB290"/>
    <mergeCell ref="CBC290:CBE290"/>
    <mergeCell ref="CBF290:CBH290"/>
    <mergeCell ref="CBI290:CBK290"/>
    <mergeCell ref="CBL290:CBN290"/>
    <mergeCell ref="CBO290:CBQ290"/>
    <mergeCell ref="CAH290:CAJ290"/>
    <mergeCell ref="CAK290:CAM290"/>
    <mergeCell ref="CAN290:CAP290"/>
    <mergeCell ref="CAQ290:CAS290"/>
    <mergeCell ref="CAT290:CAV290"/>
    <mergeCell ref="CAW290:CAY290"/>
    <mergeCell ref="BZP290:BZR290"/>
    <mergeCell ref="BZS290:BZU290"/>
    <mergeCell ref="BZV290:BZX290"/>
    <mergeCell ref="BZY290:CAA290"/>
    <mergeCell ref="CAB290:CAD290"/>
    <mergeCell ref="CAE290:CAG290"/>
    <mergeCell ref="BYX290:BYZ290"/>
    <mergeCell ref="BZA290:BZC290"/>
    <mergeCell ref="BZD290:BZF290"/>
    <mergeCell ref="BZG290:BZI290"/>
    <mergeCell ref="BZJ290:BZL290"/>
    <mergeCell ref="BZM290:BZO290"/>
    <mergeCell ref="BYF290:BYH290"/>
    <mergeCell ref="BYI290:BYK290"/>
    <mergeCell ref="BYL290:BYN290"/>
    <mergeCell ref="BYO290:BYQ290"/>
    <mergeCell ref="BYR290:BYT290"/>
    <mergeCell ref="BYU290:BYW290"/>
    <mergeCell ref="BXN290:BXP290"/>
    <mergeCell ref="BXQ290:BXS290"/>
    <mergeCell ref="BXT290:BXV290"/>
    <mergeCell ref="BXW290:BXY290"/>
    <mergeCell ref="BXZ290:BYB290"/>
    <mergeCell ref="BYC290:BYE290"/>
    <mergeCell ref="BWV290:BWX290"/>
    <mergeCell ref="BWY290:BXA290"/>
    <mergeCell ref="BXB290:BXD290"/>
    <mergeCell ref="BXE290:BXG290"/>
    <mergeCell ref="BXH290:BXJ290"/>
    <mergeCell ref="BXK290:BXM290"/>
    <mergeCell ref="BWD290:BWF290"/>
    <mergeCell ref="BWG290:BWI290"/>
    <mergeCell ref="BWJ290:BWL290"/>
    <mergeCell ref="BWM290:BWO290"/>
    <mergeCell ref="BWP290:BWR290"/>
    <mergeCell ref="BWS290:BWU290"/>
    <mergeCell ref="BVL290:BVN290"/>
    <mergeCell ref="BVO290:BVQ290"/>
    <mergeCell ref="BVR290:BVT290"/>
    <mergeCell ref="BVU290:BVW290"/>
    <mergeCell ref="BVX290:BVZ290"/>
    <mergeCell ref="BWA290:BWC290"/>
    <mergeCell ref="BUT290:BUV290"/>
    <mergeCell ref="BUW290:BUY290"/>
    <mergeCell ref="BUZ290:BVB290"/>
    <mergeCell ref="BVC290:BVE290"/>
    <mergeCell ref="BVF290:BVH290"/>
    <mergeCell ref="BVI290:BVK290"/>
    <mergeCell ref="BUB290:BUD290"/>
    <mergeCell ref="BUE290:BUG290"/>
    <mergeCell ref="BUH290:BUJ290"/>
    <mergeCell ref="BUK290:BUM290"/>
    <mergeCell ref="BUN290:BUP290"/>
    <mergeCell ref="BUQ290:BUS290"/>
    <mergeCell ref="BTJ290:BTL290"/>
    <mergeCell ref="BTM290:BTO290"/>
    <mergeCell ref="BTP290:BTR290"/>
    <mergeCell ref="BTS290:BTU290"/>
    <mergeCell ref="BTV290:BTX290"/>
    <mergeCell ref="BTY290:BUA290"/>
    <mergeCell ref="BSR290:BST290"/>
    <mergeCell ref="BSU290:BSW290"/>
    <mergeCell ref="BSX290:BSZ290"/>
    <mergeCell ref="BTA290:BTC290"/>
    <mergeCell ref="BTD290:BTF290"/>
    <mergeCell ref="BTG290:BTI290"/>
    <mergeCell ref="BRZ290:BSB290"/>
    <mergeCell ref="BSC290:BSE290"/>
    <mergeCell ref="BSF290:BSH290"/>
    <mergeCell ref="BSI290:BSK290"/>
    <mergeCell ref="BSL290:BSN290"/>
    <mergeCell ref="BSO290:BSQ290"/>
    <mergeCell ref="BRH290:BRJ290"/>
    <mergeCell ref="BRK290:BRM290"/>
    <mergeCell ref="BRN290:BRP290"/>
    <mergeCell ref="BRQ290:BRS290"/>
    <mergeCell ref="BRT290:BRV290"/>
    <mergeCell ref="BRW290:BRY290"/>
    <mergeCell ref="BQP290:BQR290"/>
    <mergeCell ref="BQS290:BQU290"/>
    <mergeCell ref="BQV290:BQX290"/>
    <mergeCell ref="BQY290:BRA290"/>
    <mergeCell ref="BRB290:BRD290"/>
    <mergeCell ref="BRE290:BRG290"/>
    <mergeCell ref="BPX290:BPZ290"/>
    <mergeCell ref="BQA290:BQC290"/>
    <mergeCell ref="BQD290:BQF290"/>
    <mergeCell ref="BQG290:BQI290"/>
    <mergeCell ref="BQJ290:BQL290"/>
    <mergeCell ref="BQM290:BQO290"/>
    <mergeCell ref="BPF290:BPH290"/>
    <mergeCell ref="BPI290:BPK290"/>
    <mergeCell ref="BPL290:BPN290"/>
    <mergeCell ref="BPO290:BPQ290"/>
    <mergeCell ref="BPR290:BPT290"/>
    <mergeCell ref="BPU290:BPW290"/>
    <mergeCell ref="BON290:BOP290"/>
    <mergeCell ref="BOQ290:BOS290"/>
    <mergeCell ref="BOT290:BOV290"/>
    <mergeCell ref="BOW290:BOY290"/>
    <mergeCell ref="BOZ290:BPB290"/>
    <mergeCell ref="BPC290:BPE290"/>
    <mergeCell ref="BNV290:BNX290"/>
    <mergeCell ref="BNY290:BOA290"/>
    <mergeCell ref="BOB290:BOD290"/>
    <mergeCell ref="BOE290:BOG290"/>
    <mergeCell ref="BOH290:BOJ290"/>
    <mergeCell ref="BOK290:BOM290"/>
    <mergeCell ref="BND290:BNF290"/>
    <mergeCell ref="BNG290:BNI290"/>
    <mergeCell ref="BNJ290:BNL290"/>
    <mergeCell ref="BNM290:BNO290"/>
    <mergeCell ref="BNP290:BNR290"/>
    <mergeCell ref="BNS290:BNU290"/>
    <mergeCell ref="BML290:BMN290"/>
    <mergeCell ref="BMO290:BMQ290"/>
    <mergeCell ref="BMR290:BMT290"/>
    <mergeCell ref="BMU290:BMW290"/>
    <mergeCell ref="BMX290:BMZ290"/>
    <mergeCell ref="BNA290:BNC290"/>
    <mergeCell ref="BLT290:BLV290"/>
    <mergeCell ref="BLW290:BLY290"/>
    <mergeCell ref="BLZ290:BMB290"/>
    <mergeCell ref="BMC290:BME290"/>
    <mergeCell ref="BMF290:BMH290"/>
    <mergeCell ref="BMI290:BMK290"/>
    <mergeCell ref="BLB290:BLD290"/>
    <mergeCell ref="BLE290:BLG290"/>
    <mergeCell ref="BLH290:BLJ290"/>
    <mergeCell ref="BLK290:BLM290"/>
    <mergeCell ref="BLN290:BLP290"/>
    <mergeCell ref="BLQ290:BLS290"/>
    <mergeCell ref="BKJ290:BKL290"/>
    <mergeCell ref="BKM290:BKO290"/>
    <mergeCell ref="BKP290:BKR290"/>
    <mergeCell ref="BKS290:BKU290"/>
    <mergeCell ref="BKV290:BKX290"/>
    <mergeCell ref="BKY290:BLA290"/>
    <mergeCell ref="BJR290:BJT290"/>
    <mergeCell ref="BJU290:BJW290"/>
    <mergeCell ref="BJX290:BJZ290"/>
    <mergeCell ref="BKA290:BKC290"/>
    <mergeCell ref="BKD290:BKF290"/>
    <mergeCell ref="BKG290:BKI290"/>
    <mergeCell ref="BIZ290:BJB290"/>
    <mergeCell ref="BJC290:BJE290"/>
    <mergeCell ref="BJF290:BJH290"/>
    <mergeCell ref="BJI290:BJK290"/>
    <mergeCell ref="BJL290:BJN290"/>
    <mergeCell ref="BJO290:BJQ290"/>
    <mergeCell ref="BIH290:BIJ290"/>
    <mergeCell ref="BIK290:BIM290"/>
    <mergeCell ref="BIN290:BIP290"/>
    <mergeCell ref="BIQ290:BIS290"/>
    <mergeCell ref="BIT290:BIV290"/>
    <mergeCell ref="BIW290:BIY290"/>
    <mergeCell ref="BHP290:BHR290"/>
    <mergeCell ref="BHS290:BHU290"/>
    <mergeCell ref="BHV290:BHX290"/>
    <mergeCell ref="BHY290:BIA290"/>
    <mergeCell ref="BIB290:BID290"/>
    <mergeCell ref="BIE290:BIG290"/>
    <mergeCell ref="BGX290:BGZ290"/>
    <mergeCell ref="BHA290:BHC290"/>
    <mergeCell ref="BHD290:BHF290"/>
    <mergeCell ref="BHG290:BHI290"/>
    <mergeCell ref="BHJ290:BHL290"/>
    <mergeCell ref="BHM290:BHO290"/>
    <mergeCell ref="BGF290:BGH290"/>
    <mergeCell ref="BGI290:BGK290"/>
    <mergeCell ref="BGL290:BGN290"/>
    <mergeCell ref="BGO290:BGQ290"/>
    <mergeCell ref="BGR290:BGT290"/>
    <mergeCell ref="BGU290:BGW290"/>
    <mergeCell ref="BFN290:BFP290"/>
    <mergeCell ref="BFQ290:BFS290"/>
    <mergeCell ref="BFT290:BFV290"/>
    <mergeCell ref="BFW290:BFY290"/>
    <mergeCell ref="BFZ290:BGB290"/>
    <mergeCell ref="BGC290:BGE290"/>
    <mergeCell ref="BEV290:BEX290"/>
    <mergeCell ref="BEY290:BFA290"/>
    <mergeCell ref="BFB290:BFD290"/>
    <mergeCell ref="BFE290:BFG290"/>
    <mergeCell ref="BFH290:BFJ290"/>
    <mergeCell ref="BFK290:BFM290"/>
    <mergeCell ref="BED290:BEF290"/>
    <mergeCell ref="BEG290:BEI290"/>
    <mergeCell ref="BEJ290:BEL290"/>
    <mergeCell ref="BEM290:BEO290"/>
    <mergeCell ref="BEP290:BER290"/>
    <mergeCell ref="BES290:BEU290"/>
    <mergeCell ref="BDL290:BDN290"/>
    <mergeCell ref="BDO290:BDQ290"/>
    <mergeCell ref="BDR290:BDT290"/>
    <mergeCell ref="BDU290:BDW290"/>
    <mergeCell ref="BDX290:BDZ290"/>
    <mergeCell ref="BEA290:BEC290"/>
    <mergeCell ref="BCT290:BCV290"/>
    <mergeCell ref="BCW290:BCY290"/>
    <mergeCell ref="BCZ290:BDB290"/>
    <mergeCell ref="BDC290:BDE290"/>
    <mergeCell ref="BDF290:BDH290"/>
    <mergeCell ref="BDI290:BDK290"/>
    <mergeCell ref="BCB290:BCD290"/>
    <mergeCell ref="BCE290:BCG290"/>
    <mergeCell ref="BCH290:BCJ290"/>
    <mergeCell ref="BCK290:BCM290"/>
    <mergeCell ref="BCN290:BCP290"/>
    <mergeCell ref="BCQ290:BCS290"/>
    <mergeCell ref="BBJ290:BBL290"/>
    <mergeCell ref="BBM290:BBO290"/>
    <mergeCell ref="BBP290:BBR290"/>
    <mergeCell ref="BBS290:BBU290"/>
    <mergeCell ref="BBV290:BBX290"/>
    <mergeCell ref="BBY290:BCA290"/>
    <mergeCell ref="BAR290:BAT290"/>
    <mergeCell ref="BAU290:BAW290"/>
    <mergeCell ref="BAX290:BAZ290"/>
    <mergeCell ref="BBA290:BBC290"/>
    <mergeCell ref="BBD290:BBF290"/>
    <mergeCell ref="BBG290:BBI290"/>
    <mergeCell ref="AZZ290:BAB290"/>
    <mergeCell ref="BAC290:BAE290"/>
    <mergeCell ref="BAF290:BAH290"/>
    <mergeCell ref="BAI290:BAK290"/>
    <mergeCell ref="BAL290:BAN290"/>
    <mergeCell ref="BAO290:BAQ290"/>
    <mergeCell ref="AZH290:AZJ290"/>
    <mergeCell ref="AZK290:AZM290"/>
    <mergeCell ref="AZN290:AZP290"/>
    <mergeCell ref="AZQ290:AZS290"/>
    <mergeCell ref="AZT290:AZV290"/>
    <mergeCell ref="AZW290:AZY290"/>
    <mergeCell ref="AYP290:AYR290"/>
    <mergeCell ref="AYS290:AYU290"/>
    <mergeCell ref="AYV290:AYX290"/>
    <mergeCell ref="AYY290:AZA290"/>
    <mergeCell ref="AZB290:AZD290"/>
    <mergeCell ref="AZE290:AZG290"/>
    <mergeCell ref="AXX290:AXZ290"/>
    <mergeCell ref="AYA290:AYC290"/>
    <mergeCell ref="AYD290:AYF290"/>
    <mergeCell ref="AYG290:AYI290"/>
    <mergeCell ref="AYJ290:AYL290"/>
    <mergeCell ref="AYM290:AYO290"/>
    <mergeCell ref="AXF290:AXH290"/>
    <mergeCell ref="AXI290:AXK290"/>
    <mergeCell ref="AXL290:AXN290"/>
    <mergeCell ref="AXO290:AXQ290"/>
    <mergeCell ref="AXR290:AXT290"/>
    <mergeCell ref="AXU290:AXW290"/>
    <mergeCell ref="AWN290:AWP290"/>
    <mergeCell ref="AWQ290:AWS290"/>
    <mergeCell ref="AWT290:AWV290"/>
    <mergeCell ref="AWW290:AWY290"/>
    <mergeCell ref="AWZ290:AXB290"/>
    <mergeCell ref="AXC290:AXE290"/>
    <mergeCell ref="AVV290:AVX290"/>
    <mergeCell ref="AVY290:AWA290"/>
    <mergeCell ref="AWB290:AWD290"/>
    <mergeCell ref="AWE290:AWG290"/>
    <mergeCell ref="AWH290:AWJ290"/>
    <mergeCell ref="AWK290:AWM290"/>
    <mergeCell ref="AVD290:AVF290"/>
    <mergeCell ref="AVG290:AVI290"/>
    <mergeCell ref="AVJ290:AVL290"/>
    <mergeCell ref="AVM290:AVO290"/>
    <mergeCell ref="AVP290:AVR290"/>
    <mergeCell ref="AVS290:AVU290"/>
    <mergeCell ref="AUL290:AUN290"/>
    <mergeCell ref="AUO290:AUQ290"/>
    <mergeCell ref="AUR290:AUT290"/>
    <mergeCell ref="AUU290:AUW290"/>
    <mergeCell ref="AUX290:AUZ290"/>
    <mergeCell ref="AVA290:AVC290"/>
    <mergeCell ref="ATT290:ATV290"/>
    <mergeCell ref="ATW290:ATY290"/>
    <mergeCell ref="ATZ290:AUB290"/>
    <mergeCell ref="AUC290:AUE290"/>
    <mergeCell ref="AUF290:AUH290"/>
    <mergeCell ref="AUI290:AUK290"/>
    <mergeCell ref="ATB290:ATD290"/>
    <mergeCell ref="ATE290:ATG290"/>
    <mergeCell ref="ATH290:ATJ290"/>
    <mergeCell ref="ATK290:ATM290"/>
    <mergeCell ref="ATN290:ATP290"/>
    <mergeCell ref="ATQ290:ATS290"/>
    <mergeCell ref="ASJ290:ASL290"/>
    <mergeCell ref="ASM290:ASO290"/>
    <mergeCell ref="ASP290:ASR290"/>
    <mergeCell ref="ASS290:ASU290"/>
    <mergeCell ref="ASV290:ASX290"/>
    <mergeCell ref="ASY290:ATA290"/>
    <mergeCell ref="ARR290:ART290"/>
    <mergeCell ref="ARU290:ARW290"/>
    <mergeCell ref="ARX290:ARZ290"/>
    <mergeCell ref="ASA290:ASC290"/>
    <mergeCell ref="ASD290:ASF290"/>
    <mergeCell ref="ASG290:ASI290"/>
    <mergeCell ref="AQZ290:ARB290"/>
    <mergeCell ref="ARC290:ARE290"/>
    <mergeCell ref="ARF290:ARH290"/>
    <mergeCell ref="ARI290:ARK290"/>
    <mergeCell ref="ARL290:ARN290"/>
    <mergeCell ref="ARO290:ARQ290"/>
    <mergeCell ref="AQH290:AQJ290"/>
    <mergeCell ref="AQK290:AQM290"/>
    <mergeCell ref="AQN290:AQP290"/>
    <mergeCell ref="AQQ290:AQS290"/>
    <mergeCell ref="AQT290:AQV290"/>
    <mergeCell ref="AQW290:AQY290"/>
    <mergeCell ref="APP290:APR290"/>
    <mergeCell ref="APS290:APU290"/>
    <mergeCell ref="APV290:APX290"/>
    <mergeCell ref="APY290:AQA290"/>
    <mergeCell ref="AQB290:AQD290"/>
    <mergeCell ref="AQE290:AQG290"/>
    <mergeCell ref="AOX290:AOZ290"/>
    <mergeCell ref="APA290:APC290"/>
    <mergeCell ref="APD290:APF290"/>
    <mergeCell ref="APG290:API290"/>
    <mergeCell ref="APJ290:APL290"/>
    <mergeCell ref="APM290:APO290"/>
    <mergeCell ref="AOF290:AOH290"/>
    <mergeCell ref="AOI290:AOK290"/>
    <mergeCell ref="AOL290:AON290"/>
    <mergeCell ref="AOO290:AOQ290"/>
    <mergeCell ref="AOR290:AOT290"/>
    <mergeCell ref="AOU290:AOW290"/>
    <mergeCell ref="ANN290:ANP290"/>
    <mergeCell ref="ANQ290:ANS290"/>
    <mergeCell ref="ANT290:ANV290"/>
    <mergeCell ref="ANW290:ANY290"/>
    <mergeCell ref="ANZ290:AOB290"/>
    <mergeCell ref="AOC290:AOE290"/>
    <mergeCell ref="AMV290:AMX290"/>
    <mergeCell ref="AMY290:ANA290"/>
    <mergeCell ref="ANB290:AND290"/>
    <mergeCell ref="ANE290:ANG290"/>
    <mergeCell ref="ANH290:ANJ290"/>
    <mergeCell ref="ANK290:ANM290"/>
    <mergeCell ref="AMD290:AMF290"/>
    <mergeCell ref="AMG290:AMI290"/>
    <mergeCell ref="AMJ290:AML290"/>
    <mergeCell ref="AMM290:AMO290"/>
    <mergeCell ref="AMP290:AMR290"/>
    <mergeCell ref="AMS290:AMU290"/>
    <mergeCell ref="ALL290:ALN290"/>
    <mergeCell ref="ALO290:ALQ290"/>
    <mergeCell ref="ALR290:ALT290"/>
    <mergeCell ref="ALU290:ALW290"/>
    <mergeCell ref="ALX290:ALZ290"/>
    <mergeCell ref="AMA290:AMC290"/>
    <mergeCell ref="AKT290:AKV290"/>
    <mergeCell ref="AKW290:AKY290"/>
    <mergeCell ref="AKZ290:ALB290"/>
    <mergeCell ref="ALC290:ALE290"/>
    <mergeCell ref="ALF290:ALH290"/>
    <mergeCell ref="ALI290:ALK290"/>
    <mergeCell ref="AKB290:AKD290"/>
    <mergeCell ref="AKE290:AKG290"/>
    <mergeCell ref="AKH290:AKJ290"/>
    <mergeCell ref="AKK290:AKM290"/>
    <mergeCell ref="AKN290:AKP290"/>
    <mergeCell ref="AKQ290:AKS290"/>
    <mergeCell ref="AJJ290:AJL290"/>
    <mergeCell ref="AJM290:AJO290"/>
    <mergeCell ref="AJP290:AJR290"/>
    <mergeCell ref="AJS290:AJU290"/>
    <mergeCell ref="AJV290:AJX290"/>
    <mergeCell ref="AJY290:AKA290"/>
    <mergeCell ref="AIR290:AIT290"/>
    <mergeCell ref="AIU290:AIW290"/>
    <mergeCell ref="AIX290:AIZ290"/>
    <mergeCell ref="AJA290:AJC290"/>
    <mergeCell ref="AJD290:AJF290"/>
    <mergeCell ref="AJG290:AJI290"/>
    <mergeCell ref="AHZ290:AIB290"/>
    <mergeCell ref="AIC290:AIE290"/>
    <mergeCell ref="AIF290:AIH290"/>
    <mergeCell ref="AII290:AIK290"/>
    <mergeCell ref="AIL290:AIN290"/>
    <mergeCell ref="AIO290:AIQ290"/>
    <mergeCell ref="AHH290:AHJ290"/>
    <mergeCell ref="AHK290:AHM290"/>
    <mergeCell ref="AHN290:AHP290"/>
    <mergeCell ref="AHQ290:AHS290"/>
    <mergeCell ref="AHT290:AHV290"/>
    <mergeCell ref="AHW290:AHY290"/>
    <mergeCell ref="AGP290:AGR290"/>
    <mergeCell ref="AGS290:AGU290"/>
    <mergeCell ref="AGV290:AGX290"/>
    <mergeCell ref="AGY290:AHA290"/>
    <mergeCell ref="AHB290:AHD290"/>
    <mergeCell ref="AHE290:AHG290"/>
    <mergeCell ref="AFX290:AFZ290"/>
    <mergeCell ref="AGA290:AGC290"/>
    <mergeCell ref="AGD290:AGF290"/>
    <mergeCell ref="AGG290:AGI290"/>
    <mergeCell ref="AGJ290:AGL290"/>
    <mergeCell ref="AGM290:AGO290"/>
    <mergeCell ref="AFF290:AFH290"/>
    <mergeCell ref="AFI290:AFK290"/>
    <mergeCell ref="AFL290:AFN290"/>
    <mergeCell ref="AFO290:AFQ290"/>
    <mergeCell ref="AFR290:AFT290"/>
    <mergeCell ref="AFU290:AFW290"/>
    <mergeCell ref="AEN290:AEP290"/>
    <mergeCell ref="AEQ290:AES290"/>
    <mergeCell ref="AET290:AEV290"/>
    <mergeCell ref="AEW290:AEY290"/>
    <mergeCell ref="AEZ290:AFB290"/>
    <mergeCell ref="AFC290:AFE290"/>
    <mergeCell ref="ADV290:ADX290"/>
    <mergeCell ref="ADY290:AEA290"/>
    <mergeCell ref="AEB290:AED290"/>
    <mergeCell ref="AEE290:AEG290"/>
    <mergeCell ref="AEH290:AEJ290"/>
    <mergeCell ref="AEK290:AEM290"/>
    <mergeCell ref="ADD290:ADF290"/>
    <mergeCell ref="ADG290:ADI290"/>
    <mergeCell ref="ADJ290:ADL290"/>
    <mergeCell ref="ADM290:ADO290"/>
    <mergeCell ref="ADP290:ADR290"/>
    <mergeCell ref="ADS290:ADU290"/>
    <mergeCell ref="ACL290:ACN290"/>
    <mergeCell ref="ACO290:ACQ290"/>
    <mergeCell ref="ACR290:ACT290"/>
    <mergeCell ref="ACU290:ACW290"/>
    <mergeCell ref="ACX290:ACZ290"/>
    <mergeCell ref="ADA290:ADC290"/>
    <mergeCell ref="ABT290:ABV290"/>
    <mergeCell ref="ABW290:ABY290"/>
    <mergeCell ref="ABZ290:ACB290"/>
    <mergeCell ref="ACC290:ACE290"/>
    <mergeCell ref="ACF290:ACH290"/>
    <mergeCell ref="ACI290:ACK290"/>
    <mergeCell ref="ABB290:ABD290"/>
    <mergeCell ref="ABE290:ABG290"/>
    <mergeCell ref="ABH290:ABJ290"/>
    <mergeCell ref="ABK290:ABM290"/>
    <mergeCell ref="ABN290:ABP290"/>
    <mergeCell ref="ABQ290:ABS290"/>
    <mergeCell ref="AAJ290:AAL290"/>
    <mergeCell ref="AAM290:AAO290"/>
    <mergeCell ref="AAP290:AAR290"/>
    <mergeCell ref="AAS290:AAU290"/>
    <mergeCell ref="AAV290:AAX290"/>
    <mergeCell ref="AAY290:ABA290"/>
    <mergeCell ref="ZR290:ZT290"/>
    <mergeCell ref="ZU290:ZW290"/>
    <mergeCell ref="ZX290:ZZ290"/>
    <mergeCell ref="AAA290:AAC290"/>
    <mergeCell ref="AAD290:AAF290"/>
    <mergeCell ref="AAG290:AAI290"/>
    <mergeCell ref="YZ290:ZB290"/>
    <mergeCell ref="ZC290:ZE290"/>
    <mergeCell ref="ZF290:ZH290"/>
    <mergeCell ref="ZI290:ZK290"/>
    <mergeCell ref="ZL290:ZN290"/>
    <mergeCell ref="ZO290:ZQ290"/>
    <mergeCell ref="YH290:YJ290"/>
    <mergeCell ref="YK290:YM290"/>
    <mergeCell ref="YN290:YP290"/>
    <mergeCell ref="YQ290:YS290"/>
    <mergeCell ref="YT290:YV290"/>
    <mergeCell ref="YW290:YY290"/>
    <mergeCell ref="XP290:XR290"/>
    <mergeCell ref="XS290:XU290"/>
    <mergeCell ref="XV290:XX290"/>
    <mergeCell ref="XY290:YA290"/>
    <mergeCell ref="YB290:YD290"/>
    <mergeCell ref="YE290:YG290"/>
    <mergeCell ref="WX290:WZ290"/>
    <mergeCell ref="XA290:XC290"/>
    <mergeCell ref="XD290:XF290"/>
    <mergeCell ref="XG290:XI290"/>
    <mergeCell ref="XJ290:XL290"/>
    <mergeCell ref="XM290:XO290"/>
    <mergeCell ref="WF290:WH290"/>
    <mergeCell ref="WI290:WK290"/>
    <mergeCell ref="WL290:WN290"/>
    <mergeCell ref="WO290:WQ290"/>
    <mergeCell ref="WR290:WT290"/>
    <mergeCell ref="WU290:WW290"/>
    <mergeCell ref="VN290:VP290"/>
    <mergeCell ref="VQ290:VS290"/>
    <mergeCell ref="VT290:VV290"/>
    <mergeCell ref="VW290:VY290"/>
    <mergeCell ref="VZ290:WB290"/>
    <mergeCell ref="WC290:WE290"/>
    <mergeCell ref="UV290:UX290"/>
    <mergeCell ref="UY290:VA290"/>
    <mergeCell ref="VB290:VD290"/>
    <mergeCell ref="VE290:VG290"/>
    <mergeCell ref="VH290:VJ290"/>
    <mergeCell ref="VK290:VM290"/>
    <mergeCell ref="UD290:UF290"/>
    <mergeCell ref="UG290:UI290"/>
    <mergeCell ref="UJ290:UL290"/>
    <mergeCell ref="UM290:UO290"/>
    <mergeCell ref="UP290:UR290"/>
    <mergeCell ref="US290:UU290"/>
    <mergeCell ref="TL290:TN290"/>
    <mergeCell ref="TO290:TQ290"/>
    <mergeCell ref="TR290:TT290"/>
    <mergeCell ref="TU290:TW290"/>
    <mergeCell ref="TX290:TZ290"/>
    <mergeCell ref="UA290:UC290"/>
    <mergeCell ref="ST290:SV290"/>
    <mergeCell ref="SW290:SY290"/>
    <mergeCell ref="SZ290:TB290"/>
    <mergeCell ref="TC290:TE290"/>
    <mergeCell ref="TF290:TH290"/>
    <mergeCell ref="TI290:TK290"/>
    <mergeCell ref="SB290:SD290"/>
    <mergeCell ref="SE290:SG290"/>
    <mergeCell ref="SH290:SJ290"/>
    <mergeCell ref="SK290:SM290"/>
    <mergeCell ref="SN290:SP290"/>
    <mergeCell ref="SQ290:SS290"/>
    <mergeCell ref="RJ290:RL290"/>
    <mergeCell ref="RM290:RO290"/>
    <mergeCell ref="RP290:RR290"/>
    <mergeCell ref="RS290:RU290"/>
    <mergeCell ref="RV290:RX290"/>
    <mergeCell ref="RY290:SA290"/>
    <mergeCell ref="QR290:QT290"/>
    <mergeCell ref="QU290:QW290"/>
    <mergeCell ref="QX290:QZ290"/>
    <mergeCell ref="RA290:RC290"/>
    <mergeCell ref="RD290:RF290"/>
    <mergeCell ref="RG290:RI290"/>
    <mergeCell ref="PZ290:QB290"/>
    <mergeCell ref="QC290:QE290"/>
    <mergeCell ref="QF290:QH290"/>
    <mergeCell ref="QI290:QK290"/>
    <mergeCell ref="QL290:QN290"/>
    <mergeCell ref="QO290:QQ290"/>
    <mergeCell ref="PH290:PJ290"/>
    <mergeCell ref="PK290:PM290"/>
    <mergeCell ref="PN290:PP290"/>
    <mergeCell ref="PQ290:PS290"/>
    <mergeCell ref="PT290:PV290"/>
    <mergeCell ref="PW290:PY290"/>
    <mergeCell ref="OP290:OR290"/>
    <mergeCell ref="OS290:OU290"/>
    <mergeCell ref="OV290:OX290"/>
    <mergeCell ref="OY290:PA290"/>
    <mergeCell ref="PB290:PD290"/>
    <mergeCell ref="PE290:PG290"/>
    <mergeCell ref="NX290:NZ290"/>
    <mergeCell ref="OA290:OC290"/>
    <mergeCell ref="OD290:OF290"/>
    <mergeCell ref="OG290:OI290"/>
    <mergeCell ref="OJ290:OL290"/>
    <mergeCell ref="OM290:OO290"/>
    <mergeCell ref="NF290:NH290"/>
    <mergeCell ref="NI290:NK290"/>
    <mergeCell ref="NL290:NN290"/>
    <mergeCell ref="NO290:NQ290"/>
    <mergeCell ref="NR290:NT290"/>
    <mergeCell ref="NU290:NW290"/>
    <mergeCell ref="MN290:MP290"/>
    <mergeCell ref="MQ290:MS290"/>
    <mergeCell ref="MT290:MV290"/>
    <mergeCell ref="MW290:MY290"/>
    <mergeCell ref="MZ290:NB290"/>
    <mergeCell ref="NC290:NE290"/>
    <mergeCell ref="LV290:LX290"/>
    <mergeCell ref="LY290:MA290"/>
    <mergeCell ref="MB290:MD290"/>
    <mergeCell ref="ME290:MG290"/>
    <mergeCell ref="MH290:MJ290"/>
    <mergeCell ref="MK290:MM290"/>
    <mergeCell ref="LD290:LF290"/>
    <mergeCell ref="LG290:LI290"/>
    <mergeCell ref="LJ290:LL290"/>
    <mergeCell ref="LM290:LO290"/>
    <mergeCell ref="LP290:LR290"/>
    <mergeCell ref="LS290:LU290"/>
    <mergeCell ref="KL290:KN290"/>
    <mergeCell ref="KO290:KQ290"/>
    <mergeCell ref="KR290:KT290"/>
    <mergeCell ref="KU290:KW290"/>
    <mergeCell ref="KX290:KZ290"/>
    <mergeCell ref="LA290:LC290"/>
    <mergeCell ref="JT290:JV290"/>
    <mergeCell ref="JW290:JY290"/>
    <mergeCell ref="JZ290:KB290"/>
    <mergeCell ref="KC290:KE290"/>
    <mergeCell ref="KF290:KH290"/>
    <mergeCell ref="KI290:KK290"/>
    <mergeCell ref="JB290:JD290"/>
    <mergeCell ref="JE290:JG290"/>
    <mergeCell ref="JH290:JJ290"/>
    <mergeCell ref="JK290:JM290"/>
    <mergeCell ref="JN290:JP290"/>
    <mergeCell ref="JQ290:JS290"/>
    <mergeCell ref="IJ290:IL290"/>
    <mergeCell ref="IM290:IO290"/>
    <mergeCell ref="IP290:IR290"/>
    <mergeCell ref="IS290:IU290"/>
    <mergeCell ref="IV290:IX290"/>
    <mergeCell ref="IY290:JA290"/>
    <mergeCell ref="HR290:HT290"/>
    <mergeCell ref="HU290:HW290"/>
    <mergeCell ref="HX290:HZ290"/>
    <mergeCell ref="IA290:IC290"/>
    <mergeCell ref="ID290:IF290"/>
    <mergeCell ref="IG290:II290"/>
    <mergeCell ref="GZ290:HB290"/>
    <mergeCell ref="HC290:HE290"/>
    <mergeCell ref="HF290:HH290"/>
    <mergeCell ref="HI290:HK290"/>
    <mergeCell ref="HL290:HN290"/>
    <mergeCell ref="HO290:HQ290"/>
    <mergeCell ref="GH290:GJ290"/>
    <mergeCell ref="GK290:GM290"/>
    <mergeCell ref="GN290:GP290"/>
    <mergeCell ref="GQ290:GS290"/>
    <mergeCell ref="GT290:GV290"/>
    <mergeCell ref="GW290:GY290"/>
    <mergeCell ref="FP290:FR290"/>
    <mergeCell ref="FS290:FU290"/>
    <mergeCell ref="FV290:FX290"/>
    <mergeCell ref="FY290:GA290"/>
    <mergeCell ref="GB290:GD290"/>
    <mergeCell ref="GE290:GG290"/>
    <mergeCell ref="EX290:EZ290"/>
    <mergeCell ref="FA290:FC290"/>
    <mergeCell ref="FD290:FF290"/>
    <mergeCell ref="FG290:FI290"/>
    <mergeCell ref="FJ290:FL290"/>
    <mergeCell ref="FM290:FO290"/>
    <mergeCell ref="EF290:EH290"/>
    <mergeCell ref="EI290:EK290"/>
    <mergeCell ref="EL290:EN290"/>
    <mergeCell ref="EO290:EQ290"/>
    <mergeCell ref="ER290:ET290"/>
    <mergeCell ref="EU290:EW290"/>
    <mergeCell ref="DN290:DP290"/>
    <mergeCell ref="DQ290:DS290"/>
    <mergeCell ref="DT290:DV290"/>
    <mergeCell ref="DW290:DY290"/>
    <mergeCell ref="DZ290:EB290"/>
    <mergeCell ref="EC290:EE290"/>
    <mergeCell ref="CV290:CX290"/>
    <mergeCell ref="CY290:DA290"/>
    <mergeCell ref="DB290:DD290"/>
    <mergeCell ref="DE290:DG290"/>
    <mergeCell ref="DH290:DJ290"/>
    <mergeCell ref="DK290:DM290"/>
    <mergeCell ref="CD290:CF290"/>
    <mergeCell ref="CG290:CI290"/>
    <mergeCell ref="CJ290:CL290"/>
    <mergeCell ref="CM290:CO290"/>
    <mergeCell ref="CP290:CR290"/>
    <mergeCell ref="CS290:CU290"/>
    <mergeCell ref="BL290:BN290"/>
    <mergeCell ref="BO290:BQ290"/>
    <mergeCell ref="BR290:BT290"/>
    <mergeCell ref="BU290:BW290"/>
    <mergeCell ref="BX290:BZ290"/>
    <mergeCell ref="CA290:CC290"/>
    <mergeCell ref="AT290:AV290"/>
    <mergeCell ref="AW290:AY290"/>
    <mergeCell ref="AZ290:BB290"/>
    <mergeCell ref="BC290:BE290"/>
    <mergeCell ref="BF290:BH290"/>
    <mergeCell ref="BI290:BK290"/>
    <mergeCell ref="AB290:AD290"/>
    <mergeCell ref="AE290:AG290"/>
    <mergeCell ref="AH290:AJ290"/>
    <mergeCell ref="AK290:AM290"/>
    <mergeCell ref="AN290:AP290"/>
    <mergeCell ref="AQ290:AS290"/>
    <mergeCell ref="J290:L290"/>
    <mergeCell ref="M290:O290"/>
    <mergeCell ref="P290:R290"/>
    <mergeCell ref="S290:U290"/>
    <mergeCell ref="V290:X290"/>
    <mergeCell ref="Y290:AA290"/>
    <mergeCell ref="A286:E286"/>
    <mergeCell ref="A287:B287"/>
    <mergeCell ref="D287:E287"/>
    <mergeCell ref="A288:B288"/>
    <mergeCell ref="C288:C291"/>
    <mergeCell ref="D288:E288"/>
    <mergeCell ref="A289:B289"/>
    <mergeCell ref="D289:E289"/>
    <mergeCell ref="A290:B290"/>
    <mergeCell ref="D290:E290"/>
    <mergeCell ref="A279:H279"/>
    <mergeCell ref="A280:H280"/>
    <mergeCell ref="A281:H281"/>
    <mergeCell ref="A282:H282"/>
    <mergeCell ref="A283:F283"/>
    <mergeCell ref="A285:E285"/>
    <mergeCell ref="A272:C272"/>
    <mergeCell ref="A273:C273"/>
    <mergeCell ref="A274:C274"/>
    <mergeCell ref="A275:C275"/>
    <mergeCell ref="A276:C276"/>
    <mergeCell ref="A277:C277"/>
    <mergeCell ref="A266:B266"/>
    <mergeCell ref="D266:H266"/>
    <mergeCell ref="C268:D268"/>
    <mergeCell ref="C269:D269"/>
    <mergeCell ref="C270:D270"/>
    <mergeCell ref="A271:C271"/>
    <mergeCell ref="G271:H271"/>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2:H252"/>
    <mergeCell ref="A253:B253"/>
    <mergeCell ref="D253:H253"/>
    <mergeCell ref="A254:B254"/>
    <mergeCell ref="C254:C258"/>
    <mergeCell ref="D254:H254"/>
    <mergeCell ref="A255:B255"/>
    <mergeCell ref="D255:H255"/>
    <mergeCell ref="A256:B256"/>
    <mergeCell ref="D256:H256"/>
    <mergeCell ref="A245:B245"/>
    <mergeCell ref="D245:H245"/>
    <mergeCell ref="D246:H246"/>
    <mergeCell ref="B247:B252"/>
    <mergeCell ref="C247:C252"/>
    <mergeCell ref="D247:H247"/>
    <mergeCell ref="D248:H248"/>
    <mergeCell ref="D249:H249"/>
    <mergeCell ref="D250:H250"/>
    <mergeCell ref="D251:H251"/>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D193:H193"/>
    <mergeCell ref="A194:B194"/>
    <mergeCell ref="C194:C211"/>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1:H181"/>
    <mergeCell ref="A182:B182"/>
    <mergeCell ref="C182:C190"/>
    <mergeCell ref="D182:H182"/>
    <mergeCell ref="A183:B183"/>
    <mergeCell ref="D183:H183"/>
    <mergeCell ref="A184:B184"/>
    <mergeCell ref="D184:H184"/>
    <mergeCell ref="A185:B185"/>
    <mergeCell ref="D185:H185"/>
    <mergeCell ref="A178:B178"/>
    <mergeCell ref="D178:H178"/>
    <mergeCell ref="A179:B179"/>
    <mergeCell ref="D179:H179"/>
    <mergeCell ref="A180:C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8:H128"/>
    <mergeCell ref="A129:C129"/>
    <mergeCell ref="D129:H129"/>
    <mergeCell ref="A130:B130"/>
    <mergeCell ref="C130:C179"/>
    <mergeCell ref="D130:H130"/>
    <mergeCell ref="A131:B131"/>
    <mergeCell ref="D131:H131"/>
    <mergeCell ref="A132:B132"/>
    <mergeCell ref="D132:H132"/>
    <mergeCell ref="G119:G123"/>
    <mergeCell ref="H119:H123"/>
    <mergeCell ref="D124:H124"/>
    <mergeCell ref="A125:A127"/>
    <mergeCell ref="B125:B126"/>
    <mergeCell ref="C125:C126"/>
    <mergeCell ref="D125:H127"/>
    <mergeCell ref="F114:F117"/>
    <mergeCell ref="G114:G117"/>
    <mergeCell ref="H114:H117"/>
    <mergeCell ref="D118:H118"/>
    <mergeCell ref="A119:A123"/>
    <mergeCell ref="B119:B120"/>
    <mergeCell ref="C119:C120"/>
    <mergeCell ref="D119:D123"/>
    <mergeCell ref="E119:E123"/>
    <mergeCell ref="F119:F123"/>
    <mergeCell ref="A110:B110"/>
    <mergeCell ref="D110:H110"/>
    <mergeCell ref="A111:B111"/>
    <mergeCell ref="D111:H111"/>
    <mergeCell ref="D112:H112"/>
    <mergeCell ref="A114:A117"/>
    <mergeCell ref="B114:B115"/>
    <mergeCell ref="C114:C115"/>
    <mergeCell ref="D114:D117"/>
    <mergeCell ref="E114:E117"/>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0:H60"/>
    <mergeCell ref="A61:C61"/>
    <mergeCell ref="D61:H61"/>
    <mergeCell ref="A62:B62"/>
    <mergeCell ref="C62:C111"/>
    <mergeCell ref="D62:H62"/>
    <mergeCell ref="A63:B63"/>
    <mergeCell ref="D63:H63"/>
    <mergeCell ref="A64:B64"/>
    <mergeCell ref="D64:H64"/>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5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4">
        <v>309.59999999999997</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361">
        <f>F48*1.2</f>
        <v>5227.2</v>
      </c>
      <c r="E48" s="361">
        <f>F48*1.1</f>
        <v>4791.6000000000004</v>
      </c>
      <c r="F48" s="361">
        <v>4356</v>
      </c>
      <c r="G48" s="361">
        <f>F48*0.75</f>
        <v>3267</v>
      </c>
      <c r="H48" s="361">
        <f>F48*0.5</f>
        <v>2178</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1320 до 26400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6" s="127">
        <v>1320</v>
      </c>
      <c r="E56" s="128"/>
      <c r="F56" s="128"/>
      <c r="G56" s="128"/>
      <c r="H56" s="129"/>
    </row>
    <row r="57" spans="1:8" ht="37.5" customHeight="1" x14ac:dyDescent="0.2">
      <c r="A57" s="130" t="s">
        <v>33</v>
      </c>
      <c r="B57" s="131"/>
      <c r="C57" s="126"/>
      <c r="D57" s="36">
        <v>2640</v>
      </c>
      <c r="E57" s="37"/>
      <c r="F57" s="37"/>
      <c r="G57" s="37"/>
      <c r="H57" s="38"/>
    </row>
    <row r="58" spans="1:8" ht="37.5" customHeight="1" x14ac:dyDescent="0.2">
      <c r="A58" s="130" t="s">
        <v>34</v>
      </c>
      <c r="B58" s="131"/>
      <c r="C58" s="126"/>
      <c r="D58" s="36">
        <v>3960</v>
      </c>
      <c r="E58" s="37"/>
      <c r="F58" s="37"/>
      <c r="G58" s="37"/>
      <c r="H58" s="38"/>
    </row>
    <row r="59" spans="1:8" ht="37.5" customHeight="1" x14ac:dyDescent="0.2">
      <c r="A59" s="130" t="s">
        <v>35</v>
      </c>
      <c r="B59" s="131"/>
      <c r="C59" s="126"/>
      <c r="D59" s="36">
        <v>5280</v>
      </c>
      <c r="E59" s="37"/>
      <c r="F59" s="37"/>
      <c r="G59" s="37"/>
      <c r="H59" s="38"/>
    </row>
    <row r="60" spans="1:8" ht="37.5" customHeight="1" x14ac:dyDescent="0.2">
      <c r="A60" s="130" t="s">
        <v>36</v>
      </c>
      <c r="B60" s="131"/>
      <c r="C60" s="126"/>
      <c r="D60" s="36">
        <v>6600</v>
      </c>
      <c r="E60" s="37"/>
      <c r="F60" s="37"/>
      <c r="G60" s="37"/>
      <c r="H60" s="38"/>
    </row>
    <row r="61" spans="1:8" ht="37.5" customHeight="1" x14ac:dyDescent="0.2">
      <c r="A61" s="130" t="s">
        <v>37</v>
      </c>
      <c r="B61" s="131"/>
      <c r="C61" s="126"/>
      <c r="D61" s="36">
        <v>7920</v>
      </c>
      <c r="E61" s="37"/>
      <c r="F61" s="37"/>
      <c r="G61" s="37"/>
      <c r="H61" s="38"/>
    </row>
    <row r="62" spans="1:8" ht="37.5" customHeight="1" x14ac:dyDescent="0.2">
      <c r="A62" s="130" t="s">
        <v>38</v>
      </c>
      <c r="B62" s="131"/>
      <c r="C62" s="126"/>
      <c r="D62" s="36">
        <v>9240</v>
      </c>
      <c r="E62" s="37"/>
      <c r="F62" s="37"/>
      <c r="G62" s="37"/>
      <c r="H62" s="38"/>
    </row>
    <row r="63" spans="1:8" ht="37.5" customHeight="1" x14ac:dyDescent="0.2">
      <c r="A63" s="130" t="s">
        <v>39</v>
      </c>
      <c r="B63" s="131"/>
      <c r="C63" s="126"/>
      <c r="D63" s="36">
        <v>10560</v>
      </c>
      <c r="E63" s="37"/>
      <c r="F63" s="37"/>
      <c r="G63" s="37"/>
      <c r="H63" s="38"/>
    </row>
    <row r="64" spans="1:8" ht="37.5" customHeight="1" x14ac:dyDescent="0.2">
      <c r="A64" s="130" t="s">
        <v>40</v>
      </c>
      <c r="B64" s="131"/>
      <c r="C64" s="126"/>
      <c r="D64" s="36">
        <v>11880</v>
      </c>
      <c r="E64" s="37"/>
      <c r="F64" s="37"/>
      <c r="G64" s="37"/>
      <c r="H64" s="38"/>
    </row>
    <row r="65" spans="1:8" ht="37.5" customHeight="1" x14ac:dyDescent="0.2">
      <c r="A65" s="130" t="s">
        <v>41</v>
      </c>
      <c r="B65" s="131"/>
      <c r="C65" s="126"/>
      <c r="D65" s="36">
        <v>13200</v>
      </c>
      <c r="E65" s="37"/>
      <c r="F65" s="37"/>
      <c r="G65" s="37"/>
      <c r="H65" s="38"/>
    </row>
    <row r="66" spans="1:8" ht="37.5" customHeight="1" x14ac:dyDescent="0.2">
      <c r="A66" s="130" t="s">
        <v>42</v>
      </c>
      <c r="B66" s="131"/>
      <c r="C66" s="126"/>
      <c r="D66" s="36">
        <v>14520</v>
      </c>
      <c r="E66" s="37"/>
      <c r="F66" s="37"/>
      <c r="G66" s="37"/>
      <c r="H66" s="38"/>
    </row>
    <row r="67" spans="1:8" ht="37.5" customHeight="1" x14ac:dyDescent="0.2">
      <c r="A67" s="130" t="s">
        <v>43</v>
      </c>
      <c r="B67" s="131"/>
      <c r="C67" s="126"/>
      <c r="D67" s="36">
        <v>15840</v>
      </c>
      <c r="E67" s="37"/>
      <c r="F67" s="37"/>
      <c r="G67" s="37"/>
      <c r="H67" s="38"/>
    </row>
    <row r="68" spans="1:8" ht="37.5" customHeight="1" x14ac:dyDescent="0.2">
      <c r="A68" s="130" t="s">
        <v>44</v>
      </c>
      <c r="B68" s="131"/>
      <c r="C68" s="126"/>
      <c r="D68" s="36">
        <v>17160</v>
      </c>
      <c r="E68" s="37"/>
      <c r="F68" s="37"/>
      <c r="G68" s="37"/>
      <c r="H68" s="38"/>
    </row>
    <row r="69" spans="1:8" ht="37.5" customHeight="1" x14ac:dyDescent="0.2">
      <c r="A69" s="130" t="s">
        <v>45</v>
      </c>
      <c r="B69" s="131"/>
      <c r="C69" s="126"/>
      <c r="D69" s="36">
        <v>18480</v>
      </c>
      <c r="E69" s="37"/>
      <c r="F69" s="37"/>
      <c r="G69" s="37"/>
      <c r="H69" s="38"/>
    </row>
    <row r="70" spans="1:8" ht="37.5" customHeight="1" x14ac:dyDescent="0.2">
      <c r="A70" s="130" t="s">
        <v>46</v>
      </c>
      <c r="B70" s="131"/>
      <c r="C70" s="126"/>
      <c r="D70" s="36">
        <v>19800</v>
      </c>
      <c r="E70" s="37"/>
      <c r="F70" s="37"/>
      <c r="G70" s="37"/>
      <c r="H70" s="38"/>
    </row>
    <row r="71" spans="1:8" ht="37.5" customHeight="1" x14ac:dyDescent="0.2">
      <c r="A71" s="130" t="s">
        <v>47</v>
      </c>
      <c r="B71" s="131"/>
      <c r="C71" s="126"/>
      <c r="D71" s="36">
        <v>21120</v>
      </c>
      <c r="E71" s="37"/>
      <c r="F71" s="37"/>
      <c r="G71" s="37"/>
      <c r="H71" s="38"/>
    </row>
    <row r="72" spans="1:8" ht="37.5" customHeight="1" x14ac:dyDescent="0.2">
      <c r="A72" s="130" t="s">
        <v>48</v>
      </c>
      <c r="B72" s="131"/>
      <c r="C72" s="126"/>
      <c r="D72" s="36">
        <v>22440</v>
      </c>
      <c r="E72" s="37"/>
      <c r="F72" s="37"/>
      <c r="G72" s="37"/>
      <c r="H72" s="38"/>
    </row>
    <row r="73" spans="1:8" ht="37.5" customHeight="1" x14ac:dyDescent="0.2">
      <c r="A73" s="130" t="s">
        <v>49</v>
      </c>
      <c r="B73" s="131"/>
      <c r="C73" s="126"/>
      <c r="D73" s="36">
        <v>23760</v>
      </c>
      <c r="E73" s="37"/>
      <c r="F73" s="37"/>
      <c r="G73" s="37"/>
      <c r="H73" s="38"/>
    </row>
    <row r="74" spans="1:8" ht="37.5" customHeight="1" x14ac:dyDescent="0.2">
      <c r="A74" s="130" t="s">
        <v>50</v>
      </c>
      <c r="B74" s="131"/>
      <c r="C74" s="126"/>
      <c r="D74" s="36">
        <v>25080</v>
      </c>
      <c r="E74" s="37"/>
      <c r="F74" s="37"/>
      <c r="G74" s="37"/>
      <c r="H74" s="38"/>
    </row>
    <row r="75" spans="1:8" ht="37.5" customHeight="1" thickBot="1" x14ac:dyDescent="0.25">
      <c r="A75" s="130" t="s">
        <v>51</v>
      </c>
      <c r="B75" s="131"/>
      <c r="C75" s="126"/>
      <c r="D75" s="36">
        <v>26400</v>
      </c>
      <c r="E75" s="37"/>
      <c r="F75" s="37"/>
      <c r="G75" s="37"/>
      <c r="H75" s="38"/>
    </row>
    <row r="76" spans="1:8" ht="50.1" customHeight="1" thickBot="1" x14ac:dyDescent="0.25">
      <c r="A76" s="119" t="s">
        <v>52</v>
      </c>
      <c r="B76" s="120"/>
      <c r="C76" s="120"/>
      <c r="D76" s="121" t="str">
        <f>"от "&amp;MIN(D77:D86)&amp;" до "&amp;MAX(D77:D86)</f>
        <v>от 303,6 до 2468,4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77" s="135">
        <v>824.4</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8" s="140">
        <v>303.59999999999997</v>
      </c>
      <c r="E78" s="140"/>
      <c r="F78" s="140"/>
      <c r="G78" s="140"/>
      <c r="H78" s="141"/>
    </row>
    <row r="79" spans="1:8" ht="37.5" customHeight="1" x14ac:dyDescent="0.2">
      <c r="A79" s="137" t="s">
        <v>55</v>
      </c>
      <c r="B79" s="138"/>
      <c r="C79" s="142"/>
      <c r="D79" s="140">
        <v>2468.4</v>
      </c>
      <c r="E79" s="140"/>
      <c r="F79" s="140"/>
      <c r="G79" s="140"/>
      <c r="H79" s="141"/>
    </row>
    <row r="80" spans="1:8" ht="37.5" customHeight="1" x14ac:dyDescent="0.2">
      <c r="A80" s="137" t="s">
        <v>56</v>
      </c>
      <c r="B80" s="138"/>
      <c r="C80" s="142"/>
      <c r="D80" s="140">
        <v>1254</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303.59999999999997</v>
      </c>
      <c r="E82" s="140"/>
      <c r="F82" s="140"/>
      <c r="G82" s="140"/>
      <c r="H82" s="141"/>
    </row>
    <row r="83" spans="1:8" ht="37.5" customHeight="1" x14ac:dyDescent="0.2">
      <c r="A83" s="137" t="s">
        <v>59</v>
      </c>
      <c r="B83" s="138"/>
      <c r="C83" s="142"/>
      <c r="D83" s="140">
        <v>303.59999999999997</v>
      </c>
      <c r="E83" s="140"/>
      <c r="F83" s="140"/>
      <c r="G83" s="140"/>
      <c r="H83" s="141"/>
    </row>
    <row r="84" spans="1:8" ht="37.5" customHeight="1" x14ac:dyDescent="0.2">
      <c r="A84" s="137" t="s">
        <v>60</v>
      </c>
      <c r="B84" s="138"/>
      <c r="C84" s="142"/>
      <c r="D84" s="140">
        <v>607.19999999999993</v>
      </c>
      <c r="E84" s="140"/>
      <c r="F84" s="140"/>
      <c r="G84" s="140"/>
      <c r="H84" s="141"/>
    </row>
    <row r="85" spans="1:8" ht="37.5" customHeight="1" x14ac:dyDescent="0.2">
      <c r="A85" s="137" t="s">
        <v>61</v>
      </c>
      <c r="B85" s="138"/>
      <c r="C85" s="142"/>
      <c r="D85" s="140">
        <v>910.8</v>
      </c>
      <c r="E85" s="140"/>
      <c r="F85" s="140"/>
      <c r="G85" s="140"/>
      <c r="H85" s="141"/>
    </row>
    <row r="86" spans="1:8" ht="37.5" customHeight="1" thickBot="1" x14ac:dyDescent="0.25">
      <c r="A86" s="145" t="s">
        <v>62</v>
      </c>
      <c r="B86" s="146"/>
      <c r="C86" s="147"/>
      <c r="D86" s="148">
        <v>1880.3999999999999</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660 до 6871,2</v>
      </c>
      <c r="E88" s="156"/>
      <c r="F88" s="156"/>
      <c r="G88" s="156"/>
      <c r="H88" s="157"/>
    </row>
    <row r="89" spans="1:8" ht="21.75" thickBot="1" x14ac:dyDescent="0.25">
      <c r="A89" s="301"/>
      <c r="B89" s="302"/>
      <c r="C89" s="118"/>
      <c r="D89" s="325"/>
      <c r="E89" s="325"/>
      <c r="F89" s="325"/>
      <c r="G89" s="325"/>
      <c r="H89" s="326"/>
    </row>
    <row r="90" spans="1:8" ht="58.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90" s="165">
        <v>1980</v>
      </c>
      <c r="E90" s="165"/>
      <c r="F90" s="165"/>
      <c r="G90" s="165"/>
      <c r="H90" s="166"/>
    </row>
    <row r="91" spans="1:8" ht="58.5" customHeight="1" thickBot="1" x14ac:dyDescent="0.25">
      <c r="A91" s="167" t="s">
        <v>67</v>
      </c>
      <c r="B91" s="168"/>
      <c r="C91" s="169"/>
      <c r="D91" s="170" t="s">
        <v>68</v>
      </c>
      <c r="E91" s="171"/>
      <c r="F91" s="171"/>
      <c r="G91" s="171"/>
      <c r="H91" s="172"/>
    </row>
    <row r="92" spans="1:8" ht="58.5" customHeight="1" x14ac:dyDescent="0.2">
      <c r="A92" s="173" t="s">
        <v>69</v>
      </c>
      <c r="B92" s="174"/>
      <c r="C92" s="169"/>
      <c r="D92" s="140">
        <f>D90/4</f>
        <v>495</v>
      </c>
      <c r="E92" s="140"/>
      <c r="F92" s="140"/>
      <c r="G92" s="140"/>
      <c r="H92" s="141"/>
    </row>
    <row r="93" spans="1:8" ht="58.5" customHeight="1" x14ac:dyDescent="0.2">
      <c r="A93" s="173" t="s">
        <v>70</v>
      </c>
      <c r="B93" s="174"/>
      <c r="C93" s="169"/>
      <c r="D93" s="140">
        <f>D90/5</f>
        <v>396</v>
      </c>
      <c r="E93" s="140"/>
      <c r="F93" s="140"/>
      <c r="G93" s="140"/>
      <c r="H93" s="141"/>
    </row>
    <row r="94" spans="1:8" ht="58.5" customHeight="1" x14ac:dyDescent="0.2">
      <c r="A94" s="173" t="s">
        <v>71</v>
      </c>
      <c r="B94" s="174"/>
      <c r="C94" s="169"/>
      <c r="D94" s="140">
        <f>D90/6</f>
        <v>330</v>
      </c>
      <c r="E94" s="140"/>
      <c r="F94" s="140"/>
      <c r="G94" s="140"/>
      <c r="H94" s="141"/>
    </row>
    <row r="95" spans="1:8" ht="58.5" customHeight="1" x14ac:dyDescent="0.2">
      <c r="A95" s="173" t="s">
        <v>72</v>
      </c>
      <c r="B95" s="174"/>
      <c r="C95" s="169"/>
      <c r="D95" s="140">
        <f>D90/7</f>
        <v>282.85714285714283</v>
      </c>
      <c r="E95" s="140"/>
      <c r="F95" s="140"/>
      <c r="G95" s="140"/>
      <c r="H95" s="141"/>
    </row>
    <row r="96" spans="1:8" ht="58.5" customHeight="1" x14ac:dyDescent="0.2">
      <c r="A96" s="173" t="s">
        <v>73</v>
      </c>
      <c r="B96" s="174"/>
      <c r="C96" s="169"/>
      <c r="D96" s="140">
        <f>D90/8</f>
        <v>247.5</v>
      </c>
      <c r="E96" s="140"/>
      <c r="F96" s="140"/>
      <c r="G96" s="140"/>
      <c r="H96" s="141"/>
    </row>
    <row r="97" spans="1:8" ht="58.5" customHeight="1" x14ac:dyDescent="0.2">
      <c r="A97" s="173" t="s">
        <v>74</v>
      </c>
      <c r="B97" s="174"/>
      <c r="C97" s="169"/>
      <c r="D97" s="140">
        <f>D90/9</f>
        <v>220</v>
      </c>
      <c r="E97" s="140"/>
      <c r="F97" s="140"/>
      <c r="G97" s="140"/>
      <c r="H97" s="141"/>
    </row>
    <row r="98" spans="1:8" ht="58.5" customHeight="1" x14ac:dyDescent="0.2">
      <c r="A98" s="173" t="s">
        <v>75</v>
      </c>
      <c r="B98" s="174"/>
      <c r="C98" s="169"/>
      <c r="D98" s="140">
        <f>D90/10</f>
        <v>198</v>
      </c>
      <c r="E98" s="140"/>
      <c r="F98" s="140"/>
      <c r="G98" s="140"/>
      <c r="H98" s="141"/>
    </row>
    <row r="99" spans="1:8" ht="58.5" customHeight="1" thickBot="1" x14ac:dyDescent="0.25">
      <c r="A99" s="162" t="s">
        <v>76</v>
      </c>
      <c r="B99" s="163"/>
      <c r="C99" s="169"/>
      <c r="D99" s="165">
        <v>3084</v>
      </c>
      <c r="E99" s="165"/>
      <c r="F99" s="165"/>
      <c r="G99" s="165"/>
      <c r="H99" s="166"/>
    </row>
    <row r="100" spans="1:8" ht="58.5" customHeight="1" thickBot="1" x14ac:dyDescent="0.25">
      <c r="A100" s="167" t="s">
        <v>67</v>
      </c>
      <c r="B100" s="168"/>
      <c r="C100" s="169"/>
      <c r="D100" s="170" t="s">
        <v>68</v>
      </c>
      <c r="E100" s="171"/>
      <c r="F100" s="171"/>
      <c r="G100" s="171"/>
      <c r="H100" s="172"/>
    </row>
    <row r="101" spans="1:8" ht="58.5" customHeight="1" x14ac:dyDescent="0.2">
      <c r="A101" s="173" t="s">
        <v>69</v>
      </c>
      <c r="B101" s="174"/>
      <c r="C101" s="169"/>
      <c r="D101" s="140">
        <v>702</v>
      </c>
      <c r="E101" s="140"/>
      <c r="F101" s="140"/>
      <c r="G101" s="140"/>
      <c r="H101" s="141"/>
    </row>
    <row r="102" spans="1:8" ht="58.5" customHeight="1" x14ac:dyDescent="0.2">
      <c r="A102" s="173" t="s">
        <v>70</v>
      </c>
      <c r="B102" s="174"/>
      <c r="C102" s="169"/>
      <c r="D102" s="140">
        <v>616.79999999999995</v>
      </c>
      <c r="E102" s="140"/>
      <c r="F102" s="140"/>
      <c r="G102" s="140"/>
      <c r="H102" s="141"/>
    </row>
    <row r="103" spans="1:8" ht="58.5" customHeight="1" x14ac:dyDescent="0.2">
      <c r="A103" s="173" t="s">
        <v>71</v>
      </c>
      <c r="B103" s="174"/>
      <c r="C103" s="169"/>
      <c r="D103" s="140">
        <v>514</v>
      </c>
      <c r="E103" s="140"/>
      <c r="F103" s="140"/>
      <c r="G103" s="140"/>
      <c r="H103" s="141"/>
    </row>
    <row r="104" spans="1:8" ht="58.5" customHeight="1" x14ac:dyDescent="0.2">
      <c r="A104" s="173" t="s">
        <v>72</v>
      </c>
      <c r="B104" s="174"/>
      <c r="C104" s="169"/>
      <c r="D104" s="140">
        <v>440.57142857142861</v>
      </c>
      <c r="E104" s="140"/>
      <c r="F104" s="140"/>
      <c r="G104" s="140"/>
      <c r="H104" s="141"/>
    </row>
    <row r="105" spans="1:8" ht="58.5" customHeight="1" x14ac:dyDescent="0.2">
      <c r="A105" s="173" t="s">
        <v>73</v>
      </c>
      <c r="B105" s="174"/>
      <c r="C105" s="169"/>
      <c r="D105" s="140">
        <v>385.5</v>
      </c>
      <c r="E105" s="140"/>
      <c r="F105" s="140"/>
      <c r="G105" s="140"/>
      <c r="H105" s="141"/>
    </row>
    <row r="106" spans="1:8" ht="58.5" customHeight="1" x14ac:dyDescent="0.2">
      <c r="A106" s="173" t="s">
        <v>74</v>
      </c>
      <c r="B106" s="174"/>
      <c r="C106" s="169"/>
      <c r="D106" s="140">
        <v>342.66666666666663</v>
      </c>
      <c r="E106" s="140"/>
      <c r="F106" s="140"/>
      <c r="G106" s="140"/>
      <c r="H106" s="141"/>
    </row>
    <row r="107" spans="1:8" ht="58.5" customHeight="1" thickBot="1" x14ac:dyDescent="0.25">
      <c r="A107" s="173" t="s">
        <v>75</v>
      </c>
      <c r="B107" s="174"/>
      <c r="C107" s="177"/>
      <c r="D107" s="140">
        <v>308.39999999999998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8" s="44">
        <v>15404.4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"2ГИС.НОВЫЙ УРЕНГОЙ"</v>
      </c>
      <c r="D110" s="31">
        <v>1220.3999999999999</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1" s="187">
        <v>1650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2" s="36">
        <v>5610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"2ГИС.НОВЫЙ УРЕНГОЙ"</v>
      </c>
      <c r="D113" s="36">
        <v>3728.3999999999996</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"2ГИС.НОВЫЙ УРЕНГОЙ"</v>
      </c>
      <c r="D114" s="36">
        <v>4474.8</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5" s="36">
        <v>3960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6" s="36">
        <v>3662.4</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7" s="36">
        <v>6871.2</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"2ГИС.НОВЫЙ УРЕНГОЙ" (мобильная версия 2ГИС 4.0 и выше)</v>
      </c>
      <c r="D118" s="36">
        <v>1789.2</v>
      </c>
      <c r="E118" s="37"/>
      <c r="F118" s="37"/>
      <c r="G118" s="37"/>
      <c r="H118" s="38"/>
    </row>
    <row r="119" spans="1:8" ht="50.1" customHeight="1" x14ac:dyDescent="0.2">
      <c r="A119" s="143" t="s">
        <v>87</v>
      </c>
      <c r="B119" s="144"/>
      <c r="C119" s="186" t="s">
        <v>88</v>
      </c>
      <c r="D119" s="36">
        <v>660</v>
      </c>
      <c r="E119" s="37"/>
      <c r="F119" s="37"/>
      <c r="G119" s="37"/>
      <c r="H119" s="38"/>
    </row>
    <row r="120" spans="1:8" ht="66.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0" s="36">
        <v>2772</v>
      </c>
      <c r="E120" s="37"/>
      <c r="F120" s="37"/>
      <c r="G120" s="37"/>
      <c r="H120" s="38"/>
    </row>
    <row r="121" spans="1:8" ht="66.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1" s="36">
        <v>2217.6</v>
      </c>
      <c r="E121" s="37"/>
      <c r="F121" s="37"/>
      <c r="G121" s="37"/>
      <c r="H121" s="38"/>
    </row>
    <row r="122" spans="1:8" ht="66.75" customHeight="1" x14ac:dyDescent="0.2">
      <c r="A122" s="143" t="s">
        <v>91</v>
      </c>
      <c r="B122" s="144"/>
      <c r="C122"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2" s="36">
        <v>2402.4</v>
      </c>
      <c r="E122" s="37"/>
      <c r="F122" s="37"/>
      <c r="G122" s="37"/>
      <c r="H122" s="38"/>
    </row>
    <row r="123" spans="1:8" ht="66.75" customHeight="1" x14ac:dyDescent="0.2">
      <c r="A123" s="143" t="s">
        <v>92</v>
      </c>
      <c r="B123" s="144"/>
      <c r="C123" s="186"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3" s="36">
        <v>1108.8</v>
      </c>
      <c r="E123" s="37"/>
      <c r="F123" s="37"/>
      <c r="G123" s="37"/>
      <c r="H123" s="38"/>
    </row>
    <row r="124" spans="1:8" ht="66.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4" s="36">
        <v>6871.2</v>
      </c>
      <c r="E124" s="37"/>
      <c r="F124" s="37"/>
      <c r="G124" s="37"/>
      <c r="H124" s="38"/>
    </row>
    <row r="125" spans="1:8" ht="66.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25" s="36">
        <v>2204.4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6" s="36">
        <v>976.8</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7" s="36">
        <v>824.4</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8" s="36">
        <v>2581.1999999999998</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9" s="36">
        <v>3794.3999999999996</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30" s="36">
        <v>2204.4</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"2ГИС.НОВЫЙ УРЕНГОЙ"</v>
      </c>
      <c r="D131" s="36">
        <v>1800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2400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"2ГИС.НОВЫЙ УРЕНГОЙ" (версия для ПК)</v>
      </c>
      <c r="D133" s="36">
        <v>7920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"2ГИС.НОВЫЙ УРЕНГОЙ"</v>
      </c>
      <c r="D134" s="36">
        <v>5280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"2ГИС.НОВЫЙ УРЕНГОЙ"</v>
      </c>
      <c r="D135" s="36">
        <v>6336</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"2ГИС.НОВЫЙ УРЕНГОЙ" (версия для ПК)</v>
      </c>
      <c r="D136" s="36">
        <v>5640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"2ГИС.НОВЫЙ УРЕНГОЙ" (версия для ПК)</v>
      </c>
      <c r="D137" s="36">
        <v>5160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"2ГИС.НОВЫЙ УРЕНГОЙ" (версия для ПК)</v>
      </c>
      <c r="D138" s="36">
        <v>9720</v>
      </c>
      <c r="E138" s="37"/>
      <c r="F138" s="37"/>
      <c r="G138" s="37"/>
      <c r="H138" s="38"/>
    </row>
    <row r="139" spans="1:8" ht="50.1" customHeight="1" x14ac:dyDescent="0.2">
      <c r="A139" s="143" t="s">
        <v>107</v>
      </c>
      <c r="B139" s="144"/>
      <c r="C139" s="186" t="s">
        <v>88</v>
      </c>
      <c r="D139" s="36">
        <v>960</v>
      </c>
      <c r="E139" s="37"/>
      <c r="F139" s="37"/>
      <c r="G139" s="37"/>
      <c r="H139" s="38"/>
    </row>
    <row r="140" spans="1:8" ht="77.2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6">
        <v>9720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"2ГИС.НОВЫЙ УРЕНГОЙ" (версия для ПК)</v>
      </c>
      <c r="D141" s="44">
        <v>1440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43" s="36">
        <v>2204.4</v>
      </c>
      <c r="E143" s="37"/>
      <c r="F143" s="37"/>
      <c r="G143" s="37"/>
      <c r="H143" s="38"/>
    </row>
    <row r="144" spans="1:8" s="16" customFormat="1" ht="50.1" customHeight="1" x14ac:dyDescent="0.2">
      <c r="A144" s="143" t="s">
        <v>112</v>
      </c>
      <c r="B144" s="144"/>
      <c r="C144" s="196"/>
      <c r="D144" s="36">
        <v>2204.4</v>
      </c>
      <c r="E144" s="37"/>
      <c r="F144" s="37"/>
      <c r="G144" s="37"/>
      <c r="H144" s="38"/>
    </row>
    <row r="145" spans="1:8" s="16" customFormat="1" ht="50.1" customHeight="1" x14ac:dyDescent="0.2">
      <c r="A145" s="194" t="s">
        <v>113</v>
      </c>
      <c r="B145" s="195"/>
      <c r="C145" s="196"/>
      <c r="D145" s="329">
        <v>1650</v>
      </c>
      <c r="E145" s="140"/>
      <c r="F145" s="140"/>
      <c r="G145" s="140"/>
      <c r="H145" s="140"/>
    </row>
    <row r="146" spans="1:8" s="16" customFormat="1" ht="50.1" customHeight="1" x14ac:dyDescent="0.2">
      <c r="A146" s="194" t="s">
        <v>114</v>
      </c>
      <c r="B146" s="195"/>
      <c r="C146" s="196"/>
      <c r="D146" s="329">
        <v>165</v>
      </c>
      <c r="E146" s="140"/>
      <c r="F146" s="140"/>
      <c r="G146" s="140"/>
      <c r="H146" s="140"/>
    </row>
    <row r="147" spans="1:8" s="16" customFormat="1" ht="50.1" customHeight="1" thickBot="1" x14ac:dyDescent="0.25">
      <c r="A147" s="194" t="s">
        <v>115</v>
      </c>
      <c r="B147" s="195"/>
      <c r="C147" s="198"/>
      <c r="D147" s="78">
        <v>560.4</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9" s="200">
        <f>F149*1.2</f>
        <v>2692.7999999999997</v>
      </c>
      <c r="E149" s="201">
        <f>F149*1.1</f>
        <v>2468.4</v>
      </c>
      <c r="F149" s="201">
        <v>2244</v>
      </c>
      <c r="G149" s="201">
        <f>F149*0.75</f>
        <v>1683</v>
      </c>
      <c r="H149" s="202">
        <f>F149*0.5</f>
        <v>1122</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"2ГИС.НОВЫЙ УРЕНГОЙ"</v>
      </c>
      <c r="D150" s="36">
        <v>2046</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1" s="36">
        <v>2244</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52" s="200">
        <f>F152*1.2</f>
        <v>3888</v>
      </c>
      <c r="E152" s="201">
        <f>F152*1.1</f>
        <v>3564.0000000000005</v>
      </c>
      <c r="F152" s="201">
        <v>3240</v>
      </c>
      <c r="G152" s="201">
        <f>F152*0.75</f>
        <v>2430</v>
      </c>
      <c r="H152" s="202">
        <f>F152*0.5</f>
        <v>1620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"2ГИС.НОВЫЙ УРЕНГОЙ"</v>
      </c>
      <c r="D153" s="36">
        <v>2880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54" s="36">
        <v>3240</v>
      </c>
      <c r="E154" s="37"/>
      <c r="F154" s="37"/>
      <c r="G154" s="37"/>
      <c r="H154" s="38"/>
    </row>
    <row r="155" spans="1:8" s="16" customFormat="1" ht="126" customHeight="1" thickBot="1" x14ac:dyDescent="0.25">
      <c r="A155" s="143" t="s">
        <v>123</v>
      </c>
      <c r="B155" s="144"/>
      <c r="C155" s="300" t="str">
        <f>C150</f>
        <v>Интернет-площадка 2gis.ru на основе Cправочника организаций "2ГИС.НОВЫЙ УРЕНГОЙ"</v>
      </c>
      <c r="D155" s="36">
        <v>2244</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535"/>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8" s="31">
        <v>10626</v>
      </c>
      <c r="E158" s="32"/>
      <c r="F158" s="32"/>
      <c r="G158" s="32"/>
      <c r="H158" s="33"/>
    </row>
    <row r="159" spans="1:8" s="16" customFormat="1" ht="83.25" customHeight="1" thickBot="1" x14ac:dyDescent="0.25">
      <c r="A159" s="143" t="s">
        <v>186</v>
      </c>
      <c r="B159" s="144"/>
      <c r="C159" s="196"/>
      <c r="D159" s="36">
        <v>10626</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509</v>
      </c>
      <c r="D162" s="210"/>
      <c r="E162" s="211"/>
      <c r="F162" s="211"/>
      <c r="G162" s="211"/>
      <c r="H162" s="211"/>
    </row>
    <row r="163" spans="1:8" ht="21" x14ac:dyDescent="0.2">
      <c r="A163" s="208"/>
      <c r="B163" s="211"/>
      <c r="C163" s="212" t="s">
        <v>510</v>
      </c>
      <c r="D163" s="212"/>
      <c r="E163" s="211"/>
      <c r="F163" s="211"/>
      <c r="G163" s="211"/>
      <c r="H163" s="211"/>
    </row>
    <row r="164" spans="1:8" ht="21" x14ac:dyDescent="0.2">
      <c r="A164" s="208"/>
      <c r="B164" s="211"/>
      <c r="C164" s="212" t="s">
        <v>511</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94.5" customHeight="1" thickBot="1" x14ac:dyDescent="0.25">
      <c r="A179" s="305" t="s">
        <v>140</v>
      </c>
      <c r="B179" s="306"/>
      <c r="C179" s="238" t="s">
        <v>141</v>
      </c>
      <c r="D179" s="330" t="s">
        <v>142</v>
      </c>
      <c r="E179" s="331"/>
      <c r="F179" s="240"/>
      <c r="G179" s="240"/>
      <c r="H179" s="240"/>
    </row>
    <row r="180" spans="1:8" ht="105" customHeight="1" x14ac:dyDescent="0.2">
      <c r="A180" s="241" t="s">
        <v>143</v>
      </c>
      <c r="B180" s="242"/>
      <c r="C180" s="243" t="s">
        <v>144</v>
      </c>
      <c r="D180" s="244" t="s">
        <v>145</v>
      </c>
      <c r="E180" s="245"/>
      <c r="F180" s="240"/>
      <c r="G180" s="240"/>
      <c r="H180" s="240"/>
    </row>
    <row r="181" spans="1:8" ht="78.75" customHeight="1" x14ac:dyDescent="0.2">
      <c r="A181" s="246" t="s">
        <v>146</v>
      </c>
      <c r="B181" s="247"/>
      <c r="C181" s="248" t="s">
        <v>147</v>
      </c>
      <c r="D181" s="249" t="s">
        <v>148</v>
      </c>
      <c r="E181" s="250"/>
      <c r="F181" s="240"/>
      <c r="G181" s="240"/>
      <c r="H181" s="240"/>
    </row>
    <row r="182" spans="1:8" ht="129.75" customHeight="1" thickBot="1" x14ac:dyDescent="0.25">
      <c r="A182" s="332" t="s">
        <v>149</v>
      </c>
      <c r="B182" s="333"/>
      <c r="C182" s="334" t="s">
        <v>150</v>
      </c>
      <c r="D182" s="335" t="s">
        <v>148</v>
      </c>
      <c r="E182" s="336"/>
      <c r="F182" s="240"/>
      <c r="G182" s="240"/>
      <c r="H182" s="240"/>
    </row>
    <row r="183" spans="1:8" s="205" customFormat="1" ht="102.75" customHeight="1" thickBot="1" x14ac:dyDescent="0.25">
      <c r="A183" s="332" t="s">
        <v>152</v>
      </c>
      <c r="B183" s="333"/>
      <c r="C183" s="547" t="s">
        <v>153</v>
      </c>
      <c r="D183" s="333" t="s">
        <v>148</v>
      </c>
      <c r="E183" s="548"/>
      <c r="F183" s="234"/>
      <c r="G183" s="234"/>
      <c r="H183" s="234"/>
    </row>
    <row r="184" spans="1:8" s="226" customFormat="1" ht="222.75" customHeight="1" thickBot="1" x14ac:dyDescent="0.25">
      <c r="A184" s="332" t="s">
        <v>154</v>
      </c>
      <c r="B184" s="333"/>
      <c r="C184" s="334" t="s">
        <v>155</v>
      </c>
      <c r="D184" s="335" t="s">
        <v>148</v>
      </c>
      <c r="E184" s="336"/>
      <c r="F184" s="224"/>
      <c r="G184" s="225"/>
      <c r="H184" s="225"/>
    </row>
    <row r="185" spans="1:8" ht="23.25" x14ac:dyDescent="0.2">
      <c r="A185" s="252" t="s">
        <v>156</v>
      </c>
      <c r="B185" s="252"/>
      <c r="C185" s="252"/>
      <c r="D185" s="252"/>
      <c r="E185" s="252"/>
      <c r="F185" s="252"/>
      <c r="G185" s="252"/>
      <c r="H185" s="252"/>
    </row>
    <row r="186" spans="1:8" ht="23.25" customHeight="1" x14ac:dyDescent="0.2">
      <c r="A186" s="252" t="s">
        <v>157</v>
      </c>
      <c r="B186" s="252"/>
      <c r="C186" s="252"/>
      <c r="D186" s="252"/>
      <c r="E186" s="252"/>
      <c r="F186" s="252"/>
      <c r="G186" s="252"/>
      <c r="H186" s="252"/>
    </row>
    <row r="187" spans="1:8" ht="183"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67.5" customHeight="1" x14ac:dyDescent="0.2">
      <c r="A188" s="227" t="s">
        <v>159</v>
      </c>
      <c r="B188" s="227"/>
      <c r="C188" s="227"/>
      <c r="D188" s="227"/>
      <c r="E188" s="227"/>
      <c r="F188" s="227"/>
      <c r="G188" s="227"/>
      <c r="H188" s="227"/>
    </row>
    <row r="189" spans="1:8" ht="28.5" customHeight="1"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0" zoomScaleNormal="60" zoomScaleSheetLayoutView="40" workbookViewId="0">
      <pane ySplit="4" topLeftCell="A154"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596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4">
        <v>420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1980 до 30690</v>
      </c>
      <c r="E48" s="122"/>
      <c r="F48" s="122"/>
      <c r="G48" s="122"/>
      <c r="H48" s="123"/>
    </row>
    <row r="49" spans="1:8" ht="37.5" customHeight="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49" s="127">
        <v>1980</v>
      </c>
      <c r="E49" s="128"/>
      <c r="F49" s="128"/>
      <c r="G49" s="128"/>
      <c r="H49" s="129"/>
    </row>
    <row r="50" spans="1:8" ht="37.5" customHeight="1" x14ac:dyDescent="0.2">
      <c r="A50" s="130" t="s">
        <v>33</v>
      </c>
      <c r="B50" s="131"/>
      <c r="C50" s="126"/>
      <c r="D50" s="36">
        <v>2970</v>
      </c>
      <c r="E50" s="37"/>
      <c r="F50" s="37"/>
      <c r="G50" s="37"/>
      <c r="H50" s="38"/>
    </row>
    <row r="51" spans="1:8" ht="37.5" customHeight="1" x14ac:dyDescent="0.2">
      <c r="A51" s="130" t="s">
        <v>34</v>
      </c>
      <c r="B51" s="131"/>
      <c r="C51" s="126"/>
      <c r="D51" s="36">
        <v>3960</v>
      </c>
      <c r="E51" s="37"/>
      <c r="F51" s="37"/>
      <c r="G51" s="37"/>
      <c r="H51" s="38"/>
    </row>
    <row r="52" spans="1:8" ht="37.5" customHeight="1" x14ac:dyDescent="0.2">
      <c r="A52" s="130" t="s">
        <v>35</v>
      </c>
      <c r="B52" s="131"/>
      <c r="C52" s="126"/>
      <c r="D52" s="36">
        <v>4950</v>
      </c>
      <c r="E52" s="37"/>
      <c r="F52" s="37"/>
      <c r="G52" s="37"/>
      <c r="H52" s="38"/>
    </row>
    <row r="53" spans="1:8" ht="37.5" customHeight="1" x14ac:dyDescent="0.2">
      <c r="A53" s="130" t="s">
        <v>36</v>
      </c>
      <c r="B53" s="131"/>
      <c r="C53" s="126"/>
      <c r="D53" s="36">
        <v>5940</v>
      </c>
      <c r="E53" s="37"/>
      <c r="F53" s="37"/>
      <c r="G53" s="37"/>
      <c r="H53" s="38"/>
    </row>
    <row r="54" spans="1:8" ht="37.5" customHeight="1" x14ac:dyDescent="0.2">
      <c r="A54" s="130" t="s">
        <v>37</v>
      </c>
      <c r="B54" s="131"/>
      <c r="C54" s="126"/>
      <c r="D54" s="36">
        <v>6930</v>
      </c>
      <c r="E54" s="37"/>
      <c r="F54" s="37"/>
      <c r="G54" s="37"/>
      <c r="H54" s="38"/>
    </row>
    <row r="55" spans="1:8" ht="37.5" customHeight="1" x14ac:dyDescent="0.2">
      <c r="A55" s="130" t="s">
        <v>38</v>
      </c>
      <c r="B55" s="131"/>
      <c r="C55" s="126"/>
      <c r="D55" s="36">
        <v>7920</v>
      </c>
      <c r="E55" s="37"/>
      <c r="F55" s="37"/>
      <c r="G55" s="37"/>
      <c r="H55" s="38"/>
    </row>
    <row r="56" spans="1:8" ht="37.5" customHeight="1" x14ac:dyDescent="0.2">
      <c r="A56" s="130" t="s">
        <v>39</v>
      </c>
      <c r="B56" s="131"/>
      <c r="C56" s="126"/>
      <c r="D56" s="36">
        <v>8910</v>
      </c>
      <c r="E56" s="37"/>
      <c r="F56" s="37"/>
      <c r="G56" s="37"/>
      <c r="H56" s="38"/>
    </row>
    <row r="57" spans="1:8" ht="37.5" customHeight="1" x14ac:dyDescent="0.2">
      <c r="A57" s="130" t="s">
        <v>40</v>
      </c>
      <c r="B57" s="131"/>
      <c r="C57" s="126"/>
      <c r="D57" s="36">
        <v>9900</v>
      </c>
      <c r="E57" s="37"/>
      <c r="F57" s="37"/>
      <c r="G57" s="37"/>
      <c r="H57" s="38"/>
    </row>
    <row r="58" spans="1:8" ht="37.5" customHeight="1" x14ac:dyDescent="0.2">
      <c r="A58" s="130" t="s">
        <v>41</v>
      </c>
      <c r="B58" s="131"/>
      <c r="C58" s="126"/>
      <c r="D58" s="36">
        <v>10890</v>
      </c>
      <c r="E58" s="37"/>
      <c r="F58" s="37"/>
      <c r="G58" s="37"/>
      <c r="H58" s="38"/>
    </row>
    <row r="59" spans="1:8" ht="37.5" customHeight="1" x14ac:dyDescent="0.2">
      <c r="A59" s="130" t="s">
        <v>42</v>
      </c>
      <c r="B59" s="131"/>
      <c r="C59" s="126"/>
      <c r="D59" s="36">
        <v>11880</v>
      </c>
      <c r="E59" s="37"/>
      <c r="F59" s="37"/>
      <c r="G59" s="37"/>
      <c r="H59" s="38"/>
    </row>
    <row r="60" spans="1:8" ht="37.5" customHeight="1" x14ac:dyDescent="0.2">
      <c r="A60" s="130" t="s">
        <v>43</v>
      </c>
      <c r="B60" s="131"/>
      <c r="C60" s="126"/>
      <c r="D60" s="36">
        <v>12870</v>
      </c>
      <c r="E60" s="37"/>
      <c r="F60" s="37"/>
      <c r="G60" s="37"/>
      <c r="H60" s="38"/>
    </row>
    <row r="61" spans="1:8" ht="37.5" customHeight="1" x14ac:dyDescent="0.2">
      <c r="A61" s="130" t="s">
        <v>44</v>
      </c>
      <c r="B61" s="131"/>
      <c r="C61" s="126"/>
      <c r="D61" s="36">
        <v>13860</v>
      </c>
      <c r="E61" s="37"/>
      <c r="F61" s="37"/>
      <c r="G61" s="37"/>
      <c r="H61" s="38"/>
    </row>
    <row r="62" spans="1:8" ht="37.5" customHeight="1" x14ac:dyDescent="0.2">
      <c r="A62" s="130" t="s">
        <v>45</v>
      </c>
      <c r="B62" s="131"/>
      <c r="C62" s="126"/>
      <c r="D62" s="36">
        <v>14850</v>
      </c>
      <c r="E62" s="37"/>
      <c r="F62" s="37"/>
      <c r="G62" s="37"/>
      <c r="H62" s="38"/>
    </row>
    <row r="63" spans="1:8" ht="37.5" customHeight="1" x14ac:dyDescent="0.2">
      <c r="A63" s="130" t="s">
        <v>46</v>
      </c>
      <c r="B63" s="131"/>
      <c r="C63" s="126"/>
      <c r="D63" s="36">
        <v>15840</v>
      </c>
      <c r="E63" s="37"/>
      <c r="F63" s="37"/>
      <c r="G63" s="37"/>
      <c r="H63" s="38"/>
    </row>
    <row r="64" spans="1:8" ht="37.5" customHeight="1" x14ac:dyDescent="0.2">
      <c r="A64" s="130" t="s">
        <v>47</v>
      </c>
      <c r="B64" s="131"/>
      <c r="C64" s="126"/>
      <c r="D64" s="36">
        <v>16830</v>
      </c>
      <c r="E64" s="37"/>
      <c r="F64" s="37"/>
      <c r="G64" s="37"/>
      <c r="H64" s="38"/>
    </row>
    <row r="65" spans="1:8" ht="37.5" customHeight="1" x14ac:dyDescent="0.2">
      <c r="A65" s="130" t="s">
        <v>48</v>
      </c>
      <c r="B65" s="131"/>
      <c r="C65" s="126"/>
      <c r="D65" s="36">
        <v>17820</v>
      </c>
      <c r="E65" s="37"/>
      <c r="F65" s="37"/>
      <c r="G65" s="37"/>
      <c r="H65" s="38"/>
    </row>
    <row r="66" spans="1:8" ht="37.5" customHeight="1" x14ac:dyDescent="0.2">
      <c r="A66" s="130" t="s">
        <v>49</v>
      </c>
      <c r="B66" s="131"/>
      <c r="C66" s="126"/>
      <c r="D66" s="36">
        <v>18810</v>
      </c>
      <c r="E66" s="37"/>
      <c r="F66" s="37"/>
      <c r="G66" s="37"/>
      <c r="H66" s="38"/>
    </row>
    <row r="67" spans="1:8" ht="37.5" customHeight="1" x14ac:dyDescent="0.2">
      <c r="A67" s="130" t="s">
        <v>50</v>
      </c>
      <c r="B67" s="131"/>
      <c r="C67" s="126"/>
      <c r="D67" s="36">
        <v>19800</v>
      </c>
      <c r="E67" s="37"/>
      <c r="F67" s="37"/>
      <c r="G67" s="37"/>
      <c r="H67" s="38"/>
    </row>
    <row r="68" spans="1:8" ht="37.5" customHeight="1" x14ac:dyDescent="0.2">
      <c r="A68" s="130" t="s">
        <v>51</v>
      </c>
      <c r="B68" s="131"/>
      <c r="C68" s="126"/>
      <c r="D68" s="36">
        <v>20790</v>
      </c>
      <c r="E68" s="37"/>
      <c r="F68" s="37"/>
      <c r="G68" s="37"/>
      <c r="H68" s="38"/>
    </row>
    <row r="69" spans="1:8" ht="37.5" customHeight="1" x14ac:dyDescent="0.2">
      <c r="A69" s="130" t="s">
        <v>196</v>
      </c>
      <c r="B69" s="131"/>
      <c r="C69" s="126"/>
      <c r="D69" s="36">
        <v>21780</v>
      </c>
      <c r="E69" s="37"/>
      <c r="F69" s="37"/>
      <c r="G69" s="37"/>
      <c r="H69" s="38"/>
    </row>
    <row r="70" spans="1:8" ht="37.5" customHeight="1" x14ac:dyDescent="0.2">
      <c r="A70" s="130" t="s">
        <v>197</v>
      </c>
      <c r="B70" s="131"/>
      <c r="C70" s="126"/>
      <c r="D70" s="36">
        <v>22770</v>
      </c>
      <c r="E70" s="37"/>
      <c r="F70" s="37"/>
      <c r="G70" s="37"/>
      <c r="H70" s="38"/>
    </row>
    <row r="71" spans="1:8" ht="37.5" customHeight="1" x14ac:dyDescent="0.2">
      <c r="A71" s="130" t="s">
        <v>198</v>
      </c>
      <c r="B71" s="131"/>
      <c r="C71" s="126"/>
      <c r="D71" s="36">
        <v>23760</v>
      </c>
      <c r="E71" s="37"/>
      <c r="F71" s="37"/>
      <c r="G71" s="37"/>
      <c r="H71" s="38"/>
    </row>
    <row r="72" spans="1:8" ht="37.5" customHeight="1" x14ac:dyDescent="0.2">
      <c r="A72" s="130" t="s">
        <v>199</v>
      </c>
      <c r="B72" s="131"/>
      <c r="C72" s="126"/>
      <c r="D72" s="36">
        <v>24750</v>
      </c>
      <c r="E72" s="37"/>
      <c r="F72" s="37"/>
      <c r="G72" s="37"/>
      <c r="H72" s="38"/>
    </row>
    <row r="73" spans="1:8" ht="37.5" customHeight="1" x14ac:dyDescent="0.2">
      <c r="A73" s="130" t="s">
        <v>200</v>
      </c>
      <c r="B73" s="131"/>
      <c r="C73" s="126"/>
      <c r="D73" s="36">
        <v>25740</v>
      </c>
      <c r="E73" s="37"/>
      <c r="F73" s="37"/>
      <c r="G73" s="37"/>
      <c r="H73" s="38"/>
    </row>
    <row r="74" spans="1:8" ht="37.5" customHeight="1" x14ac:dyDescent="0.2">
      <c r="A74" s="130" t="s">
        <v>201</v>
      </c>
      <c r="B74" s="131"/>
      <c r="C74" s="126"/>
      <c r="D74" s="36">
        <v>26730</v>
      </c>
      <c r="E74" s="37"/>
      <c r="F74" s="37"/>
      <c r="G74" s="37"/>
      <c r="H74" s="38"/>
    </row>
    <row r="75" spans="1:8" ht="37.5" customHeight="1" x14ac:dyDescent="0.2">
      <c r="A75" s="130" t="s">
        <v>202</v>
      </c>
      <c r="B75" s="131"/>
      <c r="C75" s="126"/>
      <c r="D75" s="36">
        <v>27720</v>
      </c>
      <c r="E75" s="37"/>
      <c r="F75" s="37"/>
      <c r="G75" s="37"/>
      <c r="H75" s="38"/>
    </row>
    <row r="76" spans="1:8" ht="37.5" customHeight="1" x14ac:dyDescent="0.2">
      <c r="A76" s="130" t="s">
        <v>203</v>
      </c>
      <c r="B76" s="131"/>
      <c r="C76" s="126"/>
      <c r="D76" s="36">
        <v>28710</v>
      </c>
      <c r="E76" s="37"/>
      <c r="F76" s="37"/>
      <c r="G76" s="37"/>
      <c r="H76" s="38"/>
    </row>
    <row r="77" spans="1:8" ht="37.5" customHeight="1" x14ac:dyDescent="0.2">
      <c r="A77" s="130" t="s">
        <v>204</v>
      </c>
      <c r="B77" s="131"/>
      <c r="C77" s="126"/>
      <c r="D77" s="36">
        <v>29700</v>
      </c>
      <c r="E77" s="37"/>
      <c r="F77" s="37"/>
      <c r="G77" s="37"/>
      <c r="H77" s="38"/>
    </row>
    <row r="78" spans="1:8" ht="37.5" customHeight="1" thickBot="1" x14ac:dyDescent="0.25">
      <c r="A78" s="130" t="s">
        <v>205</v>
      </c>
      <c r="B78" s="131"/>
      <c r="C78" s="126"/>
      <c r="D78" s="36">
        <v>30690</v>
      </c>
      <c r="E78" s="37"/>
      <c r="F78" s="37"/>
      <c r="G78" s="37"/>
      <c r="H78" s="38"/>
    </row>
    <row r="79" spans="1:8" ht="50.1" customHeight="1" thickBot="1" x14ac:dyDescent="0.25">
      <c r="A79" s="119" t="s">
        <v>52</v>
      </c>
      <c r="B79" s="120"/>
      <c r="C79" s="120"/>
      <c r="D79" s="121" t="str">
        <f>"от "&amp;MIN(D80:D89)&amp;" до "&amp;MAX(D80:D89)</f>
        <v>от 240 до 1950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80" s="135">
        <v>1050</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81" s="140">
        <v>300</v>
      </c>
      <c r="E81" s="140"/>
      <c r="F81" s="140"/>
      <c r="G81" s="140"/>
      <c r="H81" s="141"/>
    </row>
    <row r="82" spans="1:8" ht="37.5" customHeight="1" x14ac:dyDescent="0.2">
      <c r="A82" s="137" t="s">
        <v>55</v>
      </c>
      <c r="B82" s="138"/>
      <c r="C82" s="142"/>
      <c r="D82" s="140">
        <v>1950</v>
      </c>
      <c r="E82" s="140"/>
      <c r="F82" s="140"/>
      <c r="G82" s="140"/>
      <c r="H82" s="141"/>
    </row>
    <row r="83" spans="1:8" ht="37.5" customHeight="1" x14ac:dyDescent="0.2">
      <c r="A83" s="137" t="s">
        <v>56</v>
      </c>
      <c r="B83" s="138"/>
      <c r="C83" s="142"/>
      <c r="D83" s="140">
        <v>978</v>
      </c>
      <c r="E83" s="140"/>
      <c r="F83" s="140"/>
      <c r="G83" s="140"/>
      <c r="H83" s="141"/>
    </row>
    <row r="84" spans="1:8" ht="37.5" customHeight="1" x14ac:dyDescent="0.2">
      <c r="A84" s="143" t="s">
        <v>57</v>
      </c>
      <c r="B84" s="144"/>
      <c r="C84" s="142"/>
      <c r="D84" s="140">
        <v>1038</v>
      </c>
      <c r="E84" s="140"/>
      <c r="F84" s="140"/>
      <c r="G84" s="140"/>
      <c r="H84" s="141"/>
    </row>
    <row r="85" spans="1:8" ht="37.5" customHeight="1" x14ac:dyDescent="0.2">
      <c r="A85" s="137" t="s">
        <v>58</v>
      </c>
      <c r="B85" s="138"/>
      <c r="C85" s="142"/>
      <c r="D85" s="140">
        <v>240</v>
      </c>
      <c r="E85" s="140"/>
      <c r="F85" s="140"/>
      <c r="G85" s="140"/>
      <c r="H85" s="141"/>
    </row>
    <row r="86" spans="1:8" ht="37.5" customHeight="1" x14ac:dyDescent="0.2">
      <c r="A86" s="137" t="s">
        <v>59</v>
      </c>
      <c r="B86" s="138"/>
      <c r="C86" s="142"/>
      <c r="D86" s="140">
        <v>240</v>
      </c>
      <c r="E86" s="140"/>
      <c r="F86" s="140"/>
      <c r="G86" s="140"/>
      <c r="H86" s="141"/>
    </row>
    <row r="87" spans="1:8" ht="37.5" customHeight="1" x14ac:dyDescent="0.2">
      <c r="A87" s="137" t="s">
        <v>60</v>
      </c>
      <c r="B87" s="138"/>
      <c r="C87" s="142"/>
      <c r="D87" s="140">
        <v>480</v>
      </c>
      <c r="E87" s="140"/>
      <c r="F87" s="140"/>
      <c r="G87" s="140"/>
      <c r="H87" s="141"/>
    </row>
    <row r="88" spans="1:8" ht="37.5" customHeight="1" x14ac:dyDescent="0.2">
      <c r="A88" s="137" t="s">
        <v>61</v>
      </c>
      <c r="B88" s="138"/>
      <c r="C88" s="142"/>
      <c r="D88" s="140">
        <v>720</v>
      </c>
      <c r="E88" s="140"/>
      <c r="F88" s="140"/>
      <c r="G88" s="140"/>
      <c r="H88" s="141"/>
    </row>
    <row r="89" spans="1:8" ht="37.5" customHeight="1" thickBot="1" x14ac:dyDescent="0.25">
      <c r="A89" s="145" t="s">
        <v>62</v>
      </c>
      <c r="B89" s="146"/>
      <c r="C89" s="147"/>
      <c r="D89" s="148">
        <v>1476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0" s="45">
        <v>102</v>
      </c>
      <c r="E90" s="45"/>
      <c r="F90" s="45"/>
      <c r="G90" s="45"/>
      <c r="H90" s="46"/>
    </row>
    <row r="91" spans="1:8" ht="50.1" customHeight="1" thickBot="1" x14ac:dyDescent="0.25">
      <c r="A91" s="24" t="s">
        <v>65</v>
      </c>
      <c r="B91" s="25"/>
      <c r="C91" s="26"/>
      <c r="D91" s="156" t="str">
        <f>"от "&amp;MIN(D93,D113:H114,F152,D115:H129)&amp;" до "&amp;MAX(D93,D113:H114,F152,D115:H129)</f>
        <v>от 768 до 9984</v>
      </c>
      <c r="E91" s="156"/>
      <c r="F91" s="156"/>
      <c r="G91" s="156"/>
      <c r="H91" s="157"/>
    </row>
    <row r="92" spans="1:8" ht="21.75" thickBot="1" x14ac:dyDescent="0.25">
      <c r="A92" s="158"/>
      <c r="B92" s="159"/>
      <c r="C92" s="118"/>
      <c r="D92" s="325"/>
      <c r="E92" s="325"/>
      <c r="F92" s="325"/>
      <c r="G92" s="325"/>
      <c r="H92" s="326"/>
    </row>
    <row r="93" spans="1:8" ht="69"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93" s="165">
        <v>5616</v>
      </c>
      <c r="E93" s="165"/>
      <c r="F93" s="165"/>
      <c r="G93" s="165"/>
      <c r="H93" s="166"/>
    </row>
    <row r="94" spans="1:8" ht="69" customHeight="1" thickBot="1" x14ac:dyDescent="0.25">
      <c r="A94" s="167" t="s">
        <v>67</v>
      </c>
      <c r="B94" s="168"/>
      <c r="C94" s="169"/>
      <c r="D94" s="170" t="s">
        <v>68</v>
      </c>
      <c r="E94" s="171"/>
      <c r="F94" s="171"/>
      <c r="G94" s="171"/>
      <c r="H94" s="172"/>
    </row>
    <row r="95" spans="1:8" ht="69" customHeight="1" x14ac:dyDescent="0.2">
      <c r="A95" s="173" t="s">
        <v>69</v>
      </c>
      <c r="B95" s="174"/>
      <c r="C95" s="169"/>
      <c r="D95" s="140">
        <f>D93/4</f>
        <v>1404</v>
      </c>
      <c r="E95" s="140"/>
      <c r="F95" s="140"/>
      <c r="G95" s="140"/>
      <c r="H95" s="141"/>
    </row>
    <row r="96" spans="1:8" ht="69" customHeight="1" x14ac:dyDescent="0.2">
      <c r="A96" s="173" t="s">
        <v>70</v>
      </c>
      <c r="B96" s="174"/>
      <c r="C96" s="169"/>
      <c r="D96" s="140">
        <f>D93/5</f>
        <v>1123.2</v>
      </c>
      <c r="E96" s="140"/>
      <c r="F96" s="140"/>
      <c r="G96" s="140"/>
      <c r="H96" s="141"/>
    </row>
    <row r="97" spans="1:8" ht="69" customHeight="1" x14ac:dyDescent="0.2">
      <c r="A97" s="173" t="s">
        <v>71</v>
      </c>
      <c r="B97" s="174"/>
      <c r="C97" s="169"/>
      <c r="D97" s="140">
        <f>D93/6</f>
        <v>936</v>
      </c>
      <c r="E97" s="140"/>
      <c r="F97" s="140"/>
      <c r="G97" s="140"/>
      <c r="H97" s="141"/>
    </row>
    <row r="98" spans="1:8" ht="69" customHeight="1" x14ac:dyDescent="0.2">
      <c r="A98" s="173" t="s">
        <v>72</v>
      </c>
      <c r="B98" s="174"/>
      <c r="C98" s="169"/>
      <c r="D98" s="140">
        <f>D93/7</f>
        <v>802.28571428571433</v>
      </c>
      <c r="E98" s="140"/>
      <c r="F98" s="140"/>
      <c r="G98" s="140"/>
      <c r="H98" s="141"/>
    </row>
    <row r="99" spans="1:8" ht="69" customHeight="1" x14ac:dyDescent="0.2">
      <c r="A99" s="173" t="s">
        <v>73</v>
      </c>
      <c r="B99" s="174"/>
      <c r="C99" s="169"/>
      <c r="D99" s="140">
        <f>D93/8</f>
        <v>702</v>
      </c>
      <c r="E99" s="140"/>
      <c r="F99" s="140"/>
      <c r="G99" s="140"/>
      <c r="H99" s="141"/>
    </row>
    <row r="100" spans="1:8" ht="69" customHeight="1" x14ac:dyDescent="0.2">
      <c r="A100" s="173" t="s">
        <v>74</v>
      </c>
      <c r="B100" s="174"/>
      <c r="C100" s="169"/>
      <c r="D100" s="140">
        <f>D93/9</f>
        <v>624</v>
      </c>
      <c r="E100" s="140"/>
      <c r="F100" s="140"/>
      <c r="G100" s="140"/>
      <c r="H100" s="141"/>
    </row>
    <row r="101" spans="1:8" ht="69" customHeight="1" x14ac:dyDescent="0.2">
      <c r="A101" s="173" t="s">
        <v>75</v>
      </c>
      <c r="B101" s="174"/>
      <c r="C101" s="169"/>
      <c r="D101" s="140">
        <f>D93/10</f>
        <v>561.6</v>
      </c>
      <c r="E101" s="140"/>
      <c r="F101" s="140"/>
      <c r="G101" s="140"/>
      <c r="H101" s="141"/>
    </row>
    <row r="102" spans="1:8" ht="69" customHeight="1" thickBot="1" x14ac:dyDescent="0.25">
      <c r="A102" s="162" t="s">
        <v>76</v>
      </c>
      <c r="B102" s="163"/>
      <c r="C102" s="169"/>
      <c r="D102" s="165">
        <v>7008</v>
      </c>
      <c r="E102" s="165"/>
      <c r="F102" s="165"/>
      <c r="G102" s="165"/>
      <c r="H102" s="166"/>
    </row>
    <row r="103" spans="1:8" ht="69" customHeight="1" thickBot="1" x14ac:dyDescent="0.25">
      <c r="A103" s="167" t="s">
        <v>67</v>
      </c>
      <c r="B103" s="168"/>
      <c r="C103" s="169"/>
      <c r="D103" s="170" t="s">
        <v>68</v>
      </c>
      <c r="E103" s="171"/>
      <c r="F103" s="171"/>
      <c r="G103" s="171"/>
      <c r="H103" s="172"/>
    </row>
    <row r="104" spans="1:8" ht="69" customHeight="1" x14ac:dyDescent="0.2">
      <c r="A104" s="173" t="s">
        <v>69</v>
      </c>
      <c r="B104" s="174"/>
      <c r="C104" s="169"/>
      <c r="D104" s="140">
        <v>1752</v>
      </c>
      <c r="E104" s="140"/>
      <c r="F104" s="140"/>
      <c r="G104" s="140"/>
      <c r="H104" s="141"/>
    </row>
    <row r="105" spans="1:8" ht="69" customHeight="1" x14ac:dyDescent="0.2">
      <c r="A105" s="173" t="s">
        <v>70</v>
      </c>
      <c r="B105" s="174"/>
      <c r="C105" s="169"/>
      <c r="D105" s="140">
        <v>1401.6</v>
      </c>
      <c r="E105" s="140"/>
      <c r="F105" s="140"/>
      <c r="G105" s="140"/>
      <c r="H105" s="141"/>
    </row>
    <row r="106" spans="1:8" ht="69" customHeight="1" x14ac:dyDescent="0.2">
      <c r="A106" s="173" t="s">
        <v>71</v>
      </c>
      <c r="B106" s="174"/>
      <c r="C106" s="169"/>
      <c r="D106" s="140">
        <v>1168</v>
      </c>
      <c r="E106" s="140"/>
      <c r="F106" s="140"/>
      <c r="G106" s="140"/>
      <c r="H106" s="141"/>
    </row>
    <row r="107" spans="1:8" ht="69" customHeight="1" x14ac:dyDescent="0.2">
      <c r="A107" s="173" t="s">
        <v>72</v>
      </c>
      <c r="B107" s="174"/>
      <c r="C107" s="169"/>
      <c r="D107" s="140">
        <v>1001.1428571428571</v>
      </c>
      <c r="E107" s="140"/>
      <c r="F107" s="140"/>
      <c r="G107" s="140"/>
      <c r="H107" s="141"/>
    </row>
    <row r="108" spans="1:8" ht="69" customHeight="1" x14ac:dyDescent="0.2">
      <c r="A108" s="173" t="s">
        <v>73</v>
      </c>
      <c r="B108" s="174"/>
      <c r="C108" s="169"/>
      <c r="D108" s="140">
        <v>876</v>
      </c>
      <c r="E108" s="140"/>
      <c r="F108" s="140"/>
      <c r="G108" s="140"/>
      <c r="H108" s="141"/>
    </row>
    <row r="109" spans="1:8" ht="69" customHeight="1" x14ac:dyDescent="0.2">
      <c r="A109" s="173" t="s">
        <v>74</v>
      </c>
      <c r="B109" s="174"/>
      <c r="C109" s="169"/>
      <c r="D109" s="140">
        <v>778.66666666666663</v>
      </c>
      <c r="E109" s="140"/>
      <c r="F109" s="140"/>
      <c r="G109" s="140"/>
      <c r="H109" s="141"/>
    </row>
    <row r="110" spans="1:8" ht="69" customHeight="1" thickBot="1" x14ac:dyDescent="0.25">
      <c r="A110" s="173" t="s">
        <v>75</v>
      </c>
      <c r="B110" s="174"/>
      <c r="C110" s="177"/>
      <c r="D110" s="140">
        <v>700.8</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11" s="44">
        <v>10008</v>
      </c>
      <c r="E111" s="45"/>
      <c r="F111" s="45"/>
      <c r="G111" s="45"/>
      <c r="H111" s="46"/>
    </row>
    <row r="112" spans="1:8" ht="21.75" thickBot="1" x14ac:dyDescent="0.25">
      <c r="A112" s="180"/>
      <c r="B112" s="181"/>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"2ГИС.НОРИЛЬСК"</v>
      </c>
      <c r="D113" s="31">
        <v>2598</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4" s="187">
        <v>1368</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5" s="36">
        <v>4428</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"2ГИС.НОРИЛЬСК"</v>
      </c>
      <c r="D116" s="36">
        <v>8022</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"2ГИС.НОРИЛЬСК"</v>
      </c>
      <c r="D117" s="36">
        <v>9630</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8" s="36">
        <v>3132</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9" s="36">
        <v>2892</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0" s="36">
        <v>5430</v>
      </c>
      <c r="E120" s="37"/>
      <c r="F120" s="37"/>
      <c r="G120" s="37"/>
      <c r="H120" s="38"/>
    </row>
    <row r="121" spans="1:8" ht="50.1" customHeight="1" x14ac:dyDescent="0.2">
      <c r="A121" s="143" t="s">
        <v>86</v>
      </c>
      <c r="B121" s="144"/>
      <c r="C121" s="190" t="str">
        <f>C152</f>
        <v>электронный справочник на основе Справочника организаций "2ГИС.НОРИЛЬСК" (мобильная версия 2ГИС 4.0 и выше)</v>
      </c>
      <c r="D121" s="36">
        <v>9984</v>
      </c>
      <c r="E121" s="37"/>
      <c r="F121" s="37"/>
      <c r="G121" s="37"/>
      <c r="H121" s="38"/>
    </row>
    <row r="122" spans="1:8" ht="50.1" customHeight="1" x14ac:dyDescent="0.2">
      <c r="A122" s="143" t="s">
        <v>87</v>
      </c>
      <c r="B122" s="144"/>
      <c r="C122" s="186" t="s">
        <v>88</v>
      </c>
      <c r="D122" s="36">
        <v>1068</v>
      </c>
      <c r="E122" s="37"/>
      <c r="F122" s="37"/>
      <c r="G122" s="37"/>
      <c r="H122" s="38"/>
    </row>
    <row r="123" spans="1:8" ht="75.7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3" s="36">
        <v>3888</v>
      </c>
      <c r="E123" s="37"/>
      <c r="F123" s="37"/>
      <c r="G123" s="37"/>
      <c r="H123" s="38"/>
    </row>
    <row r="124" spans="1:8" ht="75.7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4" s="36">
        <v>3300</v>
      </c>
      <c r="E124" s="37"/>
      <c r="F124" s="37"/>
      <c r="G124" s="37"/>
      <c r="H124" s="38"/>
    </row>
    <row r="125" spans="1:8" ht="75.75" customHeight="1" x14ac:dyDescent="0.2">
      <c r="A125" s="143" t="s">
        <v>91</v>
      </c>
      <c r="B125" s="144"/>
      <c r="C125"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5" s="36">
        <v>2802</v>
      </c>
      <c r="E125" s="37"/>
      <c r="F125" s="37"/>
      <c r="G125" s="37"/>
      <c r="H125" s="38"/>
    </row>
    <row r="126" spans="1:8" ht="75.75" customHeight="1" x14ac:dyDescent="0.2">
      <c r="A126" s="143" t="s">
        <v>92</v>
      </c>
      <c r="B126" s="144"/>
      <c r="C126" s="186"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6" s="36">
        <v>2382</v>
      </c>
      <c r="E126" s="37"/>
      <c r="F126" s="37"/>
      <c r="G126" s="37"/>
      <c r="H126" s="38"/>
    </row>
    <row r="127" spans="1:8" ht="75.7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7" s="36">
        <v>9984</v>
      </c>
      <c r="E127" s="37"/>
      <c r="F127" s="37"/>
      <c r="G127" s="37"/>
      <c r="H127" s="38"/>
    </row>
    <row r="128" spans="1:8" ht="75.7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28" s="36">
        <v>6756</v>
      </c>
      <c r="E128" s="37"/>
      <c r="F128" s="37"/>
      <c r="G128" s="37"/>
      <c r="H128" s="38"/>
    </row>
    <row r="129" spans="1:8" ht="50.1" customHeight="1" thickBot="1" x14ac:dyDescent="0.25">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9" s="36">
        <v>768</v>
      </c>
      <c r="E129" s="37"/>
      <c r="F129" s="37"/>
      <c r="G129" s="37"/>
      <c r="H129" s="38"/>
    </row>
    <row r="130" spans="1:8" s="16" customFormat="1" ht="102" customHeight="1" thickBot="1" x14ac:dyDescent="0.25">
      <c r="A130" s="143" t="s">
        <v>16</v>
      </c>
      <c r="B130" s="144"/>
      <c r="C13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30" s="36">
        <v>996</v>
      </c>
      <c r="E130" s="37"/>
      <c r="F130" s="37"/>
      <c r="G130" s="37"/>
      <c r="H130" s="38"/>
    </row>
    <row r="131" spans="1:8" s="16" customFormat="1" ht="126" customHeight="1" x14ac:dyDescent="0.2">
      <c r="A131" s="143" t="s">
        <v>96</v>
      </c>
      <c r="B131" s="144"/>
      <c r="C13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1" s="36">
        <v>8358</v>
      </c>
      <c r="E131" s="37"/>
      <c r="F131" s="37"/>
      <c r="G131" s="37"/>
      <c r="H131" s="38"/>
    </row>
    <row r="132" spans="1:8" s="16" customFormat="1" ht="96" customHeight="1" x14ac:dyDescent="0.2">
      <c r="A132" s="137" t="s">
        <v>97</v>
      </c>
      <c r="B132" s="191"/>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32" s="36">
        <v>5322</v>
      </c>
      <c r="E132" s="37"/>
      <c r="F132" s="37"/>
      <c r="G132" s="37"/>
      <c r="H132" s="38"/>
    </row>
    <row r="133" spans="1:8" s="16" customFormat="1" ht="96" customHeight="1" x14ac:dyDescent="0.2">
      <c r="A133" s="137" t="s">
        <v>98</v>
      </c>
      <c r="B133" s="191"/>
      <c r="C13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33" s="36">
        <v>5010</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"2ГИС.НОРИЛЬСК"</v>
      </c>
      <c r="D134" s="36">
        <v>3720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1920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"2ГИС.НОРИЛЬСК" (версия для ПК)</v>
      </c>
      <c r="D136" s="36">
        <v>6240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"2ГИС.НОРИЛЬСК"</v>
      </c>
      <c r="D137" s="36">
        <v>11280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"2ГИС.НОРИЛЬСК"</v>
      </c>
      <c r="D138" s="36">
        <v>13536</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"2ГИС.НОРИЛЬСК" (версия для ПК)</v>
      </c>
      <c r="D139" s="36">
        <v>4440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"2ГИС.НОРИЛЬСК" (версия для ПК)</v>
      </c>
      <c r="D140" s="36">
        <v>4080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"2ГИС.НОРИЛЬСК" (версия для ПК)</v>
      </c>
      <c r="D141" s="36">
        <v>7680</v>
      </c>
      <c r="E141" s="37"/>
      <c r="F141" s="37"/>
      <c r="G141" s="37"/>
      <c r="H141" s="38"/>
    </row>
    <row r="142" spans="1:8" ht="50.1" customHeight="1" x14ac:dyDescent="0.2">
      <c r="A142" s="143" t="s">
        <v>107</v>
      </c>
      <c r="B142" s="144"/>
      <c r="C142" s="186" t="s">
        <v>88</v>
      </c>
      <c r="D142" s="36">
        <v>1560</v>
      </c>
      <c r="E142" s="37"/>
      <c r="F142" s="37"/>
      <c r="G142" s="37"/>
      <c r="H142" s="38"/>
    </row>
    <row r="143" spans="1:8" ht="77.2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6">
        <v>14040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"2ГИС.НОРИЛЬСК" (версия для ПК)</v>
      </c>
      <c r="D144" s="44">
        <v>1080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46" s="36">
        <v>2004</v>
      </c>
      <c r="E146" s="37"/>
      <c r="F146" s="37"/>
      <c r="G146" s="37"/>
      <c r="H146" s="38"/>
    </row>
    <row r="147" spans="1:8" s="16" customFormat="1" ht="50.1" customHeight="1" x14ac:dyDescent="0.2">
      <c r="A147" s="143" t="s">
        <v>112</v>
      </c>
      <c r="B147" s="144"/>
      <c r="C147" s="196"/>
      <c r="D147" s="36">
        <v>2004</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2" s="200">
        <f>F152*1.2</f>
        <v>3708</v>
      </c>
      <c r="E152" s="201">
        <f>F152*1.1</f>
        <v>3399.0000000000005</v>
      </c>
      <c r="F152" s="201">
        <v>3090</v>
      </c>
      <c r="G152" s="201">
        <f>F152*0.75</f>
        <v>2317.5</v>
      </c>
      <c r="H152" s="202">
        <f>F152*0.5</f>
        <v>1545</v>
      </c>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"2ГИС.НОРИЛЬСК"</v>
      </c>
      <c r="D153" s="36">
        <v>4086</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4" s="36">
        <v>1770</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5" s="200">
        <f>F155*1.2</f>
        <v>5328</v>
      </c>
      <c r="E155" s="201">
        <f>F155*1.1</f>
        <v>4884</v>
      </c>
      <c r="F155" s="201">
        <v>4440</v>
      </c>
      <c r="G155" s="201">
        <f>F155*0.75</f>
        <v>3330</v>
      </c>
      <c r="H155" s="202">
        <f>F155*0.5</f>
        <v>2220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"2ГИС.НОРИЛЬСК"</v>
      </c>
      <c r="D156" s="36">
        <v>5760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7" s="36">
        <v>2520</v>
      </c>
      <c r="E157" s="37"/>
      <c r="F157" s="37"/>
      <c r="G157" s="37"/>
      <c r="H157" s="38"/>
    </row>
    <row r="158" spans="1:8" s="16" customFormat="1" ht="126" customHeight="1" thickBot="1" x14ac:dyDescent="0.25">
      <c r="A158" s="143" t="s">
        <v>123</v>
      </c>
      <c r="B158" s="144"/>
      <c r="C158" s="203" t="str">
        <f>C153</f>
        <v>Интернет-площадка 2gis.ru на основе Cправочника организаций "2ГИС.НОРИЛЬСК"</v>
      </c>
      <c r="D158" s="200">
        <f>F158*1.2</f>
        <v>4161.5999999999995</v>
      </c>
      <c r="E158" s="201">
        <f>F158*1.1</f>
        <v>3814.8</v>
      </c>
      <c r="F158" s="201">
        <v>3468</v>
      </c>
      <c r="G158" s="201">
        <f>F158*0.75</f>
        <v>2601</v>
      </c>
      <c r="H158" s="202">
        <f>F158*0.5</f>
        <v>1734</v>
      </c>
    </row>
    <row r="159" spans="1:8" ht="50.1" customHeight="1" thickBot="1" x14ac:dyDescent="0.25">
      <c r="A159" s="24" t="s">
        <v>184</v>
      </c>
      <c r="B159" s="25"/>
      <c r="C159" s="26"/>
      <c r="D159" s="156"/>
      <c r="E159" s="156"/>
      <c r="F159" s="156"/>
      <c r="G159" s="156"/>
      <c r="H159" s="157"/>
    </row>
    <row r="160" spans="1:8" s="23" customFormat="1" ht="30" customHeight="1" thickBot="1" x14ac:dyDescent="0.25">
      <c r="A160" s="535"/>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1" s="31">
        <v>16530</v>
      </c>
      <c r="E161" s="32"/>
      <c r="F161" s="32"/>
      <c r="G161" s="32"/>
      <c r="H161" s="33"/>
    </row>
    <row r="162" spans="1:8" s="16" customFormat="1" ht="83.25" customHeight="1" thickBot="1" x14ac:dyDescent="0.25">
      <c r="A162" s="143" t="s">
        <v>186</v>
      </c>
      <c r="B162" s="144"/>
      <c r="C162" s="196"/>
      <c r="D162" s="36">
        <v>16530</v>
      </c>
      <c r="E162" s="37"/>
      <c r="F162" s="37"/>
      <c r="G162" s="37"/>
      <c r="H162" s="38"/>
    </row>
    <row r="163" spans="1:8" ht="21.75" thickBot="1" x14ac:dyDescent="0.25">
      <c r="A163" s="301"/>
      <c r="B163" s="302"/>
      <c r="C163" s="182"/>
      <c r="D163" s="325"/>
      <c r="E163" s="325"/>
      <c r="F163" s="325"/>
      <c r="G163" s="325"/>
      <c r="H163" s="326"/>
    </row>
    <row r="165" spans="1:8" ht="21" x14ac:dyDescent="0.2">
      <c r="A165" s="208"/>
      <c r="B165" s="209" t="s">
        <v>125</v>
      </c>
      <c r="C165" s="210" t="s">
        <v>597</v>
      </c>
      <c r="D165" s="210"/>
      <c r="E165" s="211"/>
      <c r="F165" s="211"/>
      <c r="G165" s="211"/>
      <c r="H165" s="211"/>
    </row>
    <row r="166" spans="1:8" ht="21" x14ac:dyDescent="0.2">
      <c r="A166" s="208"/>
      <c r="B166" s="211"/>
      <c r="C166" s="304" t="s">
        <v>598</v>
      </c>
      <c r="D166" s="212"/>
      <c r="E166" s="211"/>
      <c r="F166" s="211"/>
      <c r="G166" s="211"/>
      <c r="H166" s="211"/>
    </row>
    <row r="167" spans="1:8" ht="21" x14ac:dyDescent="0.2">
      <c r="A167" s="208"/>
      <c r="B167" s="211"/>
      <c r="C167" s="304" t="s">
        <v>599</v>
      </c>
      <c r="D167" s="212"/>
      <c r="E167" s="211"/>
      <c r="F167" s="211"/>
      <c r="G167" s="211"/>
      <c r="H167" s="211"/>
    </row>
    <row r="168" spans="1:8" ht="21" x14ac:dyDescent="0.2">
      <c r="C168" s="212"/>
      <c r="D168" s="212"/>
      <c r="E168" s="211"/>
      <c r="F168" s="211"/>
      <c r="G168" s="211"/>
      <c r="H168" s="205"/>
    </row>
    <row r="169" spans="1:8" ht="26.25" x14ac:dyDescent="0.2">
      <c r="A169" s="215" t="str">
        <f>Абакан_юр!A157</f>
        <v>По соглашению сторон в качестве валюты платежа могут выступать украинские гривны, в этом случае курс следующий: 1 руб. = 0,4294 гривен</v>
      </c>
      <c r="B169" s="215"/>
      <c r="C169" s="215"/>
      <c r="D169" s="216"/>
      <c r="E169" s="216"/>
      <c r="F169" s="217"/>
      <c r="G169" s="218"/>
      <c r="H169" s="218"/>
    </row>
    <row r="170" spans="1:8" ht="26.2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0,0422 дирхам</v>
      </c>
      <c r="B170" s="215"/>
      <c r="C170" s="215"/>
      <c r="D170" s="216"/>
      <c r="E170" s="216"/>
      <c r="F170" s="217"/>
      <c r="G170" s="220"/>
      <c r="H170" s="220"/>
    </row>
    <row r="171" spans="1:8" ht="26.2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0,0115 доллара</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евро, в этом случае курс следующий: 1 руб. = 0,0106 евро</v>
      </c>
      <c r="B172" s="215"/>
      <c r="C172" s="215"/>
      <c r="D172" s="216"/>
      <c r="E172" s="217"/>
      <c r="F172" s="217"/>
      <c r="G172" s="220"/>
      <c r="H172" s="220"/>
    </row>
    <row r="173" spans="1:8" ht="26.2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0,2596 крона</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1,0276 сом</v>
      </c>
      <c r="B174" s="215"/>
      <c r="C174" s="215"/>
      <c r="D174" s="216"/>
      <c r="E174" s="216"/>
      <c r="F174" s="217"/>
      <c r="G174" s="220"/>
      <c r="H174" s="220"/>
    </row>
    <row r="175" spans="1:8" ht="26.2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50.1" customHeight="1" thickBot="1" x14ac:dyDescent="0.25">
      <c r="A180" s="228" t="s">
        <v>138</v>
      </c>
      <c r="B180" s="228"/>
      <c r="C180" s="228"/>
      <c r="D180" s="228"/>
      <c r="E180" s="228"/>
      <c r="F180" s="229"/>
      <c r="G180" s="219"/>
      <c r="H180" s="230"/>
    </row>
    <row r="181" spans="1:8" ht="50.1" customHeight="1" thickBot="1" x14ac:dyDescent="0.25">
      <c r="A181" s="231" t="s">
        <v>139</v>
      </c>
      <c r="B181" s="232"/>
      <c r="C181" s="232"/>
      <c r="D181" s="232"/>
      <c r="E181" s="233"/>
      <c r="F181" s="234"/>
      <c r="H181" s="235"/>
    </row>
    <row r="182" spans="1:8" ht="87" customHeight="1" thickBot="1" x14ac:dyDescent="0.25">
      <c r="A182" s="305" t="s">
        <v>140</v>
      </c>
      <c r="B182" s="306"/>
      <c r="C182" s="238" t="s">
        <v>141</v>
      </c>
      <c r="D182" s="330" t="s">
        <v>142</v>
      </c>
      <c r="E182" s="331"/>
      <c r="F182" s="240"/>
      <c r="G182" s="240"/>
      <c r="H182" s="240"/>
    </row>
    <row r="183" spans="1:8" ht="102.75" customHeight="1" x14ac:dyDescent="0.2">
      <c r="A183" s="241" t="s">
        <v>143</v>
      </c>
      <c r="B183" s="242"/>
      <c r="C183" s="243" t="s">
        <v>144</v>
      </c>
      <c r="D183" s="244" t="s">
        <v>145</v>
      </c>
      <c r="E183" s="245"/>
      <c r="F183" s="240"/>
      <c r="G183" s="240"/>
      <c r="H183" s="240"/>
    </row>
    <row r="184" spans="1:8" ht="88.5" customHeight="1" x14ac:dyDescent="0.2">
      <c r="A184" s="246" t="s">
        <v>146</v>
      </c>
      <c r="B184" s="247"/>
      <c r="C184" s="248" t="s">
        <v>147</v>
      </c>
      <c r="D184" s="249" t="s">
        <v>148</v>
      </c>
      <c r="E184" s="250"/>
      <c r="F184" s="240"/>
      <c r="G184" s="240"/>
      <c r="H184" s="240"/>
    </row>
    <row r="185" spans="1:8" ht="139.5" customHeight="1" thickBot="1" x14ac:dyDescent="0.25">
      <c r="A185" s="332" t="s">
        <v>149</v>
      </c>
      <c r="B185" s="333"/>
      <c r="C185" s="334" t="s">
        <v>150</v>
      </c>
      <c r="D185" s="335" t="s">
        <v>148</v>
      </c>
      <c r="E185" s="336"/>
      <c r="F185" s="240"/>
      <c r="G185" s="240"/>
      <c r="H185" s="240"/>
    </row>
    <row r="186" spans="1:8" s="205" customFormat="1" ht="102.75" customHeight="1" thickBot="1" x14ac:dyDescent="0.25">
      <c r="A186" s="332" t="s">
        <v>152</v>
      </c>
      <c r="B186" s="333"/>
      <c r="C186" s="547" t="s">
        <v>153</v>
      </c>
      <c r="D186" s="333" t="s">
        <v>148</v>
      </c>
      <c r="E186" s="548"/>
      <c r="F186" s="234"/>
      <c r="G186" s="234"/>
      <c r="H186" s="234"/>
    </row>
    <row r="187" spans="1:8" s="226" customFormat="1" ht="222.75" customHeight="1" thickBot="1" x14ac:dyDescent="0.25">
      <c r="A187" s="332" t="s">
        <v>154</v>
      </c>
      <c r="B187" s="333"/>
      <c r="C187" s="334" t="s">
        <v>155</v>
      </c>
      <c r="D187" s="335" t="s">
        <v>148</v>
      </c>
      <c r="E187" s="336"/>
      <c r="F187" s="224"/>
      <c r="G187" s="225"/>
      <c r="H187" s="225"/>
    </row>
    <row r="188" spans="1:8" ht="23.25" x14ac:dyDescent="0.2">
      <c r="A188" s="252" t="s">
        <v>156</v>
      </c>
      <c r="B188" s="252"/>
      <c r="C188" s="252"/>
      <c r="D188" s="252"/>
      <c r="E188" s="252"/>
      <c r="F188" s="252"/>
      <c r="G188" s="252"/>
      <c r="H188" s="252"/>
    </row>
    <row r="189" spans="1:8" ht="29.25" customHeight="1" x14ac:dyDescent="0.2">
      <c r="A189" s="252" t="s">
        <v>157</v>
      </c>
      <c r="B189" s="252"/>
      <c r="C189" s="252"/>
      <c r="D189" s="252"/>
      <c r="E189" s="252"/>
      <c r="F189" s="252"/>
      <c r="G189" s="252"/>
      <c r="H189" s="252"/>
    </row>
    <row r="190" spans="1:8" ht="186.75"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70.5" customHeight="1" x14ac:dyDescent="0.2">
      <c r="A191" s="227" t="s">
        <v>159</v>
      </c>
      <c r="B191" s="227"/>
      <c r="C191" s="227"/>
      <c r="D191" s="227"/>
      <c r="E191" s="227"/>
      <c r="F191" s="227"/>
      <c r="G191" s="227"/>
      <c r="H191" s="227"/>
    </row>
    <row r="192" spans="1:8" ht="23.25" x14ac:dyDescent="0.2">
      <c r="A192" s="252" t="s">
        <v>160</v>
      </c>
      <c r="B192" s="252"/>
      <c r="C192" s="252"/>
      <c r="D192" s="252"/>
      <c r="E192" s="252"/>
      <c r="F192" s="252"/>
      <c r="G192" s="252"/>
      <c r="H192" s="252"/>
    </row>
    <row r="193" spans="1:8" s="254" customFormat="1" ht="114.75" customHeight="1" x14ac:dyDescent="0.2">
      <c r="A193" s="227" t="s">
        <v>161</v>
      </c>
      <c r="B193" s="227"/>
      <c r="C193" s="227"/>
      <c r="D193" s="227"/>
      <c r="E193" s="227"/>
      <c r="F193" s="227"/>
      <c r="G193" s="227"/>
      <c r="H193" s="227"/>
    </row>
  </sheetData>
  <sheetProtection selectLockedCells="1" selectUnlockedCells="1"/>
  <mergeCells count="322">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8:B158"/>
    <mergeCell ref="A159:B159"/>
    <mergeCell ref="D159:H159"/>
    <mergeCell ref="A160:C160"/>
    <mergeCell ref="D160:H160"/>
    <mergeCell ref="A161:B161"/>
    <mergeCell ref="C161:C162"/>
    <mergeCell ref="D161:H161"/>
    <mergeCell ref="A162:B162"/>
    <mergeCell ref="D162:H162"/>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146"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361">
        <f>F48*1.2</f>
        <v>4752</v>
      </c>
      <c r="E48" s="361">
        <f>F48*1.1</f>
        <v>4356</v>
      </c>
      <c r="F48" s="361">
        <v>3960</v>
      </c>
      <c r="G48" s="361">
        <f>F48*0.75</f>
        <v>2970</v>
      </c>
      <c r="H48" s="361">
        <f>F48*0.5</f>
        <v>1980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810 до 16200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6" s="127">
        <v>810</v>
      </c>
      <c r="E56" s="128"/>
      <c r="F56" s="128"/>
      <c r="G56" s="128"/>
      <c r="H56" s="129"/>
    </row>
    <row r="57" spans="1:8" ht="37.5" customHeight="1" x14ac:dyDescent="0.2">
      <c r="A57" s="130" t="s">
        <v>33</v>
      </c>
      <c r="B57" s="131"/>
      <c r="C57" s="126"/>
      <c r="D57" s="36">
        <v>1620</v>
      </c>
      <c r="E57" s="37"/>
      <c r="F57" s="37"/>
      <c r="G57" s="37"/>
      <c r="H57" s="38"/>
    </row>
    <row r="58" spans="1:8" ht="37.5" customHeight="1" x14ac:dyDescent="0.2">
      <c r="A58" s="130" t="s">
        <v>34</v>
      </c>
      <c r="B58" s="131"/>
      <c r="C58" s="126"/>
      <c r="D58" s="36">
        <v>2430</v>
      </c>
      <c r="E58" s="37"/>
      <c r="F58" s="37"/>
      <c r="G58" s="37"/>
      <c r="H58" s="38"/>
    </row>
    <row r="59" spans="1:8" ht="37.5" customHeight="1" x14ac:dyDescent="0.2">
      <c r="A59" s="130" t="s">
        <v>35</v>
      </c>
      <c r="B59" s="131"/>
      <c r="C59" s="126"/>
      <c r="D59" s="36">
        <v>3240</v>
      </c>
      <c r="E59" s="37"/>
      <c r="F59" s="37"/>
      <c r="G59" s="37"/>
      <c r="H59" s="38"/>
    </row>
    <row r="60" spans="1:8" ht="37.5" customHeight="1" x14ac:dyDescent="0.2">
      <c r="A60" s="130" t="s">
        <v>36</v>
      </c>
      <c r="B60" s="131"/>
      <c r="C60" s="126"/>
      <c r="D60" s="36">
        <v>4050</v>
      </c>
      <c r="E60" s="37"/>
      <c r="F60" s="37"/>
      <c r="G60" s="37"/>
      <c r="H60" s="38"/>
    </row>
    <row r="61" spans="1:8" ht="37.5" customHeight="1" x14ac:dyDescent="0.2">
      <c r="A61" s="130" t="s">
        <v>37</v>
      </c>
      <c r="B61" s="131"/>
      <c r="C61" s="126"/>
      <c r="D61" s="36">
        <v>4860</v>
      </c>
      <c r="E61" s="37"/>
      <c r="F61" s="37"/>
      <c r="G61" s="37"/>
      <c r="H61" s="38"/>
    </row>
    <row r="62" spans="1:8" ht="37.5" customHeight="1" x14ac:dyDescent="0.2">
      <c r="A62" s="130" t="s">
        <v>38</v>
      </c>
      <c r="B62" s="131"/>
      <c r="C62" s="126"/>
      <c r="D62" s="36">
        <v>5670</v>
      </c>
      <c r="E62" s="37"/>
      <c r="F62" s="37"/>
      <c r="G62" s="37"/>
      <c r="H62" s="38"/>
    </row>
    <row r="63" spans="1:8" ht="37.5" customHeight="1" x14ac:dyDescent="0.2">
      <c r="A63" s="130" t="s">
        <v>39</v>
      </c>
      <c r="B63" s="131"/>
      <c r="C63" s="126"/>
      <c r="D63" s="36">
        <v>6480</v>
      </c>
      <c r="E63" s="37"/>
      <c r="F63" s="37"/>
      <c r="G63" s="37"/>
      <c r="H63" s="38"/>
    </row>
    <row r="64" spans="1:8" ht="37.5" customHeight="1" x14ac:dyDescent="0.2">
      <c r="A64" s="130" t="s">
        <v>40</v>
      </c>
      <c r="B64" s="131"/>
      <c r="C64" s="126"/>
      <c r="D64" s="36">
        <v>7290</v>
      </c>
      <c r="E64" s="37"/>
      <c r="F64" s="37"/>
      <c r="G64" s="37"/>
      <c r="H64" s="38"/>
    </row>
    <row r="65" spans="1:8" ht="37.5" customHeight="1" x14ac:dyDescent="0.2">
      <c r="A65" s="130" t="s">
        <v>41</v>
      </c>
      <c r="B65" s="131"/>
      <c r="C65" s="126"/>
      <c r="D65" s="36">
        <v>8100</v>
      </c>
      <c r="E65" s="37"/>
      <c r="F65" s="37"/>
      <c r="G65" s="37"/>
      <c r="H65" s="38"/>
    </row>
    <row r="66" spans="1:8" ht="37.5" customHeight="1" x14ac:dyDescent="0.2">
      <c r="A66" s="130" t="s">
        <v>42</v>
      </c>
      <c r="B66" s="131"/>
      <c r="C66" s="126"/>
      <c r="D66" s="36">
        <v>8910</v>
      </c>
      <c r="E66" s="37"/>
      <c r="F66" s="37"/>
      <c r="G66" s="37"/>
      <c r="H66" s="38"/>
    </row>
    <row r="67" spans="1:8" ht="37.5" customHeight="1" x14ac:dyDescent="0.2">
      <c r="A67" s="130" t="s">
        <v>43</v>
      </c>
      <c r="B67" s="131"/>
      <c r="C67" s="126"/>
      <c r="D67" s="36">
        <v>9720</v>
      </c>
      <c r="E67" s="37"/>
      <c r="F67" s="37"/>
      <c r="G67" s="37"/>
      <c r="H67" s="38"/>
    </row>
    <row r="68" spans="1:8" ht="37.5" customHeight="1" x14ac:dyDescent="0.2">
      <c r="A68" s="130" t="s">
        <v>44</v>
      </c>
      <c r="B68" s="131"/>
      <c r="C68" s="126"/>
      <c r="D68" s="36">
        <v>10530</v>
      </c>
      <c r="E68" s="37"/>
      <c r="F68" s="37"/>
      <c r="G68" s="37"/>
      <c r="H68" s="38"/>
    </row>
    <row r="69" spans="1:8" ht="37.5" customHeight="1" x14ac:dyDescent="0.2">
      <c r="A69" s="130" t="s">
        <v>45</v>
      </c>
      <c r="B69" s="131"/>
      <c r="C69" s="126"/>
      <c r="D69" s="36">
        <v>11340</v>
      </c>
      <c r="E69" s="37"/>
      <c r="F69" s="37"/>
      <c r="G69" s="37"/>
      <c r="H69" s="38"/>
    </row>
    <row r="70" spans="1:8" ht="37.5" customHeight="1" x14ac:dyDescent="0.2">
      <c r="A70" s="130" t="s">
        <v>46</v>
      </c>
      <c r="B70" s="131"/>
      <c r="C70" s="126"/>
      <c r="D70" s="36">
        <v>12150</v>
      </c>
      <c r="E70" s="37"/>
      <c r="F70" s="37"/>
      <c r="G70" s="37"/>
      <c r="H70" s="38"/>
    </row>
    <row r="71" spans="1:8" ht="37.5" customHeight="1" x14ac:dyDescent="0.2">
      <c r="A71" s="130" t="s">
        <v>47</v>
      </c>
      <c r="B71" s="131"/>
      <c r="C71" s="126"/>
      <c r="D71" s="36">
        <v>12960</v>
      </c>
      <c r="E71" s="37"/>
      <c r="F71" s="37"/>
      <c r="G71" s="37"/>
      <c r="H71" s="38"/>
    </row>
    <row r="72" spans="1:8" ht="37.5" customHeight="1" x14ac:dyDescent="0.2">
      <c r="A72" s="130" t="s">
        <v>48</v>
      </c>
      <c r="B72" s="131"/>
      <c r="C72" s="126"/>
      <c r="D72" s="36">
        <v>13770</v>
      </c>
      <c r="E72" s="37"/>
      <c r="F72" s="37"/>
      <c r="G72" s="37"/>
      <c r="H72" s="38"/>
    </row>
    <row r="73" spans="1:8" ht="37.5" customHeight="1" x14ac:dyDescent="0.2">
      <c r="A73" s="130" t="s">
        <v>49</v>
      </c>
      <c r="B73" s="131"/>
      <c r="C73" s="126"/>
      <c r="D73" s="36">
        <v>14580</v>
      </c>
      <c r="E73" s="37"/>
      <c r="F73" s="37"/>
      <c r="G73" s="37"/>
      <c r="H73" s="38"/>
    </row>
    <row r="74" spans="1:8" ht="37.5" customHeight="1" x14ac:dyDescent="0.2">
      <c r="A74" s="130" t="s">
        <v>50</v>
      </c>
      <c r="B74" s="131"/>
      <c r="C74" s="126"/>
      <c r="D74" s="36">
        <v>15390</v>
      </c>
      <c r="E74" s="37"/>
      <c r="F74" s="37"/>
      <c r="G74" s="37"/>
      <c r="H74" s="38"/>
    </row>
    <row r="75" spans="1:8" ht="37.5" customHeight="1" thickBot="1" x14ac:dyDescent="0.25">
      <c r="A75" s="130" t="s">
        <v>51</v>
      </c>
      <c r="B75" s="131"/>
      <c r="C75" s="126"/>
      <c r="D75" s="36">
        <v>16200</v>
      </c>
      <c r="E75" s="37"/>
      <c r="F75" s="37"/>
      <c r="G75" s="37"/>
      <c r="H75" s="38"/>
    </row>
    <row r="76" spans="1:8" ht="50.1" customHeight="1" thickBot="1" x14ac:dyDescent="0.25">
      <c r="A76" s="119" t="s">
        <v>52</v>
      </c>
      <c r="B76" s="120"/>
      <c r="C76" s="120"/>
      <c r="D76" s="121" t="str">
        <f>"от "&amp;MIN(D77:D86)&amp;" до "&amp;MAX(D77:D86)</f>
        <v>от 210 до 1770</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77" s="135">
        <v>1260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8" s="140">
        <v>210</v>
      </c>
      <c r="E78" s="140"/>
      <c r="F78" s="140"/>
      <c r="G78" s="140"/>
      <c r="H78" s="141"/>
    </row>
    <row r="79" spans="1:8" ht="37.5" customHeight="1" x14ac:dyDescent="0.2">
      <c r="A79" s="137" t="s">
        <v>55</v>
      </c>
      <c r="B79" s="138"/>
      <c r="C79" s="142"/>
      <c r="D79" s="140">
        <v>1770</v>
      </c>
      <c r="E79" s="140"/>
      <c r="F79" s="140"/>
      <c r="G79" s="140"/>
      <c r="H79" s="141"/>
    </row>
    <row r="80" spans="1:8" ht="37.5" customHeight="1" x14ac:dyDescent="0.2">
      <c r="A80" s="137" t="s">
        <v>56</v>
      </c>
      <c r="B80" s="138"/>
      <c r="C80" s="142"/>
      <c r="D80" s="140">
        <v>816</v>
      </c>
      <c r="E80" s="140"/>
      <c r="F80" s="140"/>
      <c r="G80" s="140"/>
      <c r="H80" s="141"/>
    </row>
    <row r="81" spans="1:8" ht="37.5" customHeight="1" x14ac:dyDescent="0.2">
      <c r="A81" s="143" t="s">
        <v>57</v>
      </c>
      <c r="B81" s="144"/>
      <c r="C81" s="142"/>
      <c r="D81" s="140">
        <v>1170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1200</v>
      </c>
      <c r="E86" s="148"/>
      <c r="F86" s="148"/>
      <c r="G86" s="148"/>
      <c r="H86" s="149"/>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600 до 5820</v>
      </c>
      <c r="E88" s="156"/>
      <c r="F88" s="156"/>
      <c r="G88" s="156"/>
      <c r="H88" s="157"/>
    </row>
    <row r="89" spans="1:8" ht="21.75" thickBot="1" x14ac:dyDescent="0.25">
      <c r="A89" s="301"/>
      <c r="B89" s="302"/>
      <c r="C89" s="118"/>
      <c r="D89" s="325"/>
      <c r="E89" s="325"/>
      <c r="F89" s="325"/>
      <c r="G89" s="325"/>
      <c r="H89" s="326"/>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90" s="165">
        <v>1800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450</v>
      </c>
      <c r="E92" s="140"/>
      <c r="F92" s="140"/>
      <c r="G92" s="140"/>
      <c r="H92" s="141"/>
    </row>
    <row r="93" spans="1:8" ht="63" customHeight="1" x14ac:dyDescent="0.2">
      <c r="A93" s="173" t="s">
        <v>70</v>
      </c>
      <c r="B93" s="174"/>
      <c r="C93" s="169"/>
      <c r="D93" s="140">
        <f>D90/5</f>
        <v>360</v>
      </c>
      <c r="E93" s="140"/>
      <c r="F93" s="140"/>
      <c r="G93" s="140"/>
      <c r="H93" s="141"/>
    </row>
    <row r="94" spans="1:8" ht="63" customHeight="1" x14ac:dyDescent="0.2">
      <c r="A94" s="173" t="s">
        <v>71</v>
      </c>
      <c r="B94" s="174"/>
      <c r="C94" s="169"/>
      <c r="D94" s="140">
        <f>D90/6</f>
        <v>300</v>
      </c>
      <c r="E94" s="140"/>
      <c r="F94" s="140"/>
      <c r="G94" s="140"/>
      <c r="H94" s="141"/>
    </row>
    <row r="95" spans="1:8" ht="63" customHeight="1" x14ac:dyDescent="0.2">
      <c r="A95" s="173" t="s">
        <v>72</v>
      </c>
      <c r="B95" s="174"/>
      <c r="C95" s="169"/>
      <c r="D95" s="140">
        <f>D90/7</f>
        <v>257.14285714285717</v>
      </c>
      <c r="E95" s="140"/>
      <c r="F95" s="140"/>
      <c r="G95" s="140"/>
      <c r="H95" s="141"/>
    </row>
    <row r="96" spans="1:8" ht="63" customHeight="1" x14ac:dyDescent="0.2">
      <c r="A96" s="173" t="s">
        <v>73</v>
      </c>
      <c r="B96" s="174"/>
      <c r="C96" s="169"/>
      <c r="D96" s="140">
        <f>D90/8</f>
        <v>225</v>
      </c>
      <c r="E96" s="140"/>
      <c r="F96" s="140"/>
      <c r="G96" s="140"/>
      <c r="H96" s="141"/>
    </row>
    <row r="97" spans="1:8" ht="63" customHeight="1" x14ac:dyDescent="0.2">
      <c r="A97" s="173" t="s">
        <v>74</v>
      </c>
      <c r="B97" s="174"/>
      <c r="C97" s="169"/>
      <c r="D97" s="140">
        <f>D90/9</f>
        <v>200</v>
      </c>
      <c r="E97" s="140"/>
      <c r="F97" s="140"/>
      <c r="G97" s="140"/>
      <c r="H97" s="141"/>
    </row>
    <row r="98" spans="1:8" ht="63" customHeight="1" x14ac:dyDescent="0.2">
      <c r="A98" s="173" t="s">
        <v>75</v>
      </c>
      <c r="B98" s="174"/>
      <c r="C98" s="169"/>
      <c r="D98" s="140">
        <f>D90/10</f>
        <v>180</v>
      </c>
      <c r="E98" s="140"/>
      <c r="F98" s="140"/>
      <c r="G98" s="140"/>
      <c r="H98" s="141"/>
    </row>
    <row r="99" spans="1:8" ht="63" customHeight="1" thickBot="1" x14ac:dyDescent="0.25">
      <c r="A99" s="162" t="s">
        <v>76</v>
      </c>
      <c r="B99" s="163"/>
      <c r="C99" s="169"/>
      <c r="D99" s="165">
        <v>2808</v>
      </c>
      <c r="E99" s="165"/>
      <c r="F99" s="165"/>
      <c r="G99" s="165"/>
      <c r="H99" s="166"/>
    </row>
    <row r="100" spans="1:8" ht="63" customHeight="1" thickBot="1" x14ac:dyDescent="0.25">
      <c r="A100" s="167" t="s">
        <v>67</v>
      </c>
      <c r="B100" s="168"/>
      <c r="C100" s="169"/>
      <c r="D100" s="170" t="s">
        <v>68</v>
      </c>
      <c r="E100" s="171"/>
      <c r="F100" s="171"/>
      <c r="G100" s="171"/>
      <c r="H100" s="172"/>
    </row>
    <row r="101" spans="1:8" ht="63" customHeight="1" x14ac:dyDescent="0.2">
      <c r="A101" s="173" t="s">
        <v>69</v>
      </c>
      <c r="B101" s="174"/>
      <c r="C101" s="169"/>
      <c r="D101" s="140">
        <v>702</v>
      </c>
      <c r="E101" s="140"/>
      <c r="F101" s="140"/>
      <c r="G101" s="140"/>
      <c r="H101" s="141"/>
    </row>
    <row r="102" spans="1:8" ht="63" customHeight="1" x14ac:dyDescent="0.2">
      <c r="A102" s="173" t="s">
        <v>70</v>
      </c>
      <c r="B102" s="174"/>
      <c r="C102" s="169"/>
      <c r="D102" s="140">
        <v>561.6</v>
      </c>
      <c r="E102" s="140"/>
      <c r="F102" s="140"/>
      <c r="G102" s="140"/>
      <c r="H102" s="141"/>
    </row>
    <row r="103" spans="1:8" ht="63" customHeight="1" x14ac:dyDescent="0.2">
      <c r="A103" s="173" t="s">
        <v>71</v>
      </c>
      <c r="B103" s="174"/>
      <c r="C103" s="169"/>
      <c r="D103" s="140">
        <v>468</v>
      </c>
      <c r="E103" s="140"/>
      <c r="F103" s="140"/>
      <c r="G103" s="140"/>
      <c r="H103" s="141"/>
    </row>
    <row r="104" spans="1:8" ht="63" customHeight="1" x14ac:dyDescent="0.2">
      <c r="A104" s="173" t="s">
        <v>72</v>
      </c>
      <c r="B104" s="174"/>
      <c r="C104" s="169"/>
      <c r="D104" s="140">
        <v>401.14285714285711</v>
      </c>
      <c r="E104" s="140"/>
      <c r="F104" s="140"/>
      <c r="G104" s="140"/>
      <c r="H104" s="141"/>
    </row>
    <row r="105" spans="1:8" ht="63" customHeight="1" x14ac:dyDescent="0.2">
      <c r="A105" s="173" t="s">
        <v>73</v>
      </c>
      <c r="B105" s="174"/>
      <c r="C105" s="169"/>
      <c r="D105" s="140">
        <v>351</v>
      </c>
      <c r="E105" s="140"/>
      <c r="F105" s="140"/>
      <c r="G105" s="140"/>
      <c r="H105" s="141"/>
    </row>
    <row r="106" spans="1:8" ht="63" customHeight="1" x14ac:dyDescent="0.2">
      <c r="A106" s="173" t="s">
        <v>74</v>
      </c>
      <c r="B106" s="174"/>
      <c r="C106" s="169"/>
      <c r="D106" s="140">
        <v>312</v>
      </c>
      <c r="E106" s="140"/>
      <c r="F106" s="140"/>
      <c r="G106" s="140"/>
      <c r="H106" s="141"/>
    </row>
    <row r="107" spans="1:8" ht="63"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8" s="44">
        <v>14004</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185" t="str">
        <f>"Интернет-площадка 2gis.ru на основе Cправочника организаций "&amp;$C$2&amp;""</f>
        <v>Интернет-площадка 2gis.ru на основе Cправочника организаций "2ГИС.НОЯБРЬСК"</v>
      </c>
      <c r="D110" s="31">
        <v>1800</v>
      </c>
      <c r="E110" s="32"/>
      <c r="F110" s="32"/>
      <c r="G110" s="32"/>
      <c r="H110" s="33"/>
    </row>
    <row r="111" spans="1:8" ht="50.1" customHeight="1" x14ac:dyDescent="0.2">
      <c r="A111" s="143" t="s">
        <v>79</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1" s="187">
        <v>1020</v>
      </c>
      <c r="E111" s="188"/>
      <c r="F111" s="188"/>
      <c r="G111" s="188"/>
      <c r="H111" s="189"/>
    </row>
    <row r="112" spans="1:8" ht="50.1" customHeight="1" x14ac:dyDescent="0.2">
      <c r="A112" s="143" t="s">
        <v>80</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2" s="36">
        <v>840</v>
      </c>
      <c r="E112" s="37"/>
      <c r="F112" s="37"/>
      <c r="G112" s="37"/>
      <c r="H112" s="38"/>
    </row>
    <row r="113" spans="1:8" ht="50.1" customHeight="1" x14ac:dyDescent="0.2">
      <c r="A113" s="143" t="s">
        <v>81</v>
      </c>
      <c r="B113" s="144"/>
      <c r="C113" s="186" t="str">
        <f>"Интернет-площадка 2gis.ru на основе Cправочника организаций "&amp;$C$2&amp;""</f>
        <v>Интернет-площадка 2gis.ru на основе Cправочника организаций "2ГИС.НОЯБРЬСК"</v>
      </c>
      <c r="D113" s="36">
        <v>4200</v>
      </c>
      <c r="E113" s="37"/>
      <c r="F113" s="37"/>
      <c r="G113" s="37"/>
      <c r="H113" s="38"/>
    </row>
    <row r="114" spans="1:8" ht="50.1" customHeight="1" x14ac:dyDescent="0.2">
      <c r="A114" s="143" t="s">
        <v>82</v>
      </c>
      <c r="B114" s="144"/>
      <c r="C114" s="186" t="str">
        <f>"Интернет-площадка 2gis.ru на основе Cправочника организаций "&amp;$C$2&amp;""</f>
        <v>Интернет-площадка 2gis.ru на основе Cправочника организаций "2ГИС.НОЯБРЬСК"</v>
      </c>
      <c r="D114" s="36">
        <v>5040</v>
      </c>
      <c r="E114" s="37"/>
      <c r="F114" s="37"/>
      <c r="G114" s="37"/>
      <c r="H114" s="38"/>
    </row>
    <row r="115" spans="1:8" ht="50.1" customHeight="1" x14ac:dyDescent="0.2">
      <c r="A115" s="143" t="s">
        <v>83</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5" s="36">
        <v>840</v>
      </c>
      <c r="E115" s="37"/>
      <c r="F115" s="37"/>
      <c r="G115" s="37"/>
      <c r="H115" s="38"/>
    </row>
    <row r="116" spans="1:8" ht="50.1" customHeight="1" x14ac:dyDescent="0.2">
      <c r="A116" s="143" t="s">
        <v>84</v>
      </c>
      <c r="B116" s="144"/>
      <c r="C11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6" s="36">
        <v>840</v>
      </c>
      <c r="E116" s="37"/>
      <c r="F116" s="37"/>
      <c r="G116" s="37"/>
      <c r="H116" s="38"/>
    </row>
    <row r="117" spans="1:8" ht="50.1" customHeight="1" x14ac:dyDescent="0.2">
      <c r="A117" s="143" t="s">
        <v>85</v>
      </c>
      <c r="B117" s="144"/>
      <c r="C117"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7" s="36">
        <v>840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"2ГИС.НОЯБРЬСК" (мобильная версия 2ГИС 4.0 и выше)</v>
      </c>
      <c r="D118" s="36">
        <v>1950</v>
      </c>
      <c r="E118" s="37"/>
      <c r="F118" s="37"/>
      <c r="G118" s="37"/>
      <c r="H118" s="38"/>
    </row>
    <row r="119" spans="1:8" ht="50.1" customHeight="1" x14ac:dyDescent="0.2">
      <c r="A119" s="143" t="s">
        <v>87</v>
      </c>
      <c r="B119" s="144"/>
      <c r="C119" s="186" t="s">
        <v>88</v>
      </c>
      <c r="D119" s="36">
        <v>600</v>
      </c>
      <c r="E119" s="37"/>
      <c r="F119" s="37"/>
      <c r="G119" s="37"/>
      <c r="H119" s="38"/>
    </row>
    <row r="120" spans="1:8" ht="75" customHeight="1" x14ac:dyDescent="0.2">
      <c r="A120" s="143" t="s">
        <v>89</v>
      </c>
      <c r="B120" s="144"/>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0" s="36">
        <v>2040</v>
      </c>
      <c r="E120" s="37"/>
      <c r="F120" s="37"/>
      <c r="G120" s="37"/>
      <c r="H120" s="38"/>
    </row>
    <row r="121" spans="1:8" ht="75" customHeight="1" x14ac:dyDescent="0.2">
      <c r="A121" s="143" t="s">
        <v>90</v>
      </c>
      <c r="B121" s="144"/>
      <c r="C121" s="186" t="str">
        <f t="shared" ref="C121:C12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1" s="36">
        <v>1632</v>
      </c>
      <c r="E121" s="37"/>
      <c r="F121" s="37"/>
      <c r="G121" s="37"/>
      <c r="H121" s="38"/>
    </row>
    <row r="122" spans="1:8" ht="75" customHeight="1" x14ac:dyDescent="0.2">
      <c r="A122" s="143" t="s">
        <v>91</v>
      </c>
      <c r="B122" s="144"/>
      <c r="C122"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2" s="36">
        <v>1380</v>
      </c>
      <c r="E122" s="37"/>
      <c r="F122" s="37"/>
      <c r="G122" s="37"/>
      <c r="H122" s="38"/>
    </row>
    <row r="123" spans="1:8" ht="75" customHeight="1" x14ac:dyDescent="0.2">
      <c r="A123" s="143" t="s">
        <v>92</v>
      </c>
      <c r="B123" s="144"/>
      <c r="C123" s="186"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3" s="36">
        <v>816</v>
      </c>
      <c r="E123" s="37"/>
      <c r="F123" s="37"/>
      <c r="G123" s="37"/>
      <c r="H123" s="38"/>
    </row>
    <row r="124" spans="1:8" ht="75" customHeight="1" x14ac:dyDescent="0.2">
      <c r="A124" s="143" t="s">
        <v>93</v>
      </c>
      <c r="B124" s="144" t="s">
        <v>93</v>
      </c>
      <c r="C12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4" s="36">
        <v>5820</v>
      </c>
      <c r="E124" s="37"/>
      <c r="F124" s="37"/>
      <c r="G124" s="37"/>
      <c r="H124" s="38"/>
    </row>
    <row r="125" spans="1:8" ht="75" customHeight="1" x14ac:dyDescent="0.2">
      <c r="A125" s="143" t="s">
        <v>94</v>
      </c>
      <c r="B125" s="144" t="s">
        <v>94</v>
      </c>
      <c r="C1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25" s="36">
        <v>2004</v>
      </c>
      <c r="E125" s="37"/>
      <c r="F125" s="37"/>
      <c r="G125" s="37"/>
      <c r="H125" s="38"/>
    </row>
    <row r="126" spans="1:8" ht="50.1" customHeight="1" thickBot="1" x14ac:dyDescent="0.25">
      <c r="A126" s="143" t="s">
        <v>95</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6" s="36">
        <v>666</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7" s="36">
        <v>750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8" s="36">
        <v>2346</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9" s="36">
        <v>3450</v>
      </c>
      <c r="E129" s="37"/>
      <c r="F129" s="37"/>
      <c r="G129" s="37"/>
      <c r="H129" s="38"/>
    </row>
    <row r="130" spans="1:8" s="16" customFormat="1" ht="96" customHeight="1" x14ac:dyDescent="0.2">
      <c r="A130" s="137" t="s">
        <v>98</v>
      </c>
      <c r="B130" s="191"/>
      <c r="C13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30" s="36">
        <v>2004</v>
      </c>
      <c r="E130" s="37"/>
      <c r="F130" s="37"/>
      <c r="G130" s="37"/>
      <c r="H130" s="38"/>
    </row>
    <row r="131" spans="1:8" ht="50.1" customHeight="1" x14ac:dyDescent="0.2">
      <c r="A131" s="143" t="s">
        <v>99</v>
      </c>
      <c r="B131" s="144"/>
      <c r="C131" s="186" t="str">
        <f>"Интернет-площадка 2gis.ru на основе Cправочника организаций "&amp;$C$2&amp;""</f>
        <v>Интернет-площадка 2gis.ru на основе Cправочника организаций "2ГИС.НОЯБРЬСК"</v>
      </c>
      <c r="D131" s="36">
        <v>2520</v>
      </c>
      <c r="E131" s="37"/>
      <c r="F131" s="37"/>
      <c r="G131" s="37"/>
      <c r="H131" s="38"/>
    </row>
    <row r="132" spans="1:8" ht="50.1" customHeight="1" x14ac:dyDescent="0.2">
      <c r="A132" s="143" t="s">
        <v>100</v>
      </c>
      <c r="B132" s="144"/>
      <c r="C132" s="186" t="str">
        <f t="shared" ref="C132:C141"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1440</v>
      </c>
      <c r="E132" s="37"/>
      <c r="F132" s="37"/>
      <c r="G132" s="37"/>
      <c r="H132" s="38"/>
    </row>
    <row r="133" spans="1:8" ht="50.1" customHeight="1" x14ac:dyDescent="0.2">
      <c r="A133" s="143" t="s">
        <v>101</v>
      </c>
      <c r="B133" s="144"/>
      <c r="C133" s="186" t="str">
        <f t="shared" si="2"/>
        <v>Электронный справочник на основе Справочника организаций "2ГИС.НОЯБРЬСК" (версия для ПК)</v>
      </c>
      <c r="D133" s="36">
        <v>1200</v>
      </c>
      <c r="E133" s="37"/>
      <c r="F133" s="37"/>
      <c r="G133" s="37"/>
      <c r="H133" s="38"/>
    </row>
    <row r="134" spans="1:8" ht="50.1" customHeight="1" x14ac:dyDescent="0.2">
      <c r="A134" s="143" t="s">
        <v>102</v>
      </c>
      <c r="B134" s="144"/>
      <c r="C134" s="186" t="str">
        <f>"Интернет-площадка 2gis.ru на основе Cправочника организаций "&amp;$C$2&amp;""</f>
        <v>Интернет-площадка 2gis.ru на основе Cправочника организаций "2ГИС.НОЯБРЬСК"</v>
      </c>
      <c r="D134" s="36">
        <v>5880</v>
      </c>
      <c r="E134" s="37"/>
      <c r="F134" s="37"/>
      <c r="G134" s="37"/>
      <c r="H134" s="38"/>
    </row>
    <row r="135" spans="1:8" ht="50.1" customHeight="1" x14ac:dyDescent="0.2">
      <c r="A135" s="143" t="s">
        <v>103</v>
      </c>
      <c r="B135" s="144"/>
      <c r="C135" s="186" t="str">
        <f>"Интернет-площадка 2gis.ru на основе Cправочника организаций "&amp;$C$2&amp;""</f>
        <v>Интернет-площадка 2gis.ru на основе Cправочника организаций "2ГИС.НОЯБРЬСК"</v>
      </c>
      <c r="D135" s="36">
        <v>7056</v>
      </c>
      <c r="E135" s="37"/>
      <c r="F135" s="37"/>
      <c r="G135" s="37"/>
      <c r="H135" s="38"/>
    </row>
    <row r="136" spans="1:8" ht="50.1" customHeight="1" x14ac:dyDescent="0.2">
      <c r="A136" s="143" t="s">
        <v>104</v>
      </c>
      <c r="B136" s="144"/>
      <c r="C136" s="186" t="str">
        <f t="shared" si="2"/>
        <v>Электронный справочник на основе Справочника организаций "2ГИС.НОЯБРЬСК" (версия для ПК)</v>
      </c>
      <c r="D136" s="36">
        <v>1200</v>
      </c>
      <c r="E136" s="37"/>
      <c r="F136" s="37"/>
      <c r="G136" s="37"/>
      <c r="H136" s="38"/>
    </row>
    <row r="137" spans="1:8" ht="50.1" customHeight="1" x14ac:dyDescent="0.2">
      <c r="A137" s="143" t="s">
        <v>105</v>
      </c>
      <c r="B137" s="144"/>
      <c r="C137" s="186" t="str">
        <f t="shared" si="2"/>
        <v>Электронный справочник на основе Справочника организаций "2ГИС.НОЯБРЬСК" (версия для ПК)</v>
      </c>
      <c r="D137" s="36">
        <v>1200</v>
      </c>
      <c r="E137" s="37"/>
      <c r="F137" s="37"/>
      <c r="G137" s="37"/>
      <c r="H137" s="38"/>
    </row>
    <row r="138" spans="1:8" ht="50.1" customHeight="1" x14ac:dyDescent="0.2">
      <c r="A138" s="143" t="s">
        <v>106</v>
      </c>
      <c r="B138" s="144"/>
      <c r="C138" s="186" t="str">
        <f t="shared" si="2"/>
        <v>Электронный справочник на основе Справочника организаций "2ГИС.НОЯБРЬСК" (версия для ПК)</v>
      </c>
      <c r="D138" s="36">
        <v>1200</v>
      </c>
      <c r="E138" s="37"/>
      <c r="F138" s="37"/>
      <c r="G138" s="37"/>
      <c r="H138" s="38"/>
    </row>
    <row r="139" spans="1:8" ht="50.1" customHeight="1" x14ac:dyDescent="0.2">
      <c r="A139" s="143" t="s">
        <v>107</v>
      </c>
      <c r="B139" s="144"/>
      <c r="C139" s="186" t="s">
        <v>88</v>
      </c>
      <c r="D139" s="36">
        <v>840</v>
      </c>
      <c r="E139" s="37"/>
      <c r="F139" s="37"/>
      <c r="G139" s="37"/>
      <c r="H139" s="38"/>
    </row>
    <row r="140" spans="1:8" ht="75" customHeight="1" x14ac:dyDescent="0.2">
      <c r="A140" s="143" t="s">
        <v>108</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6">
        <v>8160</v>
      </c>
      <c r="E140" s="37"/>
      <c r="F140" s="37"/>
      <c r="G140" s="37"/>
      <c r="H140" s="38"/>
    </row>
    <row r="141" spans="1:8" ht="50.1" customHeight="1" thickBot="1" x14ac:dyDescent="0.25">
      <c r="A141" s="143" t="s">
        <v>109</v>
      </c>
      <c r="B141" s="144"/>
      <c r="C141" s="186" t="str">
        <f t="shared" si="2"/>
        <v>Электронный справочник на основе Справочника организаций "2ГИС.НОЯБРЬСК" (версия для ПК)</v>
      </c>
      <c r="D141" s="44">
        <v>960</v>
      </c>
      <c r="E141" s="45"/>
      <c r="F141" s="45"/>
      <c r="G141" s="45"/>
      <c r="H141" s="46"/>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9" s="200">
        <f>F149*1.2</f>
        <v>2124</v>
      </c>
      <c r="E149" s="201">
        <f>F149*1.1</f>
        <v>1947.0000000000002</v>
      </c>
      <c r="F149" s="201">
        <v>1770</v>
      </c>
      <c r="G149" s="201">
        <f>F149*0.75</f>
        <v>1327.5</v>
      </c>
      <c r="H149" s="202">
        <f>F149*0.5</f>
        <v>885</v>
      </c>
    </row>
    <row r="150" spans="1:8" ht="50.1" customHeight="1" x14ac:dyDescent="0.2">
      <c r="A150" s="143" t="s">
        <v>118</v>
      </c>
      <c r="B150" s="144"/>
      <c r="C150" s="186" t="str">
        <f>"Интернет-площадка 2gis.ru на основе Cправочника организаций "&amp;$C$2&amp;""</f>
        <v>Интернет-площадка 2gis.ru на основе Cправочника организаций "2ГИС.НОЯБРЬСК"</v>
      </c>
      <c r="D150" s="36">
        <v>1500</v>
      </c>
      <c r="E150" s="37"/>
      <c r="F150" s="37"/>
      <c r="G150" s="37"/>
      <c r="H150" s="38"/>
    </row>
    <row r="151" spans="1:8" ht="50.1" customHeight="1" x14ac:dyDescent="0.2">
      <c r="A151" s="143" t="s">
        <v>119</v>
      </c>
      <c r="B151" s="144"/>
      <c r="C151"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1" s="36">
        <v>1224</v>
      </c>
      <c r="E151" s="37"/>
      <c r="F151" s="37"/>
      <c r="G151" s="37"/>
      <c r="H151" s="38"/>
    </row>
    <row r="152" spans="1:8" ht="50.1" customHeight="1" x14ac:dyDescent="0.2">
      <c r="A152" s="143" t="s">
        <v>120</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52" s="200">
        <f>F152*1.2</f>
        <v>3024</v>
      </c>
      <c r="E152" s="201">
        <f>F152*1.1</f>
        <v>2772</v>
      </c>
      <c r="F152" s="201">
        <v>2520</v>
      </c>
      <c r="G152" s="201">
        <f>F152*0.75</f>
        <v>1890</v>
      </c>
      <c r="H152" s="202">
        <f>F152*0.5</f>
        <v>1260</v>
      </c>
    </row>
    <row r="153" spans="1:8" ht="50.1" customHeight="1" x14ac:dyDescent="0.2">
      <c r="A153" s="143" t="s">
        <v>165</v>
      </c>
      <c r="B153" s="144"/>
      <c r="C153" s="186" t="str">
        <f>"Интернет-площадка 2gis.ru на основе Cправочника организаций "&amp;$C$2&amp;""</f>
        <v>Интернет-площадка 2gis.ru на основе Cправочника организаций "2ГИС.НОЯБРЬСК"</v>
      </c>
      <c r="D153" s="36">
        <v>2160</v>
      </c>
      <c r="E153" s="37"/>
      <c r="F153" s="37"/>
      <c r="G153" s="37"/>
      <c r="H153" s="38"/>
    </row>
    <row r="154" spans="1:8" ht="50.1" customHeight="1" x14ac:dyDescent="0.2">
      <c r="A154" s="143" t="s">
        <v>122</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54" s="36">
        <v>1800</v>
      </c>
      <c r="E154" s="37"/>
      <c r="F154" s="37"/>
      <c r="G154" s="37"/>
      <c r="H154" s="38"/>
    </row>
    <row r="155" spans="1:8" s="16" customFormat="1" ht="126" customHeight="1" thickBot="1" x14ac:dyDescent="0.25">
      <c r="A155" s="143" t="s">
        <v>123</v>
      </c>
      <c r="B155" s="144"/>
      <c r="C155" s="300" t="str">
        <f>C150</f>
        <v>Интернет-площадка 2gis.ru на основе Cправочника организаций "2ГИС.НОЯБРЬСК"</v>
      </c>
      <c r="D155" s="36">
        <v>1800</v>
      </c>
      <c r="E155" s="37"/>
      <c r="F155" s="37"/>
      <c r="G155" s="37"/>
      <c r="H155" s="38"/>
    </row>
    <row r="156" spans="1:8" ht="50.1" customHeight="1" thickBot="1" x14ac:dyDescent="0.25">
      <c r="A156" s="24" t="s">
        <v>184</v>
      </c>
      <c r="B156" s="25"/>
      <c r="C156" s="26"/>
      <c r="D156" s="156"/>
      <c r="E156" s="156"/>
      <c r="F156" s="156"/>
      <c r="G156" s="156"/>
      <c r="H156" s="157"/>
    </row>
    <row r="157" spans="1:8" s="23" customFormat="1" ht="30" customHeight="1" thickBot="1" x14ac:dyDescent="0.25">
      <c r="A157" s="535"/>
      <c r="B157" s="357"/>
      <c r="C157" s="358"/>
      <c r="D157" s="357"/>
      <c r="E157" s="357"/>
      <c r="F157" s="357"/>
      <c r="G157" s="357"/>
      <c r="H157" s="359"/>
    </row>
    <row r="158" spans="1:8" s="16" customFormat="1" ht="185.25" customHeight="1" x14ac:dyDescent="0.2">
      <c r="A158" s="143" t="s">
        <v>185</v>
      </c>
      <c r="B158" s="144"/>
      <c r="C15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8" s="31">
        <v>8880</v>
      </c>
      <c r="E158" s="32"/>
      <c r="F158" s="32"/>
      <c r="G158" s="32"/>
      <c r="H158" s="33"/>
    </row>
    <row r="159" spans="1:8" s="16" customFormat="1" ht="83.25" customHeight="1" thickBot="1" x14ac:dyDescent="0.25">
      <c r="A159" s="143" t="s">
        <v>186</v>
      </c>
      <c r="B159" s="144"/>
      <c r="C159" s="196"/>
      <c r="D159" s="36">
        <v>8880</v>
      </c>
      <c r="E159" s="37"/>
      <c r="F159" s="37"/>
      <c r="G159" s="37"/>
      <c r="H159" s="38"/>
    </row>
    <row r="160" spans="1:8" ht="21.75" thickBot="1" x14ac:dyDescent="0.25">
      <c r="A160" s="301"/>
      <c r="B160" s="302"/>
      <c r="C160" s="118"/>
      <c r="D160" s="325"/>
      <c r="E160" s="325"/>
      <c r="F160" s="325"/>
      <c r="G160" s="325"/>
      <c r="H160" s="326"/>
    </row>
    <row r="162" spans="1:8" ht="21" x14ac:dyDescent="0.2">
      <c r="A162" s="208"/>
      <c r="B162" s="209" t="s">
        <v>125</v>
      </c>
      <c r="C162" s="210" t="s">
        <v>509</v>
      </c>
      <c r="D162" s="210"/>
      <c r="E162" s="211"/>
      <c r="F162" s="211"/>
      <c r="G162" s="211"/>
      <c r="H162" s="211"/>
    </row>
    <row r="163" spans="1:8" ht="21" x14ac:dyDescent="0.2">
      <c r="A163" s="208"/>
      <c r="B163" s="211"/>
      <c r="C163" s="212" t="s">
        <v>510</v>
      </c>
      <c r="D163" s="212"/>
      <c r="E163" s="211"/>
      <c r="F163" s="211"/>
      <c r="G163" s="211"/>
      <c r="H163" s="211"/>
    </row>
    <row r="164" spans="1:8" ht="21" x14ac:dyDescent="0.2">
      <c r="A164" s="208"/>
      <c r="B164" s="211"/>
      <c r="C164" s="212" t="s">
        <v>511</v>
      </c>
      <c r="D164" s="212"/>
      <c r="E164" s="211"/>
      <c r="F164" s="211"/>
      <c r="G164" s="211"/>
      <c r="H164" s="211"/>
    </row>
    <row r="165" spans="1:8" ht="21" x14ac:dyDescent="0.2">
      <c r="C165" s="212"/>
      <c r="D165" s="212"/>
      <c r="E165" s="211"/>
      <c r="F165" s="211"/>
      <c r="G165" s="211"/>
      <c r="H165" s="205"/>
    </row>
    <row r="166" spans="1:8" ht="26.25" customHeight="1" x14ac:dyDescent="0.2">
      <c r="A166" s="215" t="str">
        <f>Абакан_юр!A157</f>
        <v>По соглашению сторон в качестве валюты платежа могут выступать украинские гривны, в этом случае курс следующий: 1 руб. = 0,4294 гривен</v>
      </c>
      <c r="B166" s="215"/>
      <c r="C166" s="215"/>
      <c r="D166" s="216"/>
      <c r="E166" s="216"/>
      <c r="F166" s="217"/>
      <c r="G166" s="218"/>
      <c r="H166" s="218"/>
    </row>
    <row r="167" spans="1:8" ht="26.25" customHeight="1" x14ac:dyDescent="0.2">
      <c r="A167" s="215" t="str">
        <f>Абакан_юр!A158</f>
        <v>По соглашению сторон в качестве валюты платежа могут выступать дирхамы ОАЭ, в этом случае курс следующий: 1 руб. = 0,0422 дирхам</v>
      </c>
      <c r="B167" s="215"/>
      <c r="C167" s="215"/>
      <c r="D167" s="216"/>
      <c r="E167" s="216"/>
      <c r="F167" s="217"/>
      <c r="G167" s="220"/>
      <c r="H167" s="220"/>
    </row>
    <row r="168" spans="1:8" ht="26.25" customHeight="1" x14ac:dyDescent="0.2">
      <c r="A168" s="215" t="str">
        <f>Абакан_юр!A159</f>
        <v>По соглашению сторон в качестве валюты платежа могут выступать доллары США, в этом случае курс следующий: 1 руб. = 0,0115 доллара</v>
      </c>
      <c r="B168" s="215"/>
      <c r="C168" s="215"/>
      <c r="D168" s="216"/>
      <c r="E168" s="216"/>
      <c r="F168" s="217"/>
      <c r="G168" s="220"/>
      <c r="H168" s="220"/>
    </row>
    <row r="169" spans="1:8" ht="26.25" customHeight="1" x14ac:dyDescent="0.2">
      <c r="A169" s="215" t="str">
        <f>Абакан_юр!A160</f>
        <v>По соглашению сторон в качестве валюты платежа могут выступать евро, в этом случае курс следующий: 1 руб. = 0,0106 евро</v>
      </c>
      <c r="B169" s="215"/>
      <c r="C169" s="215"/>
      <c r="D169" s="216"/>
      <c r="E169" s="217"/>
      <c r="F169" s="217"/>
      <c r="G169" s="220"/>
      <c r="H169" s="220"/>
    </row>
    <row r="170" spans="1:8" ht="26.25" customHeight="1" x14ac:dyDescent="0.2">
      <c r="A170" s="215" t="str">
        <f>Абакан_юр!A161</f>
        <v>По соглашению сторон в качестве валюты платежа могут выступать чешские кроны, в этом случае курс следующий: 1 руб. = 0,2596 крона</v>
      </c>
      <c r="B170" s="215"/>
      <c r="C170" s="215"/>
      <c r="D170" s="216"/>
      <c r="E170" s="217"/>
      <c r="F170" s="217"/>
      <c r="G170" s="220"/>
      <c r="H170" s="220"/>
    </row>
    <row r="171" spans="1:8" ht="26.25" customHeight="1" x14ac:dyDescent="0.2">
      <c r="A171" s="215" t="str">
        <f>Абакан_юр!A162</f>
        <v>По соглашению сторон в качестве валюты платежа могут выступать киргизские сомы, в этом случае курс следующий: 1 руб. = 1,0276 сом</v>
      </c>
      <c r="B171" s="215"/>
      <c r="C171" s="215"/>
      <c r="D171" s="216"/>
      <c r="E171" s="216"/>
      <c r="F171" s="217"/>
      <c r="G171" s="220"/>
      <c r="H171" s="220"/>
    </row>
    <row r="172" spans="1:8" ht="26.25" customHeight="1" x14ac:dyDescent="0.2">
      <c r="A17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2" s="215"/>
      <c r="C172" s="215"/>
      <c r="D172" s="216"/>
      <c r="E172" s="216"/>
      <c r="F172" s="217"/>
      <c r="G172" s="220"/>
      <c r="H172" s="220"/>
    </row>
    <row r="173" spans="1:8" ht="26.25" x14ac:dyDescent="0.2">
      <c r="A173" s="221"/>
      <c r="B173" s="221"/>
      <c r="C173" s="222"/>
      <c r="D173" s="223"/>
      <c r="E173" s="223"/>
      <c r="F173" s="224"/>
      <c r="G173" s="225"/>
      <c r="H173" s="225"/>
    </row>
    <row r="174" spans="1:8" ht="21" x14ac:dyDescent="0.2">
      <c r="A174" s="227" t="s">
        <v>136</v>
      </c>
      <c r="B174" s="227"/>
      <c r="C174" s="227"/>
      <c r="D174" s="227"/>
      <c r="E174" s="227"/>
      <c r="F174" s="227"/>
      <c r="G174" s="227"/>
      <c r="H174" s="227"/>
    </row>
    <row r="175" spans="1:8" ht="21" x14ac:dyDescent="0.2">
      <c r="A175" s="227" t="s">
        <v>137</v>
      </c>
      <c r="B175" s="227"/>
      <c r="C175" s="227"/>
      <c r="D175" s="227"/>
      <c r="E175" s="227"/>
      <c r="F175" s="227"/>
      <c r="G175" s="227"/>
      <c r="H175" s="227"/>
    </row>
    <row r="176" spans="1:8" ht="26.25" x14ac:dyDescent="0.2">
      <c r="A176" s="221"/>
      <c r="B176" s="221"/>
      <c r="C176" s="222"/>
      <c r="D176" s="223"/>
      <c r="E176" s="223"/>
      <c r="F176" s="224"/>
      <c r="G176" s="225"/>
      <c r="H176" s="225"/>
    </row>
    <row r="177" spans="1:8" ht="50.1" customHeight="1" thickBot="1" x14ac:dyDescent="0.25">
      <c r="A177" s="228" t="s">
        <v>138</v>
      </c>
      <c r="B177" s="228"/>
      <c r="C177" s="228"/>
      <c r="D177" s="228"/>
      <c r="E177" s="228"/>
      <c r="F177" s="229"/>
      <c r="G177" s="219"/>
      <c r="H177" s="230"/>
    </row>
    <row r="178" spans="1:8" ht="50.1" customHeight="1" thickBot="1" x14ac:dyDescent="0.25">
      <c r="A178" s="231" t="s">
        <v>139</v>
      </c>
      <c r="B178" s="232"/>
      <c r="C178" s="232"/>
      <c r="D178" s="232"/>
      <c r="E178" s="233"/>
      <c r="F178" s="234"/>
      <c r="H178" s="235"/>
    </row>
    <row r="179" spans="1:8" ht="84" customHeight="1" thickBot="1" x14ac:dyDescent="0.25">
      <c r="A179" s="579" t="s">
        <v>140</v>
      </c>
      <c r="B179" s="580"/>
      <c r="C179" s="581" t="s">
        <v>141</v>
      </c>
      <c r="D179" s="602" t="s">
        <v>142</v>
      </c>
      <c r="E179" s="603"/>
      <c r="F179" s="240"/>
      <c r="G179" s="240"/>
      <c r="H179" s="240"/>
    </row>
    <row r="180" spans="1:8" ht="112.5" customHeight="1" x14ac:dyDescent="0.2">
      <c r="A180" s="241" t="s">
        <v>143</v>
      </c>
      <c r="B180" s="242"/>
      <c r="C180" s="243" t="s">
        <v>144</v>
      </c>
      <c r="D180" s="244" t="s">
        <v>145</v>
      </c>
      <c r="E180" s="245"/>
      <c r="F180" s="240"/>
      <c r="G180" s="240"/>
      <c r="H180" s="240"/>
    </row>
    <row r="181" spans="1:8" ht="100.5" customHeight="1" x14ac:dyDescent="0.2">
      <c r="A181" s="246" t="s">
        <v>146</v>
      </c>
      <c r="B181" s="247"/>
      <c r="C181" s="248" t="s">
        <v>147</v>
      </c>
      <c r="D181" s="249" t="s">
        <v>148</v>
      </c>
      <c r="E181" s="250"/>
      <c r="F181" s="240"/>
      <c r="G181" s="240"/>
      <c r="H181" s="240"/>
    </row>
    <row r="182" spans="1:8" ht="133.5" customHeight="1" x14ac:dyDescent="0.2">
      <c r="A182" s="246" t="s">
        <v>149</v>
      </c>
      <c r="B182" s="247"/>
      <c r="C182" s="248" t="s">
        <v>150</v>
      </c>
      <c r="D182" s="249" t="s">
        <v>148</v>
      </c>
      <c r="E182" s="250"/>
      <c r="F182" s="240"/>
      <c r="G182" s="240"/>
      <c r="H182" s="240"/>
    </row>
    <row r="183" spans="1:8" s="205" customFormat="1" ht="102.75" customHeight="1" x14ac:dyDescent="0.2">
      <c r="A183" s="246" t="s">
        <v>152</v>
      </c>
      <c r="B183" s="247"/>
      <c r="C183" s="337" t="s">
        <v>153</v>
      </c>
      <c r="D183" s="247" t="s">
        <v>148</v>
      </c>
      <c r="E183" s="338"/>
      <c r="F183" s="234"/>
      <c r="G183" s="234"/>
      <c r="H183" s="234"/>
    </row>
    <row r="184" spans="1:8" s="226" customFormat="1" ht="222.75" customHeight="1" thickBot="1" x14ac:dyDescent="0.25">
      <c r="A184" s="332" t="s">
        <v>154</v>
      </c>
      <c r="B184" s="333"/>
      <c r="C184" s="334" t="s">
        <v>155</v>
      </c>
      <c r="D184" s="335" t="s">
        <v>148</v>
      </c>
      <c r="E184" s="336"/>
      <c r="F184" s="224"/>
      <c r="G184" s="225"/>
      <c r="H184" s="225"/>
    </row>
    <row r="185" spans="1:8" ht="27" customHeight="1" x14ac:dyDescent="0.2">
      <c r="A185" s="252" t="s">
        <v>156</v>
      </c>
      <c r="B185" s="252"/>
      <c r="C185" s="252"/>
      <c r="D185" s="252"/>
      <c r="E185" s="252"/>
      <c r="F185" s="252"/>
      <c r="G185" s="252"/>
      <c r="H185" s="252"/>
    </row>
    <row r="186" spans="1:8" ht="27" customHeight="1" x14ac:dyDescent="0.2">
      <c r="A186" s="252" t="s">
        <v>157</v>
      </c>
      <c r="B186" s="252"/>
      <c r="C186" s="252"/>
      <c r="D186" s="252"/>
      <c r="E186" s="252"/>
      <c r="F186" s="252"/>
      <c r="G186" s="252"/>
      <c r="H186" s="252"/>
    </row>
    <row r="187" spans="1:8" ht="189" customHeight="1" x14ac:dyDescent="0.2">
      <c r="A18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7"/>
      <c r="C187" s="227"/>
      <c r="D187" s="227"/>
      <c r="E187" s="227"/>
      <c r="F187" s="227"/>
      <c r="G187" s="227"/>
      <c r="H187" s="227"/>
    </row>
    <row r="188" spans="1:8" ht="83.25" customHeight="1" x14ac:dyDescent="0.2">
      <c r="A188" s="227" t="s">
        <v>159</v>
      </c>
      <c r="B188" s="227"/>
      <c r="C188" s="227"/>
      <c r="D188" s="227"/>
      <c r="E188" s="227"/>
      <c r="F188" s="227"/>
      <c r="G188" s="227"/>
      <c r="H188" s="227"/>
    </row>
    <row r="189" spans="1:8" ht="23.25" x14ac:dyDescent="0.2">
      <c r="A189" s="252" t="s">
        <v>160</v>
      </c>
      <c r="B189" s="252"/>
      <c r="C189" s="252"/>
      <c r="D189" s="252"/>
      <c r="E189" s="252"/>
      <c r="F189" s="252"/>
      <c r="G189" s="252"/>
      <c r="H189" s="252"/>
    </row>
    <row r="190" spans="1:8" s="254" customFormat="1" ht="114.75" customHeight="1" x14ac:dyDescent="0.2">
      <c r="A190" s="227" t="s">
        <v>161</v>
      </c>
      <c r="B190" s="227"/>
      <c r="C190" s="227"/>
      <c r="D190" s="227"/>
      <c r="E190" s="227"/>
      <c r="F190" s="227"/>
      <c r="G190" s="227"/>
      <c r="H190" s="227"/>
    </row>
  </sheetData>
  <sheetProtection selectLockedCells="1" selectUnlockedCells="1"/>
  <mergeCells count="313">
    <mergeCell ref="A187:H187"/>
    <mergeCell ref="A188:H188"/>
    <mergeCell ref="A189:H189"/>
    <mergeCell ref="A190:E190"/>
    <mergeCell ref="F190:H190"/>
    <mergeCell ref="A183:B183"/>
    <mergeCell ref="D183:E183"/>
    <mergeCell ref="A184:B184"/>
    <mergeCell ref="D184:E184"/>
    <mergeCell ref="A185:H185"/>
    <mergeCell ref="A186:H186"/>
    <mergeCell ref="A180:B180"/>
    <mergeCell ref="D180:E180"/>
    <mergeCell ref="A181:B181"/>
    <mergeCell ref="D181:E181"/>
    <mergeCell ref="A182:B182"/>
    <mergeCell ref="D182:E182"/>
    <mergeCell ref="A174:H174"/>
    <mergeCell ref="A175:H175"/>
    <mergeCell ref="A177:E177"/>
    <mergeCell ref="A178:E178"/>
    <mergeCell ref="A179:B179"/>
    <mergeCell ref="D179:E179"/>
    <mergeCell ref="A167:C167"/>
    <mergeCell ref="A168:C168"/>
    <mergeCell ref="A169:C169"/>
    <mergeCell ref="A170:C170"/>
    <mergeCell ref="A171:C171"/>
    <mergeCell ref="A172:C172"/>
    <mergeCell ref="C162:D162"/>
    <mergeCell ref="C163:D163"/>
    <mergeCell ref="C164:D164"/>
    <mergeCell ref="C165:D165"/>
    <mergeCell ref="A166:C166"/>
    <mergeCell ref="G166:H166"/>
    <mergeCell ref="A158:B158"/>
    <mergeCell ref="C158:C159"/>
    <mergeCell ref="D158:H158"/>
    <mergeCell ref="A159:B159"/>
    <mergeCell ref="D159:H159"/>
    <mergeCell ref="A160:B160"/>
    <mergeCell ref="D160:H160"/>
    <mergeCell ref="A155:B155"/>
    <mergeCell ref="D155:H155"/>
    <mergeCell ref="A156:B156"/>
    <mergeCell ref="D156:H156"/>
    <mergeCell ref="A157:C157"/>
    <mergeCell ref="D157:H157"/>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9"/>
  <sheetViews>
    <sheetView view="pageBreakPreview" zoomScale="40" zoomScaleNormal="60" zoomScaleSheetLayoutView="40" workbookViewId="0">
      <pane ySplit="3" topLeftCell="A18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601</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4">
        <v>270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"&amp;MIN(D50:D75)&amp;" до "&amp;MAX(D50:D75)</f>
        <v>от 2496 до 64896</v>
      </c>
      <c r="E49" s="122"/>
      <c r="F49" s="122"/>
      <c r="G49" s="122"/>
      <c r="H49" s="123"/>
    </row>
    <row r="50" spans="1:8" s="16" customFormat="1" ht="37.5" customHeight="1" outlineLevel="1" x14ac:dyDescent="0.2">
      <c r="A50" s="124" t="s">
        <v>32</v>
      </c>
      <c r="B50" s="125"/>
      <c r="C50" s="64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50" s="127">
        <v>2496</v>
      </c>
      <c r="E50" s="128"/>
      <c r="F50" s="128"/>
      <c r="G50" s="128"/>
      <c r="H50" s="129"/>
    </row>
    <row r="51" spans="1:8" s="16" customFormat="1" ht="37.5" customHeight="1" outlineLevel="1" x14ac:dyDescent="0.2">
      <c r="A51" s="130" t="s">
        <v>33</v>
      </c>
      <c r="B51" s="131"/>
      <c r="C51" s="647"/>
      <c r="D51" s="36">
        <v>4992</v>
      </c>
      <c r="E51" s="37"/>
      <c r="F51" s="37"/>
      <c r="G51" s="37"/>
      <c r="H51" s="38"/>
    </row>
    <row r="52" spans="1:8" s="16" customFormat="1" ht="37.5" customHeight="1" outlineLevel="1" x14ac:dyDescent="0.2">
      <c r="A52" s="130" t="s">
        <v>34</v>
      </c>
      <c r="B52" s="131"/>
      <c r="C52" s="647"/>
      <c r="D52" s="36">
        <v>7488</v>
      </c>
      <c r="E52" s="37"/>
      <c r="F52" s="37"/>
      <c r="G52" s="37"/>
      <c r="H52" s="38"/>
    </row>
    <row r="53" spans="1:8" s="16" customFormat="1" ht="37.5" customHeight="1" outlineLevel="1" x14ac:dyDescent="0.2">
      <c r="A53" s="130" t="s">
        <v>35</v>
      </c>
      <c r="B53" s="131"/>
      <c r="C53" s="647"/>
      <c r="D53" s="36">
        <v>9984</v>
      </c>
      <c r="E53" s="37"/>
      <c r="F53" s="37"/>
      <c r="G53" s="37"/>
      <c r="H53" s="38"/>
    </row>
    <row r="54" spans="1:8" s="16" customFormat="1" ht="37.5" customHeight="1" outlineLevel="1" x14ac:dyDescent="0.2">
      <c r="A54" s="130" t="s">
        <v>36</v>
      </c>
      <c r="B54" s="131"/>
      <c r="C54" s="647"/>
      <c r="D54" s="36">
        <v>12480</v>
      </c>
      <c r="E54" s="37"/>
      <c r="F54" s="37"/>
      <c r="G54" s="37"/>
      <c r="H54" s="38"/>
    </row>
    <row r="55" spans="1:8" s="16" customFormat="1" ht="37.5" customHeight="1" outlineLevel="1" x14ac:dyDescent="0.2">
      <c r="A55" s="130" t="s">
        <v>37</v>
      </c>
      <c r="B55" s="131"/>
      <c r="C55" s="647"/>
      <c r="D55" s="36">
        <v>14976</v>
      </c>
      <c r="E55" s="37"/>
      <c r="F55" s="37"/>
      <c r="G55" s="37"/>
      <c r="H55" s="38"/>
    </row>
    <row r="56" spans="1:8" s="16" customFormat="1" ht="37.5" customHeight="1" outlineLevel="1" x14ac:dyDescent="0.2">
      <c r="A56" s="130" t="s">
        <v>38</v>
      </c>
      <c r="B56" s="131"/>
      <c r="C56" s="647"/>
      <c r="D56" s="36">
        <v>17472</v>
      </c>
      <c r="E56" s="37"/>
      <c r="F56" s="37"/>
      <c r="G56" s="37"/>
      <c r="H56" s="38"/>
    </row>
    <row r="57" spans="1:8" s="16" customFormat="1" ht="37.5" customHeight="1" outlineLevel="1" x14ac:dyDescent="0.2">
      <c r="A57" s="130" t="s">
        <v>39</v>
      </c>
      <c r="B57" s="131"/>
      <c r="C57" s="647"/>
      <c r="D57" s="36">
        <v>19968</v>
      </c>
      <c r="E57" s="37"/>
      <c r="F57" s="37"/>
      <c r="G57" s="37"/>
      <c r="H57" s="38"/>
    </row>
    <row r="58" spans="1:8" s="16" customFormat="1" ht="37.5" customHeight="1" outlineLevel="1" x14ac:dyDescent="0.2">
      <c r="A58" s="130" t="s">
        <v>40</v>
      </c>
      <c r="B58" s="131"/>
      <c r="C58" s="647"/>
      <c r="D58" s="36">
        <v>22464</v>
      </c>
      <c r="E58" s="37"/>
      <c r="F58" s="37"/>
      <c r="G58" s="37"/>
      <c r="H58" s="38"/>
    </row>
    <row r="59" spans="1:8" s="16" customFormat="1" ht="37.5" customHeight="1" outlineLevel="1" x14ac:dyDescent="0.2">
      <c r="A59" s="130" t="s">
        <v>41</v>
      </c>
      <c r="B59" s="131"/>
      <c r="C59" s="647"/>
      <c r="D59" s="36">
        <v>24960</v>
      </c>
      <c r="E59" s="37"/>
      <c r="F59" s="37"/>
      <c r="G59" s="37"/>
      <c r="H59" s="38"/>
    </row>
    <row r="60" spans="1:8" s="16" customFormat="1" ht="37.5" customHeight="1" outlineLevel="1" x14ac:dyDescent="0.2">
      <c r="A60" s="130" t="s">
        <v>42</v>
      </c>
      <c r="B60" s="131"/>
      <c r="C60" s="647"/>
      <c r="D60" s="36">
        <v>27456</v>
      </c>
      <c r="E60" s="37"/>
      <c r="F60" s="37"/>
      <c r="G60" s="37"/>
      <c r="H60" s="38"/>
    </row>
    <row r="61" spans="1:8" s="16" customFormat="1" ht="37.5" customHeight="1" outlineLevel="1" x14ac:dyDescent="0.2">
      <c r="A61" s="130" t="s">
        <v>43</v>
      </c>
      <c r="B61" s="131"/>
      <c r="C61" s="647"/>
      <c r="D61" s="36">
        <v>29952</v>
      </c>
      <c r="E61" s="37"/>
      <c r="F61" s="37"/>
      <c r="G61" s="37"/>
      <c r="H61" s="38"/>
    </row>
    <row r="62" spans="1:8" s="16" customFormat="1" ht="37.5" customHeight="1" outlineLevel="1" x14ac:dyDescent="0.2">
      <c r="A62" s="130" t="s">
        <v>44</v>
      </c>
      <c r="B62" s="131"/>
      <c r="C62" s="647"/>
      <c r="D62" s="36">
        <v>32448</v>
      </c>
      <c r="E62" s="37"/>
      <c r="F62" s="37"/>
      <c r="G62" s="37"/>
      <c r="H62" s="38"/>
    </row>
    <row r="63" spans="1:8" s="16" customFormat="1" ht="37.5" customHeight="1" outlineLevel="1" x14ac:dyDescent="0.2">
      <c r="A63" s="130" t="s">
        <v>45</v>
      </c>
      <c r="B63" s="131"/>
      <c r="C63" s="647"/>
      <c r="D63" s="36">
        <v>34944</v>
      </c>
      <c r="E63" s="37"/>
      <c r="F63" s="37"/>
      <c r="G63" s="37"/>
      <c r="H63" s="38"/>
    </row>
    <row r="64" spans="1:8" s="16" customFormat="1" ht="37.5" customHeight="1" outlineLevel="1" x14ac:dyDescent="0.2">
      <c r="A64" s="130" t="s">
        <v>46</v>
      </c>
      <c r="B64" s="131"/>
      <c r="C64" s="647"/>
      <c r="D64" s="36">
        <v>37440</v>
      </c>
      <c r="E64" s="37"/>
      <c r="F64" s="37"/>
      <c r="G64" s="37"/>
      <c r="H64" s="38"/>
    </row>
    <row r="65" spans="1:8" s="16" customFormat="1" ht="37.5" customHeight="1" outlineLevel="1" x14ac:dyDescent="0.2">
      <c r="A65" s="130" t="s">
        <v>47</v>
      </c>
      <c r="B65" s="131"/>
      <c r="C65" s="647"/>
      <c r="D65" s="36">
        <v>39936</v>
      </c>
      <c r="E65" s="37"/>
      <c r="F65" s="37"/>
      <c r="G65" s="37"/>
      <c r="H65" s="38"/>
    </row>
    <row r="66" spans="1:8" s="16" customFormat="1" ht="37.5" customHeight="1" outlineLevel="1" x14ac:dyDescent="0.2">
      <c r="A66" s="130" t="s">
        <v>48</v>
      </c>
      <c r="B66" s="131"/>
      <c r="C66" s="647"/>
      <c r="D66" s="36">
        <v>42432</v>
      </c>
      <c r="E66" s="37"/>
      <c r="F66" s="37"/>
      <c r="G66" s="37"/>
      <c r="H66" s="38"/>
    </row>
    <row r="67" spans="1:8" s="16" customFormat="1" ht="37.5" customHeight="1" outlineLevel="1" x14ac:dyDescent="0.2">
      <c r="A67" s="130" t="s">
        <v>49</v>
      </c>
      <c r="B67" s="131"/>
      <c r="C67" s="647"/>
      <c r="D67" s="36">
        <v>44928</v>
      </c>
      <c r="E67" s="37"/>
      <c r="F67" s="37"/>
      <c r="G67" s="37"/>
      <c r="H67" s="38"/>
    </row>
    <row r="68" spans="1:8" s="16" customFormat="1" ht="37.5" customHeight="1" outlineLevel="1" x14ac:dyDescent="0.2">
      <c r="A68" s="130" t="s">
        <v>50</v>
      </c>
      <c r="B68" s="131"/>
      <c r="C68" s="647"/>
      <c r="D68" s="36">
        <v>47424</v>
      </c>
      <c r="E68" s="37"/>
      <c r="F68" s="37"/>
      <c r="G68" s="37"/>
      <c r="H68" s="38"/>
    </row>
    <row r="69" spans="1:8" s="16" customFormat="1" ht="37.5" customHeight="1" outlineLevel="1" x14ac:dyDescent="0.2">
      <c r="A69" s="130" t="s">
        <v>51</v>
      </c>
      <c r="B69" s="131"/>
      <c r="C69" s="647"/>
      <c r="D69" s="36">
        <v>49920</v>
      </c>
      <c r="E69" s="37"/>
      <c r="F69" s="37"/>
      <c r="G69" s="37"/>
      <c r="H69" s="38"/>
    </row>
    <row r="70" spans="1:8" s="16" customFormat="1" ht="37.5" customHeight="1" outlineLevel="1" x14ac:dyDescent="0.2">
      <c r="A70" s="130" t="s">
        <v>196</v>
      </c>
      <c r="B70" s="131"/>
      <c r="C70" s="647"/>
      <c r="D70" s="36">
        <v>52416</v>
      </c>
      <c r="E70" s="37"/>
      <c r="F70" s="37"/>
      <c r="G70" s="37"/>
      <c r="H70" s="38"/>
    </row>
    <row r="71" spans="1:8" s="16" customFormat="1" ht="37.5" customHeight="1" outlineLevel="1" x14ac:dyDescent="0.2">
      <c r="A71" s="130" t="s">
        <v>197</v>
      </c>
      <c r="B71" s="131"/>
      <c r="C71" s="647"/>
      <c r="D71" s="36">
        <v>54912</v>
      </c>
      <c r="E71" s="37"/>
      <c r="F71" s="37"/>
      <c r="G71" s="37"/>
      <c r="H71" s="38"/>
    </row>
    <row r="72" spans="1:8" s="16" customFormat="1" ht="37.5" customHeight="1" outlineLevel="1" x14ac:dyDescent="0.2">
      <c r="A72" s="130" t="s">
        <v>198</v>
      </c>
      <c r="B72" s="131"/>
      <c r="C72" s="647"/>
      <c r="D72" s="36">
        <v>57408</v>
      </c>
      <c r="E72" s="37"/>
      <c r="F72" s="37"/>
      <c r="G72" s="37"/>
      <c r="H72" s="38"/>
    </row>
    <row r="73" spans="1:8" s="16" customFormat="1" ht="37.5" customHeight="1" outlineLevel="1" x14ac:dyDescent="0.2">
      <c r="A73" s="130" t="s">
        <v>199</v>
      </c>
      <c r="B73" s="131"/>
      <c r="C73" s="647"/>
      <c r="D73" s="36">
        <v>59904</v>
      </c>
      <c r="E73" s="37"/>
      <c r="F73" s="37"/>
      <c r="G73" s="37"/>
      <c r="H73" s="38"/>
    </row>
    <row r="74" spans="1:8" s="16" customFormat="1" ht="37.5" customHeight="1" outlineLevel="1" x14ac:dyDescent="0.2">
      <c r="A74" s="130" t="s">
        <v>200</v>
      </c>
      <c r="B74" s="131"/>
      <c r="C74" s="647"/>
      <c r="D74" s="36">
        <v>62400</v>
      </c>
      <c r="E74" s="37"/>
      <c r="F74" s="37"/>
      <c r="G74" s="37"/>
      <c r="H74" s="38"/>
    </row>
    <row r="75" spans="1:8" s="16" customFormat="1" ht="37.5" customHeight="1" outlineLevel="1" x14ac:dyDescent="0.2">
      <c r="A75" s="130" t="s">
        <v>201</v>
      </c>
      <c r="B75" s="131"/>
      <c r="C75" s="647"/>
      <c r="D75" s="36">
        <v>64896</v>
      </c>
      <c r="E75" s="37"/>
      <c r="F75" s="37"/>
      <c r="G75" s="37"/>
      <c r="H75" s="38"/>
    </row>
    <row r="76" spans="1:8" s="16" customFormat="1" ht="37.5" customHeight="1" outlineLevel="1" x14ac:dyDescent="0.2">
      <c r="A76" s="130" t="s">
        <v>202</v>
      </c>
      <c r="B76" s="131"/>
      <c r="C76" s="647"/>
      <c r="D76" s="36">
        <v>67392</v>
      </c>
      <c r="E76" s="37"/>
      <c r="F76" s="37"/>
      <c r="G76" s="37"/>
      <c r="H76" s="38"/>
    </row>
    <row r="77" spans="1:8" s="16" customFormat="1" ht="37.5" customHeight="1" outlineLevel="1" thickBot="1" x14ac:dyDescent="0.25">
      <c r="A77" s="130" t="s">
        <v>203</v>
      </c>
      <c r="B77" s="131"/>
      <c r="C77" s="648"/>
      <c r="D77" s="36">
        <v>69888</v>
      </c>
      <c r="E77" s="37"/>
      <c r="F77" s="37"/>
      <c r="G77" s="37"/>
      <c r="H77" s="38"/>
    </row>
    <row r="78" spans="1:8" s="16" customFormat="1" ht="24.95" customHeight="1" thickBot="1" x14ac:dyDescent="0.25">
      <c r="A78" s="81"/>
      <c r="B78" s="467"/>
      <c r="C78" s="118"/>
      <c r="D78" s="468" t="s">
        <v>351</v>
      </c>
      <c r="E78" s="468"/>
      <c r="F78" s="468"/>
      <c r="G78" s="468"/>
      <c r="H78" s="469"/>
    </row>
    <row r="79" spans="1:8" s="16" customFormat="1" ht="24.95" customHeight="1" thickBot="1" x14ac:dyDescent="0.25">
      <c r="A79" s="470"/>
      <c r="B79" s="471"/>
      <c r="C79" s="182"/>
      <c r="D79" s="472" t="s">
        <v>175</v>
      </c>
      <c r="E79" s="473" t="s">
        <v>176</v>
      </c>
      <c r="F79" s="474" t="s">
        <v>177</v>
      </c>
      <c r="G79" s="473" t="s">
        <v>178</v>
      </c>
      <c r="H79" s="475" t="s">
        <v>179</v>
      </c>
    </row>
    <row r="80" spans="1:8" s="16" customFormat="1" ht="48" customHeight="1" x14ac:dyDescent="0.2">
      <c r="A80" s="29" t="s">
        <v>352</v>
      </c>
      <c r="B80" s="30" t="s">
        <v>27</v>
      </c>
      <c r="C8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0" s="31">
        <f>F80*1.2</f>
        <v>13305.6</v>
      </c>
      <c r="E80" s="32">
        <f>F80*1.1</f>
        <v>12196.800000000001</v>
      </c>
      <c r="F80" s="32">
        <v>11088</v>
      </c>
      <c r="G80" s="32">
        <f>F80*0.75</f>
        <v>8316</v>
      </c>
      <c r="H80" s="33">
        <f>F80*0.5</f>
        <v>5544</v>
      </c>
    </row>
    <row r="81" spans="1:8" s="16" customFormat="1" ht="132" customHeight="1" x14ac:dyDescent="0.2">
      <c r="A81" s="34"/>
      <c r="B81" s="35"/>
      <c r="C81" s="35"/>
      <c r="D81" s="36"/>
      <c r="E81" s="37"/>
      <c r="F81" s="37"/>
      <c r="G81" s="37"/>
      <c r="H81" s="38"/>
    </row>
    <row r="82" spans="1:8" s="16" customFormat="1" ht="97.5" customHeight="1" x14ac:dyDescent="0.2">
      <c r="A82" s="34"/>
      <c r="B82" s="39" t="s">
        <v>12</v>
      </c>
      <c r="C8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2" s="36"/>
      <c r="E82" s="37"/>
      <c r="F82" s="37"/>
      <c r="G82" s="37"/>
      <c r="H82" s="38"/>
    </row>
    <row r="83" spans="1:8" s="16" customFormat="1" ht="166.5" customHeight="1" thickBot="1" x14ac:dyDescent="0.25">
      <c r="A83" s="41"/>
      <c r="B83" s="42" t="s">
        <v>13</v>
      </c>
      <c r="C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3" s="44"/>
      <c r="E83" s="45"/>
      <c r="F83" s="45"/>
      <c r="G83" s="45"/>
      <c r="H83" s="46"/>
    </row>
    <row r="84" spans="1:8" s="16" customFormat="1" ht="24.95" customHeight="1" thickBot="1" x14ac:dyDescent="0.25">
      <c r="A84" s="47"/>
      <c r="B84" s="48"/>
      <c r="C84" s="49"/>
      <c r="D84" s="302"/>
      <c r="E84" s="302"/>
      <c r="F84" s="302"/>
      <c r="G84" s="302"/>
      <c r="H84" s="429"/>
    </row>
    <row r="85" spans="1:8" s="16" customFormat="1" ht="48" customHeight="1" x14ac:dyDescent="0.2">
      <c r="A85" s="53" t="s">
        <v>353</v>
      </c>
      <c r="B85" s="30" t="s">
        <v>27</v>
      </c>
      <c r="C8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5" s="54">
        <f>F85*1.2</f>
        <v>15170.4</v>
      </c>
      <c r="E85" s="32">
        <f>F85*1.1</f>
        <v>13906.2</v>
      </c>
      <c r="F85" s="32">
        <v>12642</v>
      </c>
      <c r="G85" s="32">
        <f>F85*0.75</f>
        <v>9481.5</v>
      </c>
      <c r="H85" s="33">
        <f>F85*0.5</f>
        <v>6321</v>
      </c>
    </row>
    <row r="86" spans="1:8" s="16" customFormat="1" ht="132" customHeight="1" x14ac:dyDescent="0.2">
      <c r="A86" s="55"/>
      <c r="B86" s="35"/>
      <c r="C86" s="35"/>
      <c r="D86" s="56"/>
      <c r="E86" s="37"/>
      <c r="F86" s="37"/>
      <c r="G86" s="37"/>
      <c r="H86" s="38"/>
    </row>
    <row r="87" spans="1:8" s="16" customFormat="1" ht="97.5" customHeight="1" x14ac:dyDescent="0.2">
      <c r="A87" s="55"/>
      <c r="B87" s="39" t="s">
        <v>12</v>
      </c>
      <c r="C8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7" s="56"/>
      <c r="E87" s="37"/>
      <c r="F87" s="37"/>
      <c r="G87" s="37"/>
      <c r="H87" s="38"/>
    </row>
    <row r="88" spans="1:8" s="16" customFormat="1" ht="166.5" customHeight="1" x14ac:dyDescent="0.2">
      <c r="A88" s="55"/>
      <c r="B88" s="57" t="s">
        <v>13</v>
      </c>
      <c r="C8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8" s="56"/>
      <c r="E88" s="37"/>
      <c r="F88" s="37"/>
      <c r="G88" s="37"/>
      <c r="H88" s="38"/>
    </row>
    <row r="89" spans="1:8" s="16" customFormat="1" ht="92.25" customHeight="1" thickBot="1" x14ac:dyDescent="0.25">
      <c r="A89" s="59"/>
      <c r="B89" s="42" t="s">
        <v>16</v>
      </c>
      <c r="C8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9" s="61"/>
      <c r="E89" s="45"/>
      <c r="F89" s="45"/>
      <c r="G89" s="45"/>
      <c r="H89" s="46"/>
    </row>
    <row r="90" spans="1:8" s="16" customFormat="1" ht="24.95" customHeight="1" thickBot="1" x14ac:dyDescent="0.25">
      <c r="A90" s="81"/>
      <c r="B90" s="82"/>
      <c r="C90" s="83"/>
      <c r="D90" s="302"/>
      <c r="E90" s="302"/>
      <c r="F90" s="302"/>
      <c r="G90" s="302"/>
      <c r="H90" s="429"/>
    </row>
    <row r="91" spans="1:8" s="16" customFormat="1" ht="50.1" customHeight="1" x14ac:dyDescent="0.2">
      <c r="A91" s="65" t="s">
        <v>354</v>
      </c>
      <c r="B91" s="87" t="s">
        <v>23</v>
      </c>
      <c r="C9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1" s="264">
        <v>270</v>
      </c>
      <c r="E91" s="316"/>
      <c r="F91" s="316"/>
      <c r="G91" s="316"/>
      <c r="H91" s="317"/>
    </row>
    <row r="92" spans="1:8" s="16" customFormat="1" ht="94.5" customHeight="1" x14ac:dyDescent="0.2">
      <c r="A92" s="71"/>
      <c r="B92" s="92"/>
      <c r="C92" s="93"/>
      <c r="D92" s="94"/>
      <c r="E92" s="95"/>
      <c r="F92" s="95"/>
      <c r="G92" s="95"/>
      <c r="H92" s="318"/>
    </row>
    <row r="93" spans="1:8" s="16" customFormat="1" ht="163.5" customHeight="1" thickBot="1" x14ac:dyDescent="0.25">
      <c r="A93" s="77"/>
      <c r="B93" s="97" t="s">
        <v>13</v>
      </c>
      <c r="C9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3" s="265"/>
      <c r="E93" s="319"/>
      <c r="F93" s="319"/>
      <c r="G93" s="319"/>
      <c r="H93" s="320"/>
    </row>
    <row r="94" spans="1:8" s="16" customFormat="1" ht="24.95" customHeight="1" thickBot="1" x14ac:dyDescent="0.25">
      <c r="A94" s="81"/>
      <c r="B94" s="117"/>
      <c r="C94" s="118"/>
      <c r="D94" s="468" t="s">
        <v>351</v>
      </c>
      <c r="E94" s="468"/>
      <c r="F94" s="468"/>
      <c r="G94" s="468"/>
      <c r="H94" s="469"/>
    </row>
    <row r="95" spans="1:8" s="16" customFormat="1" ht="50.1" customHeight="1" thickBot="1" x14ac:dyDescent="0.25">
      <c r="A95" s="119" t="s">
        <v>31</v>
      </c>
      <c r="B95" s="120"/>
      <c r="C95" s="120"/>
      <c r="D95" s="452" t="str">
        <f>"от "&amp;MIN(D96:D114)&amp;" до "&amp;MAX(D96:D114)</f>
        <v>от 2496 до 47424</v>
      </c>
      <c r="E95" s="453"/>
      <c r="F95" s="453"/>
      <c r="G95" s="453"/>
      <c r="H95" s="454"/>
    </row>
    <row r="96" spans="1:8" s="16" customFormat="1" ht="37.5" customHeight="1" outlineLevel="1" x14ac:dyDescent="0.2">
      <c r="A96" s="124" t="s">
        <v>355</v>
      </c>
      <c r="B96" s="364"/>
      <c r="C96" s="372"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6" s="31">
        <v>2496</v>
      </c>
      <c r="E96" s="32"/>
      <c r="F96" s="32"/>
      <c r="G96" s="32"/>
      <c r="H96" s="33"/>
    </row>
    <row r="97" spans="1:8" s="16" customFormat="1" ht="37.5" customHeight="1" outlineLevel="1" x14ac:dyDescent="0.2">
      <c r="A97" s="500" t="s">
        <v>356</v>
      </c>
      <c r="B97" s="512"/>
      <c r="C97" s="126"/>
      <c r="D97" s="127">
        <v>4992</v>
      </c>
      <c r="E97" s="128"/>
      <c r="F97" s="128"/>
      <c r="G97" s="128"/>
      <c r="H97" s="129"/>
    </row>
    <row r="98" spans="1:8" s="16" customFormat="1" ht="37.5" customHeight="1" outlineLevel="1" x14ac:dyDescent="0.2">
      <c r="A98" s="500" t="s">
        <v>357</v>
      </c>
      <c r="B98" s="512"/>
      <c r="C98" s="126"/>
      <c r="D98" s="127">
        <v>7488</v>
      </c>
      <c r="E98" s="128"/>
      <c r="F98" s="128"/>
      <c r="G98" s="128"/>
      <c r="H98" s="129"/>
    </row>
    <row r="99" spans="1:8" s="16" customFormat="1" ht="37.5" customHeight="1" outlineLevel="1" x14ac:dyDescent="0.2">
      <c r="A99" s="500" t="s">
        <v>358</v>
      </c>
      <c r="B99" s="512"/>
      <c r="C99" s="126"/>
      <c r="D99" s="127">
        <v>9984</v>
      </c>
      <c r="E99" s="128"/>
      <c r="F99" s="128"/>
      <c r="G99" s="128"/>
      <c r="H99" s="129"/>
    </row>
    <row r="100" spans="1:8" s="16" customFormat="1" ht="37.5" customHeight="1" outlineLevel="1" x14ac:dyDescent="0.2">
      <c r="A100" s="500" t="s">
        <v>359</v>
      </c>
      <c r="B100" s="512"/>
      <c r="C100" s="126"/>
      <c r="D100" s="127">
        <v>12480</v>
      </c>
      <c r="E100" s="128"/>
      <c r="F100" s="128"/>
      <c r="G100" s="128"/>
      <c r="H100" s="129"/>
    </row>
    <row r="101" spans="1:8" s="16" customFormat="1" ht="37.5" customHeight="1" outlineLevel="1" x14ac:dyDescent="0.2">
      <c r="A101" s="500" t="s">
        <v>360</v>
      </c>
      <c r="B101" s="512"/>
      <c r="C101" s="126"/>
      <c r="D101" s="127">
        <v>14976</v>
      </c>
      <c r="E101" s="128"/>
      <c r="F101" s="128"/>
      <c r="G101" s="128"/>
      <c r="H101" s="129"/>
    </row>
    <row r="102" spans="1:8" s="16" customFormat="1" ht="37.5" customHeight="1" outlineLevel="1" x14ac:dyDescent="0.2">
      <c r="A102" s="500" t="s">
        <v>361</v>
      </c>
      <c r="B102" s="512"/>
      <c r="C102" s="126"/>
      <c r="D102" s="127">
        <v>17472</v>
      </c>
      <c r="E102" s="128"/>
      <c r="F102" s="128"/>
      <c r="G102" s="128"/>
      <c r="H102" s="129"/>
    </row>
    <row r="103" spans="1:8" s="16" customFormat="1" ht="37.5" customHeight="1" outlineLevel="1" x14ac:dyDescent="0.2">
      <c r="A103" s="500" t="s">
        <v>362</v>
      </c>
      <c r="B103" s="512"/>
      <c r="C103" s="126"/>
      <c r="D103" s="127">
        <v>19968</v>
      </c>
      <c r="E103" s="128"/>
      <c r="F103" s="128"/>
      <c r="G103" s="128"/>
      <c r="H103" s="129"/>
    </row>
    <row r="104" spans="1:8" s="16" customFormat="1" ht="37.5" customHeight="1" outlineLevel="1" x14ac:dyDescent="0.2">
      <c r="A104" s="500" t="s">
        <v>363</v>
      </c>
      <c r="B104" s="512"/>
      <c r="C104" s="126"/>
      <c r="D104" s="127">
        <v>22464</v>
      </c>
      <c r="E104" s="128"/>
      <c r="F104" s="128"/>
      <c r="G104" s="128"/>
      <c r="H104" s="129"/>
    </row>
    <row r="105" spans="1:8" s="16" customFormat="1" ht="37.5" customHeight="1" outlineLevel="1" x14ac:dyDescent="0.2">
      <c r="A105" s="500" t="s">
        <v>364</v>
      </c>
      <c r="B105" s="512"/>
      <c r="C105" s="126"/>
      <c r="D105" s="127">
        <v>24960</v>
      </c>
      <c r="E105" s="128"/>
      <c r="F105" s="128"/>
      <c r="G105" s="128"/>
      <c r="H105" s="129"/>
    </row>
    <row r="106" spans="1:8" s="16" customFormat="1" ht="37.5" customHeight="1" outlineLevel="1" x14ac:dyDescent="0.2">
      <c r="A106" s="500" t="s">
        <v>365</v>
      </c>
      <c r="B106" s="512"/>
      <c r="C106" s="126"/>
      <c r="D106" s="127">
        <v>27456</v>
      </c>
      <c r="E106" s="128"/>
      <c r="F106" s="128"/>
      <c r="G106" s="128"/>
      <c r="H106" s="129"/>
    </row>
    <row r="107" spans="1:8" s="16" customFormat="1" ht="37.5" customHeight="1" outlineLevel="1" x14ac:dyDescent="0.2">
      <c r="A107" s="500" t="s">
        <v>366</v>
      </c>
      <c r="B107" s="512"/>
      <c r="C107" s="126"/>
      <c r="D107" s="127">
        <v>29952</v>
      </c>
      <c r="E107" s="128"/>
      <c r="F107" s="128"/>
      <c r="G107" s="128"/>
      <c r="H107" s="129"/>
    </row>
    <row r="108" spans="1:8" s="16" customFormat="1" ht="37.5" customHeight="1" outlineLevel="1" x14ac:dyDescent="0.2">
      <c r="A108" s="500" t="s">
        <v>367</v>
      </c>
      <c r="B108" s="512"/>
      <c r="C108" s="126"/>
      <c r="D108" s="127">
        <v>32448</v>
      </c>
      <c r="E108" s="128"/>
      <c r="F108" s="128"/>
      <c r="G108" s="128"/>
      <c r="H108" s="129"/>
    </row>
    <row r="109" spans="1:8" s="16" customFormat="1" ht="37.5" customHeight="1" outlineLevel="1" x14ac:dyDescent="0.2">
      <c r="A109" s="500" t="s">
        <v>368</v>
      </c>
      <c r="B109" s="512"/>
      <c r="C109" s="126"/>
      <c r="D109" s="127">
        <v>34944</v>
      </c>
      <c r="E109" s="128"/>
      <c r="F109" s="128"/>
      <c r="G109" s="128"/>
      <c r="H109" s="129"/>
    </row>
    <row r="110" spans="1:8" s="16" customFormat="1" ht="37.5" customHeight="1" outlineLevel="1" x14ac:dyDescent="0.2">
      <c r="A110" s="500" t="s">
        <v>369</v>
      </c>
      <c r="B110" s="512"/>
      <c r="C110" s="126"/>
      <c r="D110" s="127">
        <v>37440</v>
      </c>
      <c r="E110" s="128"/>
      <c r="F110" s="128"/>
      <c r="G110" s="128"/>
      <c r="H110" s="129"/>
    </row>
    <row r="111" spans="1:8" s="16" customFormat="1" ht="37.5" customHeight="1" outlineLevel="1" x14ac:dyDescent="0.2">
      <c r="A111" s="500" t="s">
        <v>370</v>
      </c>
      <c r="B111" s="512"/>
      <c r="C111" s="126"/>
      <c r="D111" s="127">
        <v>39936</v>
      </c>
      <c r="E111" s="128"/>
      <c r="F111" s="128"/>
      <c r="G111" s="128"/>
      <c r="H111" s="129"/>
    </row>
    <row r="112" spans="1:8" s="16" customFormat="1" ht="37.5" customHeight="1" outlineLevel="1" x14ac:dyDescent="0.2">
      <c r="A112" s="500" t="s">
        <v>371</v>
      </c>
      <c r="B112" s="512"/>
      <c r="C112" s="126"/>
      <c r="D112" s="127">
        <v>42432</v>
      </c>
      <c r="E112" s="128"/>
      <c r="F112" s="128"/>
      <c r="G112" s="128"/>
      <c r="H112" s="129"/>
    </row>
    <row r="113" spans="1:8" s="16" customFormat="1" ht="37.5" customHeight="1" outlineLevel="1" x14ac:dyDescent="0.2">
      <c r="A113" s="500" t="s">
        <v>372</v>
      </c>
      <c r="B113" s="512"/>
      <c r="C113" s="126"/>
      <c r="D113" s="127">
        <v>44928</v>
      </c>
      <c r="E113" s="128"/>
      <c r="F113" s="128"/>
      <c r="G113" s="128"/>
      <c r="H113" s="129"/>
    </row>
    <row r="114" spans="1:8" s="16" customFormat="1" ht="37.5" customHeight="1" outlineLevel="1" x14ac:dyDescent="0.2">
      <c r="A114" s="500" t="s">
        <v>373</v>
      </c>
      <c r="B114" s="512"/>
      <c r="C114" s="126"/>
      <c r="D114" s="127">
        <v>47424</v>
      </c>
      <c r="E114" s="128"/>
      <c r="F114" s="128"/>
      <c r="G114" s="128"/>
      <c r="H114" s="129"/>
    </row>
    <row r="115" spans="1:8" s="16" customFormat="1" ht="37.5" customHeight="1" outlineLevel="1" x14ac:dyDescent="0.2">
      <c r="A115" s="130" t="s">
        <v>374</v>
      </c>
      <c r="B115" s="366"/>
      <c r="C115" s="126"/>
      <c r="D115" s="127">
        <v>49920</v>
      </c>
      <c r="E115" s="128"/>
      <c r="F115" s="128"/>
      <c r="G115" s="128"/>
      <c r="H115" s="129"/>
    </row>
    <row r="116" spans="1:8" s="16" customFormat="1" ht="37.5" customHeight="1" outlineLevel="1" x14ac:dyDescent="0.2">
      <c r="A116" s="500" t="s">
        <v>375</v>
      </c>
      <c r="B116" s="501"/>
      <c r="C116" s="126"/>
      <c r="D116" s="127">
        <v>52416</v>
      </c>
      <c r="E116" s="128"/>
      <c r="F116" s="128"/>
      <c r="G116" s="128"/>
      <c r="H116" s="129"/>
    </row>
    <row r="117" spans="1:8" s="16" customFormat="1" ht="37.5" customHeight="1" outlineLevel="1" x14ac:dyDescent="0.2">
      <c r="A117" s="130" t="s">
        <v>376</v>
      </c>
      <c r="B117" s="131"/>
      <c r="C117" s="126"/>
      <c r="D117" s="127">
        <v>54912</v>
      </c>
      <c r="E117" s="128"/>
      <c r="F117" s="128"/>
      <c r="G117" s="128"/>
      <c r="H117" s="129"/>
    </row>
    <row r="118" spans="1:8" s="16" customFormat="1" ht="37.5" customHeight="1" outlineLevel="1" x14ac:dyDescent="0.2">
      <c r="A118" s="130" t="s">
        <v>377</v>
      </c>
      <c r="B118" s="131"/>
      <c r="C118" s="126"/>
      <c r="D118" s="127">
        <v>57408</v>
      </c>
      <c r="E118" s="128"/>
      <c r="F118" s="128"/>
      <c r="G118" s="128"/>
      <c r="H118" s="129"/>
    </row>
    <row r="119" spans="1:8" s="16" customFormat="1" ht="37.5" customHeight="1" outlineLevel="1" x14ac:dyDescent="0.2">
      <c r="A119" s="130" t="s">
        <v>378</v>
      </c>
      <c r="B119" s="131"/>
      <c r="C119" s="126"/>
      <c r="D119" s="127">
        <v>59904</v>
      </c>
      <c r="E119" s="128"/>
      <c r="F119" s="128"/>
      <c r="G119" s="128"/>
      <c r="H119" s="129"/>
    </row>
    <row r="120" spans="1:8" s="16" customFormat="1" ht="37.5" customHeight="1" outlineLevel="1" x14ac:dyDescent="0.2">
      <c r="A120" s="130" t="s">
        <v>379</v>
      </c>
      <c r="B120" s="131"/>
      <c r="C120" s="126"/>
      <c r="D120" s="127">
        <v>62400</v>
      </c>
      <c r="E120" s="128"/>
      <c r="F120" s="128"/>
      <c r="G120" s="128"/>
      <c r="H120" s="129"/>
    </row>
    <row r="121" spans="1:8" s="16" customFormat="1" ht="37.5" customHeight="1" outlineLevel="1" x14ac:dyDescent="0.2">
      <c r="A121" s="130" t="s">
        <v>380</v>
      </c>
      <c r="B121" s="131"/>
      <c r="C121" s="126"/>
      <c r="D121" s="127">
        <v>64896</v>
      </c>
      <c r="E121" s="128"/>
      <c r="F121" s="128"/>
      <c r="G121" s="128"/>
      <c r="H121" s="129"/>
    </row>
    <row r="122" spans="1:8" s="16" customFormat="1" ht="37.5" customHeight="1" outlineLevel="1" x14ac:dyDescent="0.2">
      <c r="A122" s="130" t="s">
        <v>381</v>
      </c>
      <c r="B122" s="131"/>
      <c r="C122" s="126"/>
      <c r="D122" s="127">
        <v>67392</v>
      </c>
      <c r="E122" s="128"/>
      <c r="F122" s="128"/>
      <c r="G122" s="128"/>
      <c r="H122" s="129"/>
    </row>
    <row r="123" spans="1:8" s="16" customFormat="1" ht="37.5" customHeight="1" outlineLevel="1" thickBot="1" x14ac:dyDescent="0.25">
      <c r="A123" s="130" t="s">
        <v>382</v>
      </c>
      <c r="B123" s="131"/>
      <c r="C123" s="573"/>
      <c r="D123" s="127">
        <v>69888</v>
      </c>
      <c r="E123" s="128"/>
      <c r="F123" s="128"/>
      <c r="G123" s="128"/>
      <c r="H123" s="129"/>
    </row>
    <row r="124" spans="1:8" s="16" customFormat="1" ht="50.1" customHeight="1" thickBot="1" x14ac:dyDescent="0.25">
      <c r="A124" s="119" t="s">
        <v>52</v>
      </c>
      <c r="B124" s="120"/>
      <c r="C124" s="120"/>
      <c r="D124" s="121" t="str">
        <f>"от "&amp;MIN(D125:D134)&amp;" до "&amp;MAX(D125:D134)</f>
        <v>от 348 до 10800</v>
      </c>
      <c r="E124" s="122"/>
      <c r="F124" s="122"/>
      <c r="G124" s="122"/>
      <c r="H124" s="123"/>
    </row>
    <row r="125" spans="1:8" s="16" customFormat="1" ht="156" customHeight="1" x14ac:dyDescent="0.2">
      <c r="A125" s="590" t="s">
        <v>271</v>
      </c>
      <c r="B125" s="133" t="s">
        <v>272</v>
      </c>
      <c r="C12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5" s="510">
        <v>1548</v>
      </c>
      <c r="E125" s="510"/>
      <c r="F125" s="510"/>
      <c r="G125" s="510"/>
      <c r="H125" s="54"/>
    </row>
    <row r="126" spans="1:8" s="16" customFormat="1" ht="37.5" customHeight="1" x14ac:dyDescent="0.2">
      <c r="A126" s="143" t="s">
        <v>54</v>
      </c>
      <c r="B126" s="144"/>
      <c r="C126" s="13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26" s="56">
        <v>474</v>
      </c>
      <c r="E126" s="37"/>
      <c r="F126" s="37"/>
      <c r="G126" s="37"/>
      <c r="H126" s="38"/>
    </row>
    <row r="127" spans="1:8" s="16" customFormat="1" ht="37.5" customHeight="1" x14ac:dyDescent="0.2">
      <c r="A127" s="143" t="s">
        <v>55</v>
      </c>
      <c r="B127" s="144"/>
      <c r="C127" s="142"/>
      <c r="D127" s="56">
        <v>10800</v>
      </c>
      <c r="E127" s="37"/>
      <c r="F127" s="37"/>
      <c r="G127" s="37"/>
      <c r="H127" s="38"/>
    </row>
    <row r="128" spans="1:8" s="16" customFormat="1" ht="37.5" customHeight="1" x14ac:dyDescent="0.2">
      <c r="A128" s="143" t="s">
        <v>56</v>
      </c>
      <c r="B128" s="144"/>
      <c r="C128" s="142"/>
      <c r="D128" s="56">
        <v>2298</v>
      </c>
      <c r="E128" s="37"/>
      <c r="F128" s="37"/>
      <c r="G128" s="37"/>
      <c r="H128" s="38"/>
    </row>
    <row r="129" spans="1:8" s="16" customFormat="1" ht="37.5" customHeight="1" x14ac:dyDescent="0.2">
      <c r="A129" s="143" t="s">
        <v>57</v>
      </c>
      <c r="B129" s="144"/>
      <c r="C129" s="142"/>
      <c r="D129" s="329">
        <v>6396</v>
      </c>
      <c r="E129" s="140"/>
      <c r="F129" s="140"/>
      <c r="G129" s="140"/>
      <c r="H129" s="141"/>
    </row>
    <row r="130" spans="1:8" s="16" customFormat="1" ht="37.5" customHeight="1" x14ac:dyDescent="0.2">
      <c r="A130" s="143" t="s">
        <v>58</v>
      </c>
      <c r="B130" s="144"/>
      <c r="C130" s="142"/>
      <c r="D130" s="56">
        <v>348</v>
      </c>
      <c r="E130" s="37"/>
      <c r="F130" s="37"/>
      <c r="G130" s="37"/>
      <c r="H130" s="38"/>
    </row>
    <row r="131" spans="1:8" s="16" customFormat="1" ht="37.5" customHeight="1" x14ac:dyDescent="0.2">
      <c r="A131" s="143" t="s">
        <v>59</v>
      </c>
      <c r="B131" s="144"/>
      <c r="C131" s="142"/>
      <c r="D131" s="56">
        <v>348</v>
      </c>
      <c r="E131" s="37"/>
      <c r="F131" s="37"/>
      <c r="G131" s="37"/>
      <c r="H131" s="38"/>
    </row>
    <row r="132" spans="1:8" s="16" customFormat="1" ht="37.5" customHeight="1" x14ac:dyDescent="0.2">
      <c r="A132" s="143" t="s">
        <v>60</v>
      </c>
      <c r="B132" s="144"/>
      <c r="C132" s="142"/>
      <c r="D132" s="56">
        <v>730.8</v>
      </c>
      <c r="E132" s="37"/>
      <c r="F132" s="37"/>
      <c r="G132" s="37"/>
      <c r="H132" s="38"/>
    </row>
    <row r="133" spans="1:8" s="16" customFormat="1" ht="37.5" customHeight="1" x14ac:dyDescent="0.2">
      <c r="A133" s="143" t="s">
        <v>61</v>
      </c>
      <c r="B133" s="144"/>
      <c r="C133" s="142"/>
      <c r="D133" s="56">
        <v>1096.2</v>
      </c>
      <c r="E133" s="37"/>
      <c r="F133" s="37"/>
      <c r="G133" s="37"/>
      <c r="H133" s="38"/>
    </row>
    <row r="134" spans="1:8" s="16" customFormat="1" ht="37.5" customHeight="1" thickBot="1" x14ac:dyDescent="0.25">
      <c r="A134" s="194" t="s">
        <v>62</v>
      </c>
      <c r="B134" s="195"/>
      <c r="C134" s="147"/>
      <c r="D134" s="56">
        <v>7338</v>
      </c>
      <c r="E134" s="37"/>
      <c r="F134" s="37"/>
      <c r="G134" s="37"/>
      <c r="H134" s="38"/>
    </row>
    <row r="135" spans="1:8" s="16" customFormat="1" ht="117.75" customHeight="1" thickBot="1" x14ac:dyDescent="0.25">
      <c r="A135" s="322" t="s">
        <v>64</v>
      </c>
      <c r="B135" s="323"/>
      <c r="C13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5" s="45">
        <v>30</v>
      </c>
      <c r="E135" s="45"/>
      <c r="F135" s="45"/>
      <c r="G135" s="45"/>
      <c r="H135" s="46"/>
    </row>
    <row r="136" spans="1:8" s="28" customFormat="1" ht="50.1" customHeight="1" thickBot="1" x14ac:dyDescent="0.25">
      <c r="A136" s="24" t="s">
        <v>65</v>
      </c>
      <c r="B136" s="25"/>
      <c r="C136" s="26"/>
      <c r="D136" s="156" t="str">
        <f>"от "&amp;MIN(D138,D158:D172)&amp;" до "&amp;MAX(D138,D158:D172)</f>
        <v>от 564 до 47028</v>
      </c>
      <c r="E136" s="156"/>
      <c r="F136" s="156"/>
      <c r="G136" s="156"/>
      <c r="H136" s="157"/>
    </row>
    <row r="137" spans="1:8" s="16" customFormat="1" ht="24.95" customHeight="1" thickBot="1" x14ac:dyDescent="0.25">
      <c r="A137" s="301"/>
      <c r="B137" s="302"/>
      <c r="C137" s="118"/>
      <c r="D137" s="325"/>
      <c r="E137" s="325"/>
      <c r="F137" s="325"/>
      <c r="G137" s="325"/>
      <c r="H137" s="326"/>
    </row>
    <row r="138" spans="1:8" s="16" customFormat="1" ht="67.5" customHeight="1" thickBot="1" x14ac:dyDescent="0.25">
      <c r="A138" s="162" t="s">
        <v>66</v>
      </c>
      <c r="B138" s="163"/>
      <c r="C13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38" s="165">
        <v>14100</v>
      </c>
      <c r="E138" s="165"/>
      <c r="F138" s="165"/>
      <c r="G138" s="165"/>
      <c r="H138" s="166"/>
    </row>
    <row r="139" spans="1:8" s="16" customFormat="1" ht="67.5" customHeight="1" thickBot="1" x14ac:dyDescent="0.25">
      <c r="A139" s="167" t="s">
        <v>67</v>
      </c>
      <c r="B139" s="168"/>
      <c r="C139" s="169"/>
      <c r="D139" s="170" t="s">
        <v>68</v>
      </c>
      <c r="E139" s="171"/>
      <c r="F139" s="171"/>
      <c r="G139" s="171"/>
      <c r="H139" s="172"/>
    </row>
    <row r="140" spans="1:8" s="16" customFormat="1" ht="67.5" customHeight="1" x14ac:dyDescent="0.2">
      <c r="A140" s="173" t="s">
        <v>69</v>
      </c>
      <c r="B140" s="174"/>
      <c r="C140" s="169"/>
      <c r="D140" s="140">
        <f>D138/4</f>
        <v>3525</v>
      </c>
      <c r="E140" s="140"/>
      <c r="F140" s="140"/>
      <c r="G140" s="140"/>
      <c r="H140" s="141"/>
    </row>
    <row r="141" spans="1:8" s="16" customFormat="1" ht="67.5" customHeight="1" x14ac:dyDescent="0.2">
      <c r="A141" s="173" t="s">
        <v>70</v>
      </c>
      <c r="B141" s="174"/>
      <c r="C141" s="169"/>
      <c r="D141" s="140">
        <f>D138/5</f>
        <v>2820</v>
      </c>
      <c r="E141" s="140"/>
      <c r="F141" s="140"/>
      <c r="G141" s="140"/>
      <c r="H141" s="141"/>
    </row>
    <row r="142" spans="1:8" s="16" customFormat="1" ht="67.5" customHeight="1" x14ac:dyDescent="0.2">
      <c r="A142" s="173" t="s">
        <v>71</v>
      </c>
      <c r="B142" s="174"/>
      <c r="C142" s="169"/>
      <c r="D142" s="140">
        <f>D138/6</f>
        <v>2350</v>
      </c>
      <c r="E142" s="140"/>
      <c r="F142" s="140"/>
      <c r="G142" s="140"/>
      <c r="H142" s="141"/>
    </row>
    <row r="143" spans="1:8" s="16" customFormat="1" ht="67.5" customHeight="1" x14ac:dyDescent="0.2">
      <c r="A143" s="173" t="s">
        <v>72</v>
      </c>
      <c r="B143" s="174"/>
      <c r="C143" s="169"/>
      <c r="D143" s="140">
        <f>D138/7</f>
        <v>2014.2857142857142</v>
      </c>
      <c r="E143" s="140"/>
      <c r="F143" s="140"/>
      <c r="G143" s="140"/>
      <c r="H143" s="141"/>
    </row>
    <row r="144" spans="1:8" s="16" customFormat="1" ht="67.5" customHeight="1" x14ac:dyDescent="0.2">
      <c r="A144" s="173" t="s">
        <v>73</v>
      </c>
      <c r="B144" s="174"/>
      <c r="C144" s="169"/>
      <c r="D144" s="140">
        <f>D138/8</f>
        <v>1762.5</v>
      </c>
      <c r="E144" s="140"/>
      <c r="F144" s="140"/>
      <c r="G144" s="140"/>
      <c r="H144" s="141"/>
    </row>
    <row r="145" spans="1:8" s="16" customFormat="1" ht="67.5" customHeight="1" x14ac:dyDescent="0.2">
      <c r="A145" s="173" t="s">
        <v>74</v>
      </c>
      <c r="B145" s="174"/>
      <c r="C145" s="169"/>
      <c r="D145" s="140">
        <f>D138/9</f>
        <v>1566.6666666666667</v>
      </c>
      <c r="E145" s="140"/>
      <c r="F145" s="140"/>
      <c r="G145" s="140"/>
      <c r="H145" s="141"/>
    </row>
    <row r="146" spans="1:8" s="16" customFormat="1" ht="67.5" customHeight="1" x14ac:dyDescent="0.2">
      <c r="A146" s="173" t="s">
        <v>75</v>
      </c>
      <c r="B146" s="174"/>
      <c r="C146" s="169"/>
      <c r="D146" s="140">
        <f>D138/10</f>
        <v>1410</v>
      </c>
      <c r="E146" s="140"/>
      <c r="F146" s="140"/>
      <c r="G146" s="140"/>
      <c r="H146" s="141"/>
    </row>
    <row r="147" spans="1:8" s="16" customFormat="1" ht="67.5" customHeight="1" thickBot="1" x14ac:dyDescent="0.25">
      <c r="A147" s="162" t="s">
        <v>76</v>
      </c>
      <c r="B147" s="163"/>
      <c r="C147" s="169"/>
      <c r="D147" s="165">
        <v>21144</v>
      </c>
      <c r="E147" s="165"/>
      <c r="F147" s="165"/>
      <c r="G147" s="165"/>
      <c r="H147" s="166"/>
    </row>
    <row r="148" spans="1:8" s="16" customFormat="1" ht="67.5" customHeight="1" thickBot="1" x14ac:dyDescent="0.25">
      <c r="A148" s="167" t="s">
        <v>67</v>
      </c>
      <c r="B148" s="168"/>
      <c r="C148" s="169"/>
      <c r="D148" s="170" t="s">
        <v>68</v>
      </c>
      <c r="E148" s="171"/>
      <c r="F148" s="171"/>
      <c r="G148" s="171"/>
      <c r="H148" s="172"/>
    </row>
    <row r="149" spans="1:8" s="16" customFormat="1" ht="67.5" customHeight="1" x14ac:dyDescent="0.2">
      <c r="A149" s="173" t="s">
        <v>69</v>
      </c>
      <c r="B149" s="174"/>
      <c r="C149" s="169"/>
      <c r="D149" s="140">
        <v>5286</v>
      </c>
      <c r="E149" s="140"/>
      <c r="F149" s="140"/>
      <c r="G149" s="140"/>
      <c r="H149" s="141"/>
    </row>
    <row r="150" spans="1:8" s="16" customFormat="1" ht="67.5" customHeight="1" x14ac:dyDescent="0.2">
      <c r="A150" s="173" t="s">
        <v>70</v>
      </c>
      <c r="B150" s="174"/>
      <c r="C150" s="169"/>
      <c r="D150" s="140">
        <v>4228.8</v>
      </c>
      <c r="E150" s="140"/>
      <c r="F150" s="140"/>
      <c r="G150" s="140"/>
      <c r="H150" s="141"/>
    </row>
    <row r="151" spans="1:8" s="16" customFormat="1" ht="67.5" customHeight="1" x14ac:dyDescent="0.2">
      <c r="A151" s="173" t="s">
        <v>71</v>
      </c>
      <c r="B151" s="174"/>
      <c r="C151" s="169"/>
      <c r="D151" s="140">
        <v>3523.9999999999995</v>
      </c>
      <c r="E151" s="140"/>
      <c r="F151" s="140"/>
      <c r="G151" s="140"/>
      <c r="H151" s="141"/>
    </row>
    <row r="152" spans="1:8" s="16" customFormat="1" ht="67.5" customHeight="1" x14ac:dyDescent="0.2">
      <c r="A152" s="173" t="s">
        <v>72</v>
      </c>
      <c r="B152" s="174"/>
      <c r="C152" s="169"/>
      <c r="D152" s="140">
        <v>3020.5714285714289</v>
      </c>
      <c r="E152" s="140"/>
      <c r="F152" s="140"/>
      <c r="G152" s="140"/>
      <c r="H152" s="141"/>
    </row>
    <row r="153" spans="1:8" s="16" customFormat="1" ht="67.5" customHeight="1" x14ac:dyDescent="0.2">
      <c r="A153" s="173" t="s">
        <v>73</v>
      </c>
      <c r="B153" s="174"/>
      <c r="C153" s="169"/>
      <c r="D153" s="140">
        <v>2643</v>
      </c>
      <c r="E153" s="140"/>
      <c r="F153" s="140"/>
      <c r="G153" s="140"/>
      <c r="H153" s="141"/>
    </row>
    <row r="154" spans="1:8" s="16" customFormat="1" ht="67.5" customHeight="1" x14ac:dyDescent="0.2">
      <c r="A154" s="173" t="s">
        <v>74</v>
      </c>
      <c r="B154" s="174"/>
      <c r="C154" s="169"/>
      <c r="D154" s="140">
        <v>2349.3333333333335</v>
      </c>
      <c r="E154" s="140"/>
      <c r="F154" s="140"/>
      <c r="G154" s="140"/>
      <c r="H154" s="141"/>
    </row>
    <row r="155" spans="1:8" s="16" customFormat="1" ht="67.5" customHeight="1" thickBot="1" x14ac:dyDescent="0.25">
      <c r="A155" s="173" t="s">
        <v>75</v>
      </c>
      <c r="B155" s="174"/>
      <c r="C155" s="177"/>
      <c r="D155" s="140">
        <v>2114.4</v>
      </c>
      <c r="E155" s="140"/>
      <c r="F155" s="140"/>
      <c r="G155" s="140"/>
      <c r="H155" s="141"/>
    </row>
    <row r="156" spans="1:8" s="16" customFormat="1" ht="62.45" customHeight="1" thickBot="1" x14ac:dyDescent="0.25">
      <c r="A156" s="178" t="s">
        <v>77</v>
      </c>
      <c r="B156" s="179"/>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6" s="44">
        <v>20004</v>
      </c>
      <c r="E156" s="45"/>
      <c r="F156" s="45"/>
      <c r="G156" s="45"/>
      <c r="H156" s="46"/>
    </row>
    <row r="157" spans="1:8" s="16" customFormat="1" ht="24.95" customHeight="1" thickBot="1" x14ac:dyDescent="0.25">
      <c r="A157" s="301"/>
      <c r="B157" s="302"/>
      <c r="C157" s="182"/>
      <c r="D157" s="325"/>
      <c r="E157" s="325"/>
      <c r="F157" s="325"/>
      <c r="G157" s="325"/>
      <c r="H157" s="326"/>
    </row>
    <row r="158" spans="1:8" s="16" customFormat="1" ht="50.1" customHeight="1" x14ac:dyDescent="0.2">
      <c r="A158" s="143" t="s">
        <v>78</v>
      </c>
      <c r="B158" s="144"/>
      <c r="C158" s="294" t="str">
        <f>"Интернет-площадка 2gis.ru на основе Cправочника организаций "&amp;$C$2&amp;""</f>
        <v>Интернет-площадка 2gis.ru на основе Cправочника организаций "2ГИС.ОМСК"</v>
      </c>
      <c r="D158" s="56">
        <v>20256</v>
      </c>
      <c r="E158" s="37"/>
      <c r="F158" s="37"/>
      <c r="G158" s="37"/>
      <c r="H158" s="38"/>
    </row>
    <row r="159" spans="1:8" s="16" customFormat="1" ht="50.1" customHeight="1" x14ac:dyDescent="0.2">
      <c r="A159" s="143" t="s">
        <v>79</v>
      </c>
      <c r="B159" s="144"/>
      <c r="C159"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9" s="56">
        <v>14580</v>
      </c>
      <c r="E159" s="37"/>
      <c r="F159" s="37"/>
      <c r="G159" s="37"/>
      <c r="H159" s="38"/>
    </row>
    <row r="160" spans="1:8" s="16" customFormat="1" ht="50.1" customHeight="1" x14ac:dyDescent="0.2">
      <c r="A160" s="143" t="s">
        <v>80</v>
      </c>
      <c r="B160" s="144"/>
      <c r="C160"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0" s="56">
        <v>44826</v>
      </c>
      <c r="E160" s="37"/>
      <c r="F160" s="37"/>
      <c r="G160" s="37"/>
      <c r="H160" s="38"/>
    </row>
    <row r="161" spans="1:8" s="16" customFormat="1" ht="50.1" customHeight="1" x14ac:dyDescent="0.2">
      <c r="A161" s="143" t="s">
        <v>81</v>
      </c>
      <c r="B161" s="144"/>
      <c r="C161" s="190" t="str">
        <f>"Интернет-площадка 2gis.ru на основе Cправочника организаций "&amp;$C$2&amp;""</f>
        <v>Интернет-площадка 2gis.ru на основе Cправочника организаций "2ГИС.ОМСК"</v>
      </c>
      <c r="D161" s="56">
        <v>11760</v>
      </c>
      <c r="E161" s="37"/>
      <c r="F161" s="37"/>
      <c r="G161" s="37"/>
      <c r="H161" s="38"/>
    </row>
    <row r="162" spans="1:8" s="16" customFormat="1" ht="50.1" customHeight="1" x14ac:dyDescent="0.2">
      <c r="A162" s="143" t="s">
        <v>82</v>
      </c>
      <c r="B162" s="144"/>
      <c r="C162" s="190" t="str">
        <f>"Интернет-площадка 2gis.ru на основе Cправочника организаций "&amp;$C$2&amp;""</f>
        <v>Интернет-площадка 2gis.ru на основе Cправочника организаций "2ГИС.ОМСК"</v>
      </c>
      <c r="D162" s="56">
        <v>14112</v>
      </c>
      <c r="E162" s="37"/>
      <c r="F162" s="37"/>
      <c r="G162" s="37"/>
      <c r="H162" s="38"/>
    </row>
    <row r="163" spans="1:8" s="16" customFormat="1" ht="50.1" customHeight="1" x14ac:dyDescent="0.2">
      <c r="A163" s="143" t="s">
        <v>83</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3" s="56">
        <v>21516</v>
      </c>
      <c r="E163" s="37"/>
      <c r="F163" s="37"/>
      <c r="G163" s="37"/>
      <c r="H163" s="38"/>
    </row>
    <row r="164" spans="1:8" s="16" customFormat="1" ht="50.1" customHeight="1" x14ac:dyDescent="0.2">
      <c r="A164" s="143" t="s">
        <v>84</v>
      </c>
      <c r="B164" s="144"/>
      <c r="C164"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4" s="56">
        <v>28752</v>
      </c>
      <c r="E164" s="37"/>
      <c r="F164" s="37"/>
      <c r="G164" s="37"/>
      <c r="H164" s="38"/>
    </row>
    <row r="165" spans="1:8" s="16" customFormat="1" ht="50.1" customHeight="1" x14ac:dyDescent="0.2">
      <c r="A165" s="143" t="s">
        <v>85</v>
      </c>
      <c r="B165" s="144"/>
      <c r="C165"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5" s="56">
        <v>47028</v>
      </c>
      <c r="E165" s="37"/>
      <c r="F165" s="37"/>
      <c r="G165" s="37"/>
      <c r="H165" s="38"/>
    </row>
    <row r="166" spans="1:8" s="16" customFormat="1" ht="50.1" customHeight="1" x14ac:dyDescent="0.2">
      <c r="A166" s="143" t="s">
        <v>86</v>
      </c>
      <c r="B166" s="144"/>
      <c r="C166" s="190" t="str">
        <f>C196</f>
        <v>электронный справочник на основе Справочника организаций "2ГИС.ОМСК" (мобильная версия 2ГИС 4.0 и выше)</v>
      </c>
      <c r="D166" s="56">
        <v>20220</v>
      </c>
      <c r="E166" s="37"/>
      <c r="F166" s="37"/>
      <c r="G166" s="37"/>
      <c r="H166" s="38"/>
    </row>
    <row r="167" spans="1:8" s="16" customFormat="1" ht="50.1" customHeight="1" x14ac:dyDescent="0.2">
      <c r="A167" s="143" t="s">
        <v>87</v>
      </c>
      <c r="B167" s="144"/>
      <c r="C167" s="190" t="s">
        <v>88</v>
      </c>
      <c r="D167" s="56">
        <v>564</v>
      </c>
      <c r="E167" s="37"/>
      <c r="F167" s="37"/>
      <c r="G167" s="37"/>
      <c r="H167" s="38"/>
    </row>
    <row r="168" spans="1:8" s="16" customFormat="1" ht="78" customHeight="1" x14ac:dyDescent="0.2">
      <c r="A168" s="143" t="s">
        <v>89</v>
      </c>
      <c r="B168" s="144"/>
      <c r="C16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8" s="56">
        <v>9540</v>
      </c>
      <c r="E168" s="37"/>
      <c r="F168" s="37"/>
      <c r="G168" s="37"/>
      <c r="H168" s="38"/>
    </row>
    <row r="169" spans="1:8" s="16" customFormat="1" ht="78" customHeight="1" x14ac:dyDescent="0.2">
      <c r="A169" s="143" t="s">
        <v>90</v>
      </c>
      <c r="B169" s="144"/>
      <c r="C169" s="190"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9" s="56">
        <v>7632</v>
      </c>
      <c r="E169" s="37"/>
      <c r="F169" s="37"/>
      <c r="G169" s="37"/>
      <c r="H169" s="38"/>
    </row>
    <row r="170" spans="1:8" s="16" customFormat="1" ht="78" customHeight="1" x14ac:dyDescent="0.2">
      <c r="A170" s="143" t="s">
        <v>91</v>
      </c>
      <c r="B170" s="144"/>
      <c r="C170"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0" s="56">
        <v>7968</v>
      </c>
      <c r="E170" s="37"/>
      <c r="F170" s="37"/>
      <c r="G170" s="37"/>
      <c r="H170" s="38"/>
    </row>
    <row r="171" spans="1:8" s="16" customFormat="1" ht="78" customHeight="1" x14ac:dyDescent="0.2">
      <c r="A171" s="143" t="s">
        <v>92</v>
      </c>
      <c r="B171" s="144"/>
      <c r="C171" s="190"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71" s="56">
        <v>3816</v>
      </c>
      <c r="E171" s="37"/>
      <c r="F171" s="37"/>
      <c r="G171" s="37"/>
      <c r="H171" s="38"/>
    </row>
    <row r="172" spans="1:8" s="16" customFormat="1" ht="50.1" customHeight="1" thickBot="1" x14ac:dyDescent="0.25">
      <c r="A172" s="143" t="s">
        <v>95</v>
      </c>
      <c r="B172" s="144"/>
      <c r="C172" s="190"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2" s="56">
        <v>10488</v>
      </c>
      <c r="E172" s="37"/>
      <c r="F172" s="37"/>
      <c r="G172" s="37"/>
      <c r="H172" s="38"/>
    </row>
    <row r="173" spans="1:8" s="16" customFormat="1" ht="102" customHeight="1" thickBot="1" x14ac:dyDescent="0.25">
      <c r="A173" s="143" t="s">
        <v>16</v>
      </c>
      <c r="B173" s="144"/>
      <c r="C173"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3" s="56">
        <v>1548</v>
      </c>
      <c r="E173" s="37"/>
      <c r="F173" s="37"/>
      <c r="G173" s="37"/>
      <c r="H173" s="38"/>
    </row>
    <row r="174" spans="1:8" s="16" customFormat="1" ht="126" customHeight="1" x14ac:dyDescent="0.2">
      <c r="A174" s="143" t="s">
        <v>96</v>
      </c>
      <c r="B174" s="144"/>
      <c r="C17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4" s="56">
        <v>13134</v>
      </c>
      <c r="E174" s="37"/>
      <c r="F174" s="37"/>
      <c r="G174" s="37"/>
      <c r="H174" s="38"/>
    </row>
    <row r="175" spans="1:8" s="16" customFormat="1" ht="96" customHeight="1" x14ac:dyDescent="0.2">
      <c r="A175" s="137" t="s">
        <v>97</v>
      </c>
      <c r="B175" s="191"/>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75" s="56">
        <v>10506</v>
      </c>
      <c r="E175" s="37"/>
      <c r="F175" s="37"/>
      <c r="G175" s="37"/>
      <c r="H175" s="38"/>
    </row>
    <row r="176" spans="1:8" s="16" customFormat="1" ht="96" customHeight="1" x14ac:dyDescent="0.2">
      <c r="A176" s="137" t="s">
        <v>98</v>
      </c>
      <c r="B176" s="191"/>
      <c r="C17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6" s="56">
        <v>10008</v>
      </c>
      <c r="E176" s="37"/>
      <c r="F176" s="37"/>
      <c r="G176" s="37"/>
      <c r="H176" s="38"/>
    </row>
    <row r="177" spans="1:8" s="16" customFormat="1" ht="78" customHeight="1" x14ac:dyDescent="0.2">
      <c r="A177" s="143" t="s">
        <v>93</v>
      </c>
      <c r="B177" s="144" t="s">
        <v>93</v>
      </c>
      <c r="C17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7" s="56">
        <v>10008</v>
      </c>
      <c r="E177" s="37"/>
      <c r="F177" s="37"/>
      <c r="G177" s="37"/>
      <c r="H177" s="38"/>
    </row>
    <row r="178" spans="1:8" s="16" customFormat="1" ht="78" customHeight="1" x14ac:dyDescent="0.2">
      <c r="A178" s="143" t="s">
        <v>94</v>
      </c>
      <c r="B178" s="144" t="s">
        <v>94</v>
      </c>
      <c r="C17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78" s="56">
        <v>10008</v>
      </c>
      <c r="E178" s="37"/>
      <c r="F178" s="37"/>
      <c r="G178" s="37"/>
      <c r="H178" s="38"/>
    </row>
    <row r="179" spans="1:8" s="16" customFormat="1" ht="50.1" customHeight="1" x14ac:dyDescent="0.2">
      <c r="A179" s="143" t="s">
        <v>99</v>
      </c>
      <c r="B179" s="144"/>
      <c r="C179" s="190" t="str">
        <f>"Интернет-площадка 2gis.ru на основе Cправочника организаций "&amp;$C$2&amp;""</f>
        <v>Интернет-площадка 2gis.ru на основе Cправочника организаций "2ГИС.ОМСК"</v>
      </c>
      <c r="D179" s="56">
        <v>34440</v>
      </c>
      <c r="E179" s="37"/>
      <c r="F179" s="37"/>
      <c r="G179" s="37"/>
      <c r="H179" s="38"/>
    </row>
    <row r="180" spans="1:8" s="16" customFormat="1" ht="50.1" customHeight="1" x14ac:dyDescent="0.2">
      <c r="A180" s="143" t="s">
        <v>100</v>
      </c>
      <c r="B180" s="144"/>
      <c r="C180" s="190" t="str">
        <f t="shared" ref="C180:C188"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56">
        <v>24840</v>
      </c>
      <c r="E180" s="37"/>
      <c r="F180" s="37"/>
      <c r="G180" s="37"/>
      <c r="H180" s="38"/>
    </row>
    <row r="181" spans="1:8" s="16" customFormat="1" ht="50.1" customHeight="1" x14ac:dyDescent="0.2">
      <c r="A181" s="143" t="s">
        <v>101</v>
      </c>
      <c r="B181" s="144"/>
      <c r="C181" s="190" t="str">
        <f t="shared" si="1"/>
        <v>Электронный справочник на основе Справочника организаций "2ГИС.ОМСК" (версия для ПК)</v>
      </c>
      <c r="D181" s="56">
        <v>76320</v>
      </c>
      <c r="E181" s="37"/>
      <c r="F181" s="37"/>
      <c r="G181" s="37"/>
      <c r="H181" s="38"/>
    </row>
    <row r="182" spans="1:8" s="16" customFormat="1" ht="50.1" customHeight="1" x14ac:dyDescent="0.2">
      <c r="A182" s="143" t="s">
        <v>102</v>
      </c>
      <c r="B182" s="144"/>
      <c r="C182" s="190" t="str">
        <f>"Интернет-площадка 2gis.ru на основе Cправочника организаций "&amp;$C$2&amp;""</f>
        <v>Интернет-площадка 2gis.ru на основе Cправочника организаций "2ГИС.ОМСК"</v>
      </c>
      <c r="D182" s="56">
        <v>20040</v>
      </c>
      <c r="E182" s="37"/>
      <c r="F182" s="37"/>
      <c r="G182" s="37"/>
      <c r="H182" s="38"/>
    </row>
    <row r="183" spans="1:8" s="16" customFormat="1" ht="50.1" customHeight="1" x14ac:dyDescent="0.2">
      <c r="A183" s="143" t="s">
        <v>103</v>
      </c>
      <c r="B183" s="144"/>
      <c r="C183" s="190" t="str">
        <f>"Интернет-площадка 2gis.ru на основе Cправочника организаций "&amp;$C$2&amp;""</f>
        <v>Интернет-площадка 2gis.ru на основе Cправочника организаций "2ГИС.ОМСК"</v>
      </c>
      <c r="D183" s="56">
        <v>24048</v>
      </c>
      <c r="E183" s="37"/>
      <c r="F183" s="37"/>
      <c r="G183" s="37"/>
      <c r="H183" s="38"/>
    </row>
    <row r="184" spans="1:8" s="16" customFormat="1" ht="50.1" customHeight="1" x14ac:dyDescent="0.2">
      <c r="A184" s="143" t="s">
        <v>104</v>
      </c>
      <c r="B184" s="144"/>
      <c r="C184" s="190" t="str">
        <f t="shared" si="1"/>
        <v>Электронный справочник на основе Справочника организаций "2ГИС.ОМСК" (версия для ПК)</v>
      </c>
      <c r="D184" s="56">
        <v>36600</v>
      </c>
      <c r="E184" s="37"/>
      <c r="F184" s="37"/>
      <c r="G184" s="37"/>
      <c r="H184" s="38"/>
    </row>
    <row r="185" spans="1:8" s="16" customFormat="1" ht="50.1" customHeight="1" x14ac:dyDescent="0.2">
      <c r="A185" s="143" t="s">
        <v>105</v>
      </c>
      <c r="B185" s="144"/>
      <c r="C185" s="190" t="str">
        <f t="shared" si="1"/>
        <v>Электронный справочник на основе Справочника организаций "2ГИС.ОМСК" (версия для ПК)</v>
      </c>
      <c r="D185" s="56">
        <v>48960</v>
      </c>
      <c r="E185" s="37"/>
      <c r="F185" s="37"/>
      <c r="G185" s="37"/>
      <c r="H185" s="38"/>
    </row>
    <row r="186" spans="1:8" s="16" customFormat="1" ht="50.1" customHeight="1" x14ac:dyDescent="0.2">
      <c r="A186" s="143" t="s">
        <v>106</v>
      </c>
      <c r="B186" s="144"/>
      <c r="C186" s="190" t="str">
        <f t="shared" si="1"/>
        <v>Электронный справочник на основе Справочника организаций "2ГИС.ОМСК" (версия для ПК)</v>
      </c>
      <c r="D186" s="56">
        <v>80040</v>
      </c>
      <c r="E186" s="37"/>
      <c r="F186" s="37"/>
      <c r="G186" s="37"/>
      <c r="H186" s="38"/>
    </row>
    <row r="187" spans="1:8" s="16" customFormat="1" ht="50.1" customHeight="1" x14ac:dyDescent="0.2">
      <c r="A187" s="143" t="s">
        <v>107</v>
      </c>
      <c r="B187" s="144"/>
      <c r="C187" s="190" t="s">
        <v>88</v>
      </c>
      <c r="D187" s="56">
        <v>960</v>
      </c>
      <c r="E187" s="37"/>
      <c r="F187" s="37"/>
      <c r="G187" s="37"/>
      <c r="H187" s="38"/>
    </row>
    <row r="188" spans="1:8" s="16" customFormat="1" ht="50.1" customHeight="1" thickBot="1" x14ac:dyDescent="0.25">
      <c r="A188" s="143" t="s">
        <v>109</v>
      </c>
      <c r="B188" s="144"/>
      <c r="C188" s="190" t="str">
        <f t="shared" si="1"/>
        <v>Электронный справочник на основе Справочника организаций "2ГИС.ОМСК" (версия для ПК)</v>
      </c>
      <c r="D188" s="56">
        <v>17880</v>
      </c>
      <c r="E188" s="37"/>
      <c r="F188" s="37"/>
      <c r="G188" s="37"/>
      <c r="H188" s="38"/>
    </row>
    <row r="189" spans="1:8" s="28" customFormat="1" ht="50.1" customHeight="1" thickBot="1" x14ac:dyDescent="0.25">
      <c r="A189" s="24" t="s">
        <v>110</v>
      </c>
      <c r="B189" s="25"/>
      <c r="C189" s="26"/>
      <c r="D189" s="156"/>
      <c r="E189" s="156"/>
      <c r="F189" s="156"/>
      <c r="G189" s="156"/>
      <c r="H189" s="157"/>
    </row>
    <row r="190" spans="1:8" s="16" customFormat="1" ht="50.1" customHeight="1" x14ac:dyDescent="0.2">
      <c r="A190" s="143" t="s">
        <v>111</v>
      </c>
      <c r="B190" s="144"/>
      <c r="C190"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90" s="56">
        <v>8004</v>
      </c>
      <c r="E190" s="37"/>
      <c r="F190" s="37"/>
      <c r="G190" s="37"/>
      <c r="H190" s="38"/>
    </row>
    <row r="191" spans="1:8" s="16" customFormat="1" ht="50.1" customHeight="1" x14ac:dyDescent="0.2">
      <c r="A191" s="143" t="s">
        <v>112</v>
      </c>
      <c r="B191" s="144"/>
      <c r="C191" s="196"/>
      <c r="D191" s="56">
        <v>8004</v>
      </c>
      <c r="E191" s="37"/>
      <c r="F191" s="37"/>
      <c r="G191" s="37"/>
      <c r="H191" s="38"/>
    </row>
    <row r="192" spans="1:8" s="16" customFormat="1" ht="50.1" customHeight="1" x14ac:dyDescent="0.2">
      <c r="A192" s="194" t="s">
        <v>113</v>
      </c>
      <c r="B192" s="195"/>
      <c r="C192" s="196"/>
      <c r="D192" s="329">
        <v>3000</v>
      </c>
      <c r="E192" s="140"/>
      <c r="F192" s="140"/>
      <c r="G192" s="140"/>
      <c r="H192" s="140"/>
    </row>
    <row r="193" spans="1:8" s="16" customFormat="1" ht="50.1" customHeight="1" x14ac:dyDescent="0.2">
      <c r="A193" s="194" t="s">
        <v>114</v>
      </c>
      <c r="B193" s="195"/>
      <c r="C193" s="196"/>
      <c r="D193" s="329">
        <v>300</v>
      </c>
      <c r="E193" s="140"/>
      <c r="F193" s="140"/>
      <c r="G193" s="140"/>
      <c r="H193" s="140"/>
    </row>
    <row r="194" spans="1:8" s="16" customFormat="1" ht="50.1" customHeight="1" thickBot="1" x14ac:dyDescent="0.25">
      <c r="A194" s="194" t="s">
        <v>115</v>
      </c>
      <c r="B194" s="195"/>
      <c r="C194" s="198"/>
      <c r="D194" s="78">
        <v>1050</v>
      </c>
      <c r="E194" s="79"/>
      <c r="F194" s="79"/>
      <c r="G194" s="79"/>
      <c r="H194" s="79"/>
    </row>
    <row r="195" spans="1:8" s="16" customFormat="1" ht="50.1" customHeight="1" thickBot="1" x14ac:dyDescent="0.25">
      <c r="A195" s="24" t="s">
        <v>116</v>
      </c>
      <c r="B195" s="25"/>
      <c r="C195" s="26"/>
      <c r="D195" s="156"/>
      <c r="E195" s="156"/>
      <c r="F195" s="156"/>
      <c r="G195" s="156"/>
      <c r="H195" s="157"/>
    </row>
    <row r="196" spans="1:8" s="16" customFormat="1" ht="50.1" customHeight="1" x14ac:dyDescent="0.2">
      <c r="A196" s="143" t="s">
        <v>163</v>
      </c>
      <c r="B196" s="144"/>
      <c r="C196"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6" s="56">
        <v>6048</v>
      </c>
      <c r="E196" s="37"/>
      <c r="F196" s="37"/>
      <c r="G196" s="37"/>
      <c r="H196" s="38"/>
    </row>
    <row r="197" spans="1:8" s="16" customFormat="1" ht="55.5" customHeight="1" x14ac:dyDescent="0.2">
      <c r="A197" s="143" t="s">
        <v>118</v>
      </c>
      <c r="B197" s="144"/>
      <c r="C197" s="649" t="s">
        <v>602</v>
      </c>
      <c r="D197" s="56">
        <v>6048</v>
      </c>
      <c r="E197" s="37"/>
      <c r="F197" s="37"/>
      <c r="G197" s="37"/>
      <c r="H197" s="38"/>
    </row>
    <row r="198" spans="1:8" s="16" customFormat="1" ht="50.1" customHeight="1" x14ac:dyDescent="0.2">
      <c r="A198" s="143" t="s">
        <v>164</v>
      </c>
      <c r="B198" s="144"/>
      <c r="C19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8" s="56">
        <v>10320</v>
      </c>
      <c r="E198" s="37"/>
      <c r="F198" s="37"/>
      <c r="G198" s="37"/>
      <c r="H198" s="38"/>
    </row>
    <row r="199" spans="1:8" s="16" customFormat="1" ht="50.1" customHeight="1" x14ac:dyDescent="0.2">
      <c r="A199" s="143" t="s">
        <v>165</v>
      </c>
      <c r="B199" s="144"/>
      <c r="C199"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99" s="36">
        <v>10320</v>
      </c>
      <c r="E199" s="37"/>
      <c r="F199" s="37"/>
      <c r="G199" s="37"/>
      <c r="H199" s="38"/>
    </row>
    <row r="200" spans="1:8" s="16" customFormat="1" ht="126" customHeight="1" x14ac:dyDescent="0.2">
      <c r="A200" s="143" t="s">
        <v>123</v>
      </c>
      <c r="B200" s="144"/>
      <c r="C200" s="300" t="str">
        <f>C196</f>
        <v>электронный справочник на основе Справочника организаций "2ГИС.ОМСК" (мобильная версия 2ГИС 4.0 и выше)</v>
      </c>
      <c r="D200" s="56">
        <v>6048</v>
      </c>
      <c r="E200" s="37"/>
      <c r="F200" s="37"/>
      <c r="G200" s="37"/>
      <c r="H200" s="38"/>
    </row>
    <row r="201" spans="1:8" s="16" customFormat="1" ht="126" customHeight="1" thickBot="1" x14ac:dyDescent="0.25">
      <c r="A201" s="143" t="s">
        <v>124</v>
      </c>
      <c r="B201" s="144"/>
      <c r="C2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01" s="56">
        <v>5400</v>
      </c>
      <c r="E201" s="37"/>
      <c r="F201" s="37"/>
      <c r="G201" s="37"/>
      <c r="H201" s="38"/>
    </row>
    <row r="202" spans="1:8" s="28" customFormat="1" ht="49.5" customHeight="1" x14ac:dyDescent="0.2">
      <c r="A202" s="158"/>
      <c r="B202" s="159"/>
      <c r="C202" s="83"/>
      <c r="D202" s="160"/>
      <c r="E202" s="160"/>
      <c r="F202" s="160"/>
      <c r="G202" s="160"/>
      <c r="H202" s="161"/>
    </row>
    <row r="203" spans="1:8" s="23" customFormat="1" ht="26.25" x14ac:dyDescent="0.2">
      <c r="A203" s="204"/>
      <c r="B203" s="205"/>
      <c r="C203" s="206"/>
      <c r="D203" s="205"/>
      <c r="E203" s="205"/>
      <c r="F203" s="205"/>
      <c r="G203" s="205"/>
      <c r="H203" s="207"/>
    </row>
    <row r="204" spans="1:8" s="16" customFormat="1" ht="21" x14ac:dyDescent="0.2">
      <c r="A204" s="208"/>
      <c r="B204" s="209" t="s">
        <v>125</v>
      </c>
      <c r="C204" s="210" t="s">
        <v>180</v>
      </c>
      <c r="D204" s="210"/>
      <c r="E204" s="211"/>
      <c r="F204" s="211"/>
      <c r="G204" s="211"/>
      <c r="H204" s="211"/>
    </row>
    <row r="205" spans="1:8" s="16" customFormat="1" ht="21" x14ac:dyDescent="0.2">
      <c r="A205" s="208"/>
      <c r="B205" s="211"/>
      <c r="C205" s="212" t="s">
        <v>181</v>
      </c>
      <c r="D205" s="212"/>
      <c r="E205" s="211"/>
      <c r="F205" s="211"/>
      <c r="G205" s="211"/>
      <c r="H205" s="211"/>
    </row>
    <row r="206" spans="1:8" s="16" customFormat="1" ht="21" x14ac:dyDescent="0.2">
      <c r="A206" s="208"/>
      <c r="B206" s="211"/>
      <c r="C206" s="210" t="s">
        <v>182</v>
      </c>
      <c r="D206" s="212"/>
      <c r="E206" s="211"/>
      <c r="F206" s="211"/>
      <c r="G206" s="211"/>
      <c r="H206" s="211"/>
    </row>
    <row r="207" spans="1:8" s="16" customFormat="1" ht="21" x14ac:dyDescent="0.2">
      <c r="A207" s="204"/>
      <c r="B207" s="205"/>
      <c r="C207" s="212"/>
      <c r="D207" s="212"/>
      <c r="E207" s="211"/>
      <c r="F207" s="211"/>
      <c r="G207" s="211"/>
      <c r="H207" s="205"/>
    </row>
    <row r="208" spans="1:8" s="16" customFormat="1" ht="26.25" x14ac:dyDescent="0.2">
      <c r="A208" s="215" t="str">
        <f>Абакан_юр!A157</f>
        <v>По соглашению сторон в качестве валюты платежа могут выступать украинские гривны, в этом случае курс следующий: 1 руб. = 0,4294 гривен</v>
      </c>
      <c r="B208" s="215"/>
      <c r="C208" s="215"/>
      <c r="D208" s="216"/>
      <c r="E208" s="216"/>
      <c r="F208" s="217"/>
      <c r="G208" s="218"/>
      <c r="H208" s="218"/>
    </row>
    <row r="209" spans="1:8" s="16" customFormat="1" ht="24.95" customHeight="1" x14ac:dyDescent="0.2">
      <c r="A209" s="215" t="str">
        <f>Абакан_юр!A158</f>
        <v>По соглашению сторон в качестве валюты платежа могут выступать дирхамы ОАЭ, в этом случае курс следующий: 1 руб. = 0,0422 дирхам</v>
      </c>
      <c r="B209" s="215"/>
      <c r="C209" s="215"/>
      <c r="D209" s="216"/>
      <c r="E209" s="216"/>
      <c r="F209" s="217"/>
      <c r="G209" s="220"/>
      <c r="H209" s="220"/>
    </row>
    <row r="210" spans="1:8" ht="12.6" customHeight="1" x14ac:dyDescent="0.2">
      <c r="A210" s="215" t="str">
        <f>Абакан_юр!A159</f>
        <v>По соглашению сторон в качестве валюты платежа могут выступать доллары США, в этом случае курс следующий: 1 руб. = 0,0115 доллара</v>
      </c>
      <c r="B210" s="215"/>
      <c r="C210" s="215"/>
      <c r="D210" s="216"/>
      <c r="E210" s="216"/>
      <c r="F210" s="217"/>
      <c r="G210" s="220"/>
      <c r="H210" s="220"/>
    </row>
    <row r="211" spans="1:8" s="211" customFormat="1" ht="24.95" customHeight="1" x14ac:dyDescent="0.2">
      <c r="A211" s="215" t="str">
        <f>Абакан_юр!A160</f>
        <v>По соглашению сторон в качестве валюты платежа могут выступать евро, в этом случае курс следующий: 1 руб. = 0,0106 евро</v>
      </c>
      <c r="B211" s="215"/>
      <c r="C211" s="215"/>
      <c r="D211" s="216"/>
      <c r="E211" s="217"/>
      <c r="F211" s="217"/>
      <c r="G211" s="220"/>
      <c r="H211" s="220"/>
    </row>
    <row r="212" spans="1:8" s="211" customFormat="1" ht="24.95" customHeight="1" x14ac:dyDescent="0.2">
      <c r="A212" s="215" t="str">
        <f>Абакан_юр!A161</f>
        <v>По соглашению сторон в качестве валюты платежа могут выступать чешские кроны, в этом случае курс следующий: 1 руб. = 0,2596 крона</v>
      </c>
      <c r="B212" s="215"/>
      <c r="C212" s="215"/>
      <c r="D212" s="216"/>
      <c r="E212" s="217"/>
      <c r="F212" s="217"/>
      <c r="G212" s="220"/>
      <c r="H212" s="220"/>
    </row>
    <row r="213" spans="1:8" s="211" customFormat="1" ht="24.95" customHeight="1" x14ac:dyDescent="0.2">
      <c r="A213" s="215" t="str">
        <f>Абакан_юр!A162</f>
        <v>По соглашению сторон в качестве валюты платежа могут выступать киргизские сомы, в этом случае курс следующий: 1 руб. = 1,0276 сом</v>
      </c>
      <c r="B213" s="215"/>
      <c r="C213" s="215"/>
      <c r="D213" s="216"/>
      <c r="E213" s="216"/>
      <c r="F213" s="217"/>
      <c r="G213" s="220"/>
      <c r="H213" s="220"/>
    </row>
    <row r="214" spans="1:8" s="205" customFormat="1" ht="12.6" customHeight="1" x14ac:dyDescent="0.2">
      <c r="A214" s="215" t="str">
        <f>Абакан_юр!A163</f>
        <v>По соглашению сторон в качестве валюты платежа могут выступать казахстанские тенге, в этом случае курс следующий: 1 руб. = 5,2809 тенге</v>
      </c>
      <c r="B214" s="215"/>
      <c r="C214" s="215"/>
      <c r="D214" s="216"/>
      <c r="E214" s="216"/>
      <c r="F214" s="217"/>
      <c r="G214" s="220"/>
      <c r="H214" s="220"/>
    </row>
    <row r="215" spans="1:8" s="219" customFormat="1" ht="24.95" customHeight="1" x14ac:dyDescent="0.2">
      <c r="A215" s="221"/>
      <c r="B215" s="221"/>
      <c r="C215" s="222"/>
      <c r="D215" s="223"/>
      <c r="E215" s="223"/>
      <c r="F215" s="224"/>
      <c r="G215" s="225"/>
      <c r="H215" s="225"/>
    </row>
    <row r="216" spans="1:8" s="219" customFormat="1" ht="24.95" customHeight="1" x14ac:dyDescent="0.2">
      <c r="A216" s="227" t="s">
        <v>136</v>
      </c>
      <c r="B216" s="227"/>
      <c r="C216" s="227"/>
      <c r="D216" s="227"/>
      <c r="E216" s="227"/>
      <c r="F216" s="227"/>
      <c r="G216" s="227"/>
      <c r="H216" s="227"/>
    </row>
    <row r="217" spans="1:8" s="219" customFormat="1" ht="24.95" customHeight="1" x14ac:dyDescent="0.2">
      <c r="A217" s="227" t="s">
        <v>137</v>
      </c>
      <c r="B217" s="227"/>
      <c r="C217" s="227"/>
      <c r="D217" s="227"/>
      <c r="E217" s="227"/>
      <c r="F217" s="227"/>
      <c r="G217" s="227"/>
      <c r="H217" s="227"/>
    </row>
    <row r="218" spans="1:8" s="219" customFormat="1" ht="24.95" customHeight="1" x14ac:dyDescent="0.2">
      <c r="A218" s="215" t="s">
        <v>458</v>
      </c>
      <c r="B218" s="215"/>
      <c r="C218" s="215"/>
      <c r="D218" s="215"/>
      <c r="E218" s="215"/>
      <c r="F218" s="215"/>
      <c r="G218" s="215"/>
      <c r="H218" s="215"/>
    </row>
    <row r="219" spans="1:8" s="219" customFormat="1" ht="24.95" customHeight="1" thickBot="1" x14ac:dyDescent="0.25">
      <c r="A219" s="228" t="s">
        <v>138</v>
      </c>
      <c r="B219" s="228"/>
      <c r="C219" s="228"/>
      <c r="D219" s="228"/>
      <c r="E219" s="228"/>
      <c r="F219" s="229"/>
      <c r="H219" s="230"/>
    </row>
    <row r="220" spans="1:8" s="219" customFormat="1" ht="24.95" customHeight="1" thickBot="1" x14ac:dyDescent="0.25">
      <c r="A220" s="231" t="s">
        <v>139</v>
      </c>
      <c r="B220" s="232"/>
      <c r="C220" s="232"/>
      <c r="D220" s="232"/>
      <c r="E220" s="233"/>
      <c r="F220" s="234"/>
      <c r="G220" s="205"/>
      <c r="H220" s="235"/>
    </row>
    <row r="221" spans="1:8" s="219" customFormat="1" ht="24.95" customHeight="1" thickBot="1" x14ac:dyDescent="0.25">
      <c r="A221" s="305" t="s">
        <v>140</v>
      </c>
      <c r="B221" s="306"/>
      <c r="C221" s="238" t="s">
        <v>141</v>
      </c>
      <c r="D221" s="330" t="s">
        <v>142</v>
      </c>
      <c r="E221" s="331"/>
      <c r="F221" s="240"/>
      <c r="G221" s="240"/>
      <c r="H221" s="240"/>
    </row>
    <row r="222" spans="1:8" s="226" customFormat="1" ht="12" customHeight="1" x14ac:dyDescent="0.2">
      <c r="A222" s="241" t="s">
        <v>169</v>
      </c>
      <c r="B222" s="242"/>
      <c r="C222" s="244" t="s">
        <v>170</v>
      </c>
      <c r="D222" s="370">
        <v>2190</v>
      </c>
      <c r="E222" s="245"/>
      <c r="F222" s="240"/>
      <c r="G222" s="240"/>
      <c r="H222" s="240"/>
    </row>
    <row r="223" spans="1:8" ht="24.95" customHeight="1" x14ac:dyDescent="0.2">
      <c r="A223" s="246" t="s">
        <v>171</v>
      </c>
      <c r="B223" s="247"/>
      <c r="C223" s="249"/>
      <c r="D223" s="371">
        <v>1590</v>
      </c>
      <c r="E223" s="250"/>
      <c r="F223" s="240"/>
      <c r="G223" s="240"/>
      <c r="H223" s="240"/>
    </row>
    <row r="224" spans="1:8" ht="24.95" customHeight="1" x14ac:dyDescent="0.2">
      <c r="A224" s="246" t="s">
        <v>172</v>
      </c>
      <c r="B224" s="247"/>
      <c r="C224" s="249"/>
      <c r="D224" s="371">
        <v>1440</v>
      </c>
      <c r="E224" s="250"/>
      <c r="F224" s="240"/>
      <c r="G224" s="240"/>
      <c r="H224" s="240"/>
    </row>
    <row r="225" spans="1:8" s="205" customFormat="1" ht="38.25" customHeight="1" x14ac:dyDescent="0.2">
      <c r="A225" s="246" t="s">
        <v>173</v>
      </c>
      <c r="B225" s="247"/>
      <c r="C225" s="249"/>
      <c r="D225" s="371">
        <v>1290</v>
      </c>
      <c r="E225" s="250"/>
      <c r="F225" s="240"/>
      <c r="G225" s="240"/>
      <c r="H225" s="240"/>
    </row>
    <row r="226" spans="1:8" s="230" customFormat="1" ht="50.1" customHeight="1" x14ac:dyDescent="0.2">
      <c r="A226" s="246" t="s">
        <v>143</v>
      </c>
      <c r="B226" s="247"/>
      <c r="C226" s="248" t="s">
        <v>144</v>
      </c>
      <c r="D226" s="249" t="s">
        <v>145</v>
      </c>
      <c r="E226" s="250"/>
      <c r="F226" s="240"/>
      <c r="G226" s="240"/>
      <c r="H226" s="240"/>
    </row>
    <row r="227" spans="1:8" s="235" customFormat="1" ht="50.1" customHeight="1" x14ac:dyDescent="0.2">
      <c r="A227" s="373" t="s">
        <v>146</v>
      </c>
      <c r="B227" s="374"/>
      <c r="C227" s="375" t="s">
        <v>147</v>
      </c>
      <c r="D227" s="376" t="s">
        <v>148</v>
      </c>
      <c r="E227" s="377"/>
      <c r="F227" s="240"/>
      <c r="G227" s="240"/>
      <c r="H227" s="240"/>
    </row>
    <row r="228" spans="1:8" ht="94.5" customHeight="1" thickBot="1" x14ac:dyDescent="0.25">
      <c r="A228" s="332" t="s">
        <v>149</v>
      </c>
      <c r="B228" s="333"/>
      <c r="C228" s="334" t="s">
        <v>150</v>
      </c>
      <c r="D228" s="335" t="s">
        <v>148</v>
      </c>
      <c r="E228" s="336"/>
      <c r="F228" s="240"/>
      <c r="G228" s="240"/>
      <c r="H228" s="240"/>
    </row>
    <row r="229" spans="1:8" ht="102" customHeight="1" thickBot="1" x14ac:dyDescent="0.25">
      <c r="A229" s="332" t="s">
        <v>152</v>
      </c>
      <c r="B229" s="333"/>
      <c r="C229" s="547" t="s">
        <v>153</v>
      </c>
      <c r="D229" s="333" t="s">
        <v>148</v>
      </c>
      <c r="E229" s="548"/>
      <c r="F229" s="234"/>
      <c r="G229" s="234"/>
      <c r="H229" s="234"/>
    </row>
    <row r="230" spans="1:8" ht="104.25" customHeight="1" thickBot="1" x14ac:dyDescent="0.25">
      <c r="A230" s="332" t="s">
        <v>154</v>
      </c>
      <c r="B230" s="333"/>
      <c r="C230" s="334" t="s">
        <v>155</v>
      </c>
      <c r="D230" s="335" t="s">
        <v>148</v>
      </c>
      <c r="E230" s="336"/>
      <c r="F230" s="224"/>
      <c r="G230" s="225"/>
      <c r="H230" s="225"/>
    </row>
    <row r="231" spans="1:8" ht="50.1" customHeight="1" x14ac:dyDescent="0.2">
      <c r="A231" s="252" t="s">
        <v>156</v>
      </c>
      <c r="B231" s="252"/>
      <c r="C231" s="252"/>
      <c r="D231" s="252"/>
      <c r="E231" s="252"/>
      <c r="F231" s="252"/>
      <c r="G231" s="252"/>
      <c r="H231" s="252"/>
    </row>
    <row r="232" spans="1:8" ht="50.1" customHeight="1" x14ac:dyDescent="0.2">
      <c r="A232" s="252" t="s">
        <v>157</v>
      </c>
      <c r="B232" s="252"/>
      <c r="C232" s="252"/>
      <c r="D232" s="252"/>
      <c r="E232" s="252"/>
      <c r="F232" s="252"/>
      <c r="G232" s="252"/>
      <c r="H232" s="252"/>
    </row>
    <row r="233" spans="1:8" ht="99.95" customHeight="1" x14ac:dyDescent="0.2">
      <c r="A23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11"/>
      <c r="C233" s="311"/>
      <c r="D233" s="311"/>
      <c r="E233" s="311"/>
      <c r="F233" s="311"/>
      <c r="G233" s="311"/>
      <c r="H233" s="311"/>
    </row>
    <row r="234" spans="1:8" ht="75" customHeight="1" x14ac:dyDescent="0.2">
      <c r="A234" s="227" t="s">
        <v>159</v>
      </c>
      <c r="B234" s="227"/>
      <c r="C234" s="227"/>
      <c r="D234" s="227"/>
      <c r="E234" s="227"/>
      <c r="F234" s="227"/>
      <c r="G234" s="227"/>
      <c r="H234" s="227"/>
    </row>
    <row r="235" spans="1:8" ht="131.25" customHeight="1" x14ac:dyDescent="0.2">
      <c r="A235" s="252" t="s">
        <v>160</v>
      </c>
      <c r="B235" s="252"/>
      <c r="C235" s="252"/>
      <c r="D235" s="252"/>
      <c r="E235" s="252"/>
      <c r="F235" s="252"/>
      <c r="G235" s="252"/>
      <c r="H235" s="252"/>
    </row>
    <row r="236" spans="1:8" s="205" customFormat="1" ht="102.75" customHeight="1" x14ac:dyDescent="0.2">
      <c r="A236" s="204"/>
      <c r="C236" s="206"/>
      <c r="H236" s="207"/>
    </row>
    <row r="237" spans="1:8" s="205" customFormat="1" ht="125.25" customHeight="1" x14ac:dyDescent="0.2">
      <c r="A237" s="487" t="s">
        <v>459</v>
      </c>
      <c r="B237" s="487"/>
      <c r="C237" s="487"/>
      <c r="D237" s="487"/>
      <c r="E237" s="487"/>
      <c r="F237" s="487"/>
      <c r="G237" s="487"/>
      <c r="H237" s="487"/>
    </row>
    <row r="238" spans="1:8" ht="25.5" x14ac:dyDescent="0.35">
      <c r="A238" s="488" t="s">
        <v>460</v>
      </c>
      <c r="B238" s="489"/>
      <c r="C238" s="490" t="s">
        <v>461</v>
      </c>
    </row>
    <row r="239" spans="1:8" ht="25.5" x14ac:dyDescent="0.35">
      <c r="A239" s="491" t="s">
        <v>462</v>
      </c>
      <c r="B239" s="492"/>
      <c r="C239" s="493">
        <v>1</v>
      </c>
    </row>
    <row r="240" spans="1:8" ht="25.5" x14ac:dyDescent="0.35">
      <c r="A240" s="491">
        <v>2</v>
      </c>
      <c r="B240" s="492"/>
      <c r="C240" s="493">
        <v>1.1000000000000001</v>
      </c>
    </row>
    <row r="241" spans="1:8" ht="25.5" x14ac:dyDescent="0.35">
      <c r="A241" s="491">
        <v>3</v>
      </c>
      <c r="B241" s="492"/>
      <c r="C241" s="493">
        <v>1.2</v>
      </c>
    </row>
    <row r="242" spans="1:8" ht="25.5" x14ac:dyDescent="0.35">
      <c r="A242" s="491" t="s">
        <v>463</v>
      </c>
      <c r="B242" s="492"/>
      <c r="C242" s="493">
        <v>1.25</v>
      </c>
    </row>
    <row r="243" spans="1:8" ht="25.5" x14ac:dyDescent="0.35">
      <c r="A243" s="491" t="s">
        <v>464</v>
      </c>
      <c r="B243" s="492"/>
      <c r="C243" s="493">
        <v>1.3</v>
      </c>
    </row>
    <row r="244" spans="1:8" ht="25.5" x14ac:dyDescent="0.35">
      <c r="A244" s="491" t="s">
        <v>465</v>
      </c>
      <c r="B244" s="492"/>
      <c r="C244" s="493">
        <v>1.35</v>
      </c>
    </row>
    <row r="245" spans="1:8" ht="25.5" x14ac:dyDescent="0.35">
      <c r="A245" s="491" t="s">
        <v>466</v>
      </c>
      <c r="B245" s="492"/>
      <c r="C245" s="493">
        <v>1.4</v>
      </c>
    </row>
    <row r="246" spans="1:8" ht="25.5" x14ac:dyDescent="0.35">
      <c r="A246" s="491" t="s">
        <v>467</v>
      </c>
      <c r="B246" s="492"/>
      <c r="C246" s="493">
        <v>1.45</v>
      </c>
    </row>
    <row r="247" spans="1:8" ht="25.5" x14ac:dyDescent="0.35">
      <c r="A247" s="491" t="s">
        <v>468</v>
      </c>
      <c r="B247" s="492"/>
      <c r="C247" s="493">
        <v>1.5</v>
      </c>
    </row>
    <row r="248" spans="1:8" ht="25.5" x14ac:dyDescent="0.35">
      <c r="A248" s="491" t="s">
        <v>469</v>
      </c>
      <c r="B248" s="492"/>
      <c r="C248" s="493">
        <v>2</v>
      </c>
    </row>
    <row r="249" spans="1:8" ht="23.25" x14ac:dyDescent="0.2">
      <c r="A249" s="252" t="s">
        <v>470</v>
      </c>
      <c r="B249" s="252"/>
      <c r="C249" s="252"/>
      <c r="D249" s="252"/>
      <c r="E249" s="252"/>
      <c r="F249" s="252"/>
      <c r="G249" s="252"/>
      <c r="H249" s="252"/>
    </row>
    <row r="252" spans="1:8" s="254" customFormat="1" ht="114.75" customHeight="1" x14ac:dyDescent="0.2">
      <c r="A252" s="227" t="s">
        <v>471</v>
      </c>
      <c r="B252" s="227"/>
      <c r="C252" s="227"/>
      <c r="D252" s="227"/>
      <c r="E252" s="227"/>
      <c r="F252" s="227"/>
      <c r="G252" s="227"/>
      <c r="H252" s="227"/>
    </row>
    <row r="259" spans="1:8" s="254" customFormat="1" ht="114.75" customHeight="1" x14ac:dyDescent="0.2">
      <c r="A259" s="204"/>
      <c r="B259" s="205"/>
      <c r="C259" s="206"/>
      <c r="D259" s="205"/>
      <c r="E259" s="205"/>
      <c r="F259" s="205"/>
      <c r="G259" s="205"/>
      <c r="H259" s="207"/>
    </row>
  </sheetData>
  <sheetProtection selectLockedCells="1" selectUnlockedCells="1"/>
  <mergeCells count="417">
    <mergeCell ref="A248:B248"/>
    <mergeCell ref="A249:H249"/>
    <mergeCell ref="A252:E252"/>
    <mergeCell ref="F252:H252"/>
    <mergeCell ref="A242:B242"/>
    <mergeCell ref="A243:B243"/>
    <mergeCell ref="A244:B244"/>
    <mergeCell ref="A245:B245"/>
    <mergeCell ref="A246:B246"/>
    <mergeCell ref="A247:B247"/>
    <mergeCell ref="A235:H235"/>
    <mergeCell ref="A237:H237"/>
    <mergeCell ref="A238:B238"/>
    <mergeCell ref="A239:B239"/>
    <mergeCell ref="A240:B240"/>
    <mergeCell ref="A241:B241"/>
    <mergeCell ref="A230:B230"/>
    <mergeCell ref="D230:E230"/>
    <mergeCell ref="A231:H231"/>
    <mergeCell ref="A232:H232"/>
    <mergeCell ref="A233:H233"/>
    <mergeCell ref="A234:H234"/>
    <mergeCell ref="A227:B227"/>
    <mergeCell ref="D227:E227"/>
    <mergeCell ref="A228:B228"/>
    <mergeCell ref="D228:E228"/>
    <mergeCell ref="A229:B229"/>
    <mergeCell ref="D229:E229"/>
    <mergeCell ref="A224:B224"/>
    <mergeCell ref="D224:E224"/>
    <mergeCell ref="A225:B225"/>
    <mergeCell ref="D225:E225"/>
    <mergeCell ref="A226:B226"/>
    <mergeCell ref="D226:E226"/>
    <mergeCell ref="A218:H218"/>
    <mergeCell ref="A219:E219"/>
    <mergeCell ref="A220:E220"/>
    <mergeCell ref="A221:B221"/>
    <mergeCell ref="D221:E221"/>
    <mergeCell ref="A222:B222"/>
    <mergeCell ref="C222:C225"/>
    <mergeCell ref="D222:E222"/>
    <mergeCell ref="A223:B223"/>
    <mergeCell ref="D223:E223"/>
    <mergeCell ref="A211:C211"/>
    <mergeCell ref="A212:C212"/>
    <mergeCell ref="A213:C213"/>
    <mergeCell ref="A214:C214"/>
    <mergeCell ref="A216:H216"/>
    <mergeCell ref="A217:H217"/>
    <mergeCell ref="C206:D206"/>
    <mergeCell ref="C207:D207"/>
    <mergeCell ref="A208:C208"/>
    <mergeCell ref="G208:H208"/>
    <mergeCell ref="A209:C209"/>
    <mergeCell ref="A210:C210"/>
    <mergeCell ref="A201:B201"/>
    <mergeCell ref="D201:H201"/>
    <mergeCell ref="A202:B202"/>
    <mergeCell ref="D202:H202"/>
    <mergeCell ref="C204:D204"/>
    <mergeCell ref="C205:D205"/>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C138:C155"/>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C95"/>
    <mergeCell ref="D95:H95"/>
    <mergeCell ref="A96:B96"/>
    <mergeCell ref="C96:C123"/>
    <mergeCell ref="D96:H96"/>
    <mergeCell ref="A97:B97"/>
    <mergeCell ref="D97:H97"/>
    <mergeCell ref="A98:B98"/>
    <mergeCell ref="D98:H98"/>
    <mergeCell ref="G85:G89"/>
    <mergeCell ref="H85:H89"/>
    <mergeCell ref="D90:H90"/>
    <mergeCell ref="A91:A93"/>
    <mergeCell ref="B91:B92"/>
    <mergeCell ref="C91:C92"/>
    <mergeCell ref="D91:H93"/>
    <mergeCell ref="F80:F83"/>
    <mergeCell ref="G80:G83"/>
    <mergeCell ref="H80:H83"/>
    <mergeCell ref="D84:H84"/>
    <mergeCell ref="A85:A89"/>
    <mergeCell ref="B85:B86"/>
    <mergeCell ref="C85:C86"/>
    <mergeCell ref="D85:D89"/>
    <mergeCell ref="E85:E89"/>
    <mergeCell ref="F85:F89"/>
    <mergeCell ref="A76:B76"/>
    <mergeCell ref="D76:H76"/>
    <mergeCell ref="A77:B77"/>
    <mergeCell ref="D77:H77"/>
    <mergeCell ref="D78:H78"/>
    <mergeCell ref="A80:A83"/>
    <mergeCell ref="B80:B81"/>
    <mergeCell ref="C80:C81"/>
    <mergeCell ref="D80:D83"/>
    <mergeCell ref="E80:E83"/>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7"/>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3" topLeftCell="A14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2" style="207" bestFit="1" customWidth="1"/>
    <col min="10"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603</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4">
        <v>96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132 до 4488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70" s="135">
        <v>552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71" s="140">
        <v>132</v>
      </c>
      <c r="E71" s="140"/>
      <c r="F71" s="140"/>
      <c r="G71" s="140"/>
      <c r="H71" s="141"/>
    </row>
    <row r="72" spans="1:8" ht="37.5" customHeight="1" x14ac:dyDescent="0.2">
      <c r="A72" s="137" t="s">
        <v>55</v>
      </c>
      <c r="B72" s="138"/>
      <c r="C72" s="142"/>
      <c r="D72" s="140">
        <v>1716</v>
      </c>
      <c r="E72" s="140"/>
      <c r="F72" s="140"/>
      <c r="G72" s="140"/>
      <c r="H72" s="141"/>
    </row>
    <row r="73" spans="1:8" ht="37.5" customHeight="1" x14ac:dyDescent="0.2">
      <c r="A73" s="137" t="s">
        <v>56</v>
      </c>
      <c r="B73" s="138"/>
      <c r="C73" s="142"/>
      <c r="D73" s="140">
        <v>594</v>
      </c>
      <c r="E73" s="140"/>
      <c r="F73" s="140"/>
      <c r="G73" s="140"/>
      <c r="H73" s="141"/>
    </row>
    <row r="74" spans="1:8" ht="37.5" customHeight="1" x14ac:dyDescent="0.2">
      <c r="A74" s="143" t="s">
        <v>57</v>
      </c>
      <c r="B74" s="144"/>
      <c r="C74" s="142"/>
      <c r="D74" s="140">
        <v>1182</v>
      </c>
      <c r="E74" s="140"/>
      <c r="F74" s="140"/>
      <c r="G74" s="140"/>
      <c r="H74" s="141"/>
    </row>
    <row r="75" spans="1:8" ht="37.5" customHeight="1" x14ac:dyDescent="0.2">
      <c r="A75" s="137" t="s">
        <v>58</v>
      </c>
      <c r="B75" s="138"/>
      <c r="C75" s="142"/>
      <c r="D75" s="140">
        <v>258</v>
      </c>
      <c r="E75" s="140"/>
      <c r="F75" s="140"/>
      <c r="G75" s="140"/>
      <c r="H75" s="141"/>
    </row>
    <row r="76" spans="1:8" ht="37.5" customHeight="1" x14ac:dyDescent="0.2">
      <c r="A76" s="137" t="s">
        <v>59</v>
      </c>
      <c r="B76" s="138"/>
      <c r="C76" s="142"/>
      <c r="D76" s="140">
        <v>258</v>
      </c>
      <c r="E76" s="140"/>
      <c r="F76" s="140"/>
      <c r="G76" s="140"/>
      <c r="H76" s="141"/>
    </row>
    <row r="77" spans="1:8" ht="37.5" customHeight="1" x14ac:dyDescent="0.2">
      <c r="A77" s="137" t="s">
        <v>60</v>
      </c>
      <c r="B77" s="138"/>
      <c r="C77" s="142"/>
      <c r="D77" s="140">
        <v>516</v>
      </c>
      <c r="E77" s="140"/>
      <c r="F77" s="140"/>
      <c r="G77" s="140"/>
      <c r="H77" s="141"/>
    </row>
    <row r="78" spans="1:8" ht="37.5" customHeight="1" x14ac:dyDescent="0.2">
      <c r="A78" s="137" t="s">
        <v>61</v>
      </c>
      <c r="B78" s="138"/>
      <c r="C78" s="142"/>
      <c r="D78" s="140">
        <v>774</v>
      </c>
      <c r="E78" s="140"/>
      <c r="F78" s="140"/>
      <c r="G78" s="140"/>
      <c r="H78" s="141"/>
    </row>
    <row r="79" spans="1:8" ht="37.5" customHeight="1" thickBot="1" x14ac:dyDescent="0.25">
      <c r="A79" s="145" t="s">
        <v>62</v>
      </c>
      <c r="B79" s="146"/>
      <c r="C79" s="147"/>
      <c r="D79" s="148">
        <v>4488</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552 до 10620</v>
      </c>
      <c r="E81" s="156"/>
      <c r="F81" s="156"/>
      <c r="G81" s="156"/>
      <c r="H81" s="157"/>
    </row>
    <row r="82" spans="1:8" ht="21.75" thickBot="1" x14ac:dyDescent="0.25">
      <c r="A82" s="158"/>
      <c r="B82" s="159"/>
      <c r="C82" s="118"/>
      <c r="D82" s="160"/>
      <c r="E82" s="160"/>
      <c r="F82" s="160"/>
      <c r="G82" s="160"/>
      <c r="H82" s="161"/>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83" s="165">
        <v>1140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285</v>
      </c>
      <c r="E85" s="140"/>
      <c r="F85" s="140"/>
      <c r="G85" s="140"/>
      <c r="H85" s="141"/>
    </row>
    <row r="86" spans="1:8" ht="70.5" customHeight="1" x14ac:dyDescent="0.2">
      <c r="A86" s="173" t="s">
        <v>70</v>
      </c>
      <c r="B86" s="174"/>
      <c r="C86" s="169"/>
      <c r="D86" s="140">
        <f>D83/5</f>
        <v>228</v>
      </c>
      <c r="E86" s="140"/>
      <c r="F86" s="140"/>
      <c r="G86" s="140"/>
      <c r="H86" s="141"/>
    </row>
    <row r="87" spans="1:8" ht="70.5" customHeight="1" x14ac:dyDescent="0.2">
      <c r="A87" s="173" t="s">
        <v>71</v>
      </c>
      <c r="B87" s="174"/>
      <c r="C87" s="169"/>
      <c r="D87" s="140">
        <f>D83/6</f>
        <v>190</v>
      </c>
      <c r="E87" s="140"/>
      <c r="F87" s="140"/>
      <c r="G87" s="140"/>
      <c r="H87" s="141"/>
    </row>
    <row r="88" spans="1:8" ht="70.5" customHeight="1" x14ac:dyDescent="0.2">
      <c r="A88" s="173" t="s">
        <v>72</v>
      </c>
      <c r="B88" s="174"/>
      <c r="C88" s="169"/>
      <c r="D88" s="140">
        <f>D83/7</f>
        <v>162.85714285714286</v>
      </c>
      <c r="E88" s="140"/>
      <c r="F88" s="140"/>
      <c r="G88" s="140"/>
      <c r="H88" s="141"/>
    </row>
    <row r="89" spans="1:8" ht="70.5" customHeight="1" x14ac:dyDescent="0.2">
      <c r="A89" s="173" t="s">
        <v>73</v>
      </c>
      <c r="B89" s="174"/>
      <c r="C89" s="169"/>
      <c r="D89" s="140">
        <f>D83/8</f>
        <v>142.5</v>
      </c>
      <c r="E89" s="140"/>
      <c r="F89" s="140"/>
      <c r="G89" s="140"/>
      <c r="H89" s="141"/>
    </row>
    <row r="90" spans="1:8" ht="70.5" customHeight="1" x14ac:dyDescent="0.2">
      <c r="A90" s="173" t="s">
        <v>74</v>
      </c>
      <c r="B90" s="174"/>
      <c r="C90" s="169"/>
      <c r="D90" s="140">
        <f>D83/9</f>
        <v>126.66666666666667</v>
      </c>
      <c r="E90" s="140"/>
      <c r="F90" s="140"/>
      <c r="G90" s="140"/>
      <c r="H90" s="141"/>
    </row>
    <row r="91" spans="1:8" ht="70.5" customHeight="1" x14ac:dyDescent="0.2">
      <c r="A91" s="173" t="s">
        <v>75</v>
      </c>
      <c r="B91" s="174"/>
      <c r="C91" s="169"/>
      <c r="D91" s="140">
        <f>D83/10</f>
        <v>114</v>
      </c>
      <c r="E91" s="140"/>
      <c r="F91" s="140"/>
      <c r="G91" s="140"/>
      <c r="H91" s="141"/>
    </row>
    <row r="92" spans="1:8" ht="70.5" customHeight="1" thickBot="1" x14ac:dyDescent="0.25">
      <c r="A92" s="162" t="s">
        <v>76</v>
      </c>
      <c r="B92" s="163"/>
      <c r="C92" s="169"/>
      <c r="D92" s="165">
        <v>2160</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540</v>
      </c>
      <c r="E94" s="140"/>
      <c r="F94" s="140"/>
      <c r="G94" s="140"/>
      <c r="H94" s="141"/>
    </row>
    <row r="95" spans="1:8" ht="70.5" customHeight="1" x14ac:dyDescent="0.2">
      <c r="A95" s="173" t="s">
        <v>70</v>
      </c>
      <c r="B95" s="174"/>
      <c r="C95" s="169"/>
      <c r="D95" s="140">
        <v>432</v>
      </c>
      <c r="E95" s="140"/>
      <c r="F95" s="140"/>
      <c r="G95" s="140"/>
      <c r="H95" s="141"/>
    </row>
    <row r="96" spans="1:8" ht="70.5" customHeight="1" x14ac:dyDescent="0.2">
      <c r="A96" s="173" t="s">
        <v>71</v>
      </c>
      <c r="B96" s="174"/>
      <c r="C96" s="169"/>
      <c r="D96" s="140">
        <v>360</v>
      </c>
      <c r="E96" s="140"/>
      <c r="F96" s="140"/>
      <c r="G96" s="140"/>
      <c r="H96" s="141"/>
    </row>
    <row r="97" spans="1:8" ht="70.5" customHeight="1" x14ac:dyDescent="0.2">
      <c r="A97" s="173" t="s">
        <v>72</v>
      </c>
      <c r="B97" s="174"/>
      <c r="C97" s="169"/>
      <c r="D97" s="140">
        <v>308.57142857142861</v>
      </c>
      <c r="E97" s="140"/>
      <c r="F97" s="140"/>
      <c r="G97" s="140"/>
      <c r="H97" s="141"/>
    </row>
    <row r="98" spans="1:8" ht="70.5" customHeight="1" x14ac:dyDescent="0.2">
      <c r="A98" s="173" t="s">
        <v>73</v>
      </c>
      <c r="B98" s="174"/>
      <c r="C98" s="169"/>
      <c r="D98" s="140">
        <v>270</v>
      </c>
      <c r="E98" s="140"/>
      <c r="F98" s="140"/>
      <c r="G98" s="140"/>
      <c r="H98" s="141"/>
    </row>
    <row r="99" spans="1:8" ht="70.5" customHeight="1" x14ac:dyDescent="0.2">
      <c r="A99" s="173" t="s">
        <v>74</v>
      </c>
      <c r="B99" s="174"/>
      <c r="C99" s="169"/>
      <c r="D99" s="140">
        <v>240</v>
      </c>
      <c r="E99" s="140"/>
      <c r="F99" s="140"/>
      <c r="G99" s="140"/>
      <c r="H99" s="141"/>
    </row>
    <row r="100" spans="1:8" ht="70.5" customHeight="1" thickBot="1" x14ac:dyDescent="0.25">
      <c r="A100" s="173" t="s">
        <v>75</v>
      </c>
      <c r="B100" s="174"/>
      <c r="C100" s="177"/>
      <c r="D100" s="140">
        <v>216</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"2ГИС.ОРЁЛ"</v>
      </c>
      <c r="D103" s="31">
        <v>2304</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4" s="187">
        <v>2124</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5" s="36">
        <v>5784</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"2ГИС.ОРЁЛ"</v>
      </c>
      <c r="D106" s="36">
        <v>4524</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"2ГИС.ОРЁЛ"</v>
      </c>
      <c r="D107" s="36">
        <v>5428.8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8" s="36">
        <v>2430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9" s="36">
        <v>2124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0" s="36">
        <v>10620</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"2ГИС.ОРЁЛ" (мобильная версия 2ГИС 4.0 и выше)</v>
      </c>
      <c r="D111" s="36">
        <v>3900</v>
      </c>
      <c r="E111" s="37"/>
      <c r="F111" s="37"/>
      <c r="G111" s="37"/>
      <c r="H111" s="38"/>
    </row>
    <row r="112" spans="1:8" ht="50.1" customHeight="1" x14ac:dyDescent="0.2">
      <c r="A112" s="143" t="s">
        <v>87</v>
      </c>
      <c r="B112" s="144"/>
      <c r="C112" s="186" t="s">
        <v>88</v>
      </c>
      <c r="D112" s="36">
        <v>552</v>
      </c>
      <c r="E112" s="37"/>
      <c r="F112" s="37"/>
      <c r="G112" s="37"/>
      <c r="H112" s="38"/>
    </row>
    <row r="113" spans="1:8" ht="64.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3" s="36">
        <v>1950</v>
      </c>
      <c r="E113" s="37"/>
      <c r="F113" s="37"/>
      <c r="G113" s="37"/>
      <c r="H113" s="38"/>
    </row>
    <row r="114" spans="1:8" ht="64.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4" s="36">
        <v>1560</v>
      </c>
      <c r="E114" s="37"/>
      <c r="F114" s="37"/>
      <c r="G114" s="37"/>
      <c r="H114" s="38"/>
    </row>
    <row r="115" spans="1:8" ht="64.5" customHeight="1" x14ac:dyDescent="0.2">
      <c r="A115" s="143" t="s">
        <v>91</v>
      </c>
      <c r="B115" s="144"/>
      <c r="C115"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5" s="36">
        <v>1320</v>
      </c>
      <c r="E115" s="37"/>
      <c r="F115" s="37"/>
      <c r="G115" s="37"/>
      <c r="H115" s="38"/>
    </row>
    <row r="116" spans="1:8" ht="64.5" customHeight="1" x14ac:dyDescent="0.2">
      <c r="A116" s="143" t="s">
        <v>92</v>
      </c>
      <c r="B116" s="144"/>
      <c r="C116" s="186"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6" s="36">
        <v>780</v>
      </c>
      <c r="E116" s="37"/>
      <c r="F116" s="37"/>
      <c r="G116" s="37"/>
      <c r="H116" s="38"/>
    </row>
    <row r="117" spans="1:8" ht="64.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7" s="36">
        <v>6000</v>
      </c>
      <c r="E117" s="37"/>
      <c r="F117" s="37"/>
      <c r="G117" s="37"/>
      <c r="H117" s="38"/>
    </row>
    <row r="118" spans="1:8" ht="64.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9" s="36">
        <v>2124</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20" s="36">
        <v>552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1" s="36">
        <v>3300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"2ГИС.ОРЁЛ"</v>
      </c>
      <c r="D124" s="36">
        <v>3240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3000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"2ГИС.ОРЁЛ" (версия для ПК)</v>
      </c>
      <c r="D126" s="36">
        <v>8160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"2ГИС.ОРЁЛ"</v>
      </c>
      <c r="D127" s="36">
        <v>6360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"2ГИС.ОРЁЛ"</v>
      </c>
      <c r="D128" s="36">
        <v>7632</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"2ГИС.ОРЁЛ" (версия для ПК)</v>
      </c>
      <c r="D129" s="36">
        <v>3480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"2ГИС.ОРЁЛ" (версия для ПК)</v>
      </c>
      <c r="D130" s="36">
        <v>3000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"2ГИС.ОРЁЛ" (версия для ПК)</v>
      </c>
      <c r="D131" s="36">
        <v>14880</v>
      </c>
      <c r="E131" s="37"/>
      <c r="F131" s="37"/>
      <c r="G131" s="37"/>
      <c r="H131" s="38"/>
    </row>
    <row r="132" spans="1:8" ht="50.1" customHeight="1" x14ac:dyDescent="0.2">
      <c r="A132" s="143" t="s">
        <v>107</v>
      </c>
      <c r="B132" s="144"/>
      <c r="C132" s="186" t="s">
        <v>88</v>
      </c>
      <c r="D132" s="36">
        <v>840</v>
      </c>
      <c r="E132" s="37"/>
      <c r="F132" s="37"/>
      <c r="G132" s="37"/>
      <c r="H132" s="38"/>
    </row>
    <row r="133" spans="1:8" ht="69"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6">
        <v>8400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"2ГИС.ОРЁЛ" (версия для ПК)</v>
      </c>
      <c r="D134" s="44">
        <v>3000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36" s="36">
        <v>2004</v>
      </c>
      <c r="E136" s="37"/>
      <c r="F136" s="37"/>
      <c r="G136" s="37"/>
      <c r="H136" s="38"/>
    </row>
    <row r="137" spans="1:8" s="16" customFormat="1" ht="50.1" customHeight="1" x14ac:dyDescent="0.2">
      <c r="A137" s="143" t="s">
        <v>112</v>
      </c>
      <c r="B137" s="144"/>
      <c r="C137" s="196"/>
      <c r="D137" s="36">
        <v>3000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2" s="200">
        <f>F142*1.2</f>
        <v>4032</v>
      </c>
      <c r="E142" s="201">
        <f>F142*1.1</f>
        <v>3696.0000000000005</v>
      </c>
      <c r="F142" s="201">
        <v>3360</v>
      </c>
      <c r="G142" s="201">
        <f>F142*0.75</f>
        <v>2520</v>
      </c>
      <c r="H142" s="202">
        <f>F142*0.5</f>
        <v>1680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"2ГИС.ОРЁЛ"</v>
      </c>
      <c r="D143" s="36">
        <v>2856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4" s="36">
        <v>1062</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5" s="200">
        <f>F145*1.2</f>
        <v>5760</v>
      </c>
      <c r="E145" s="201">
        <f>F145*1.1</f>
        <v>5280</v>
      </c>
      <c r="F145" s="201">
        <v>4800</v>
      </c>
      <c r="G145" s="201">
        <f>F145*0.75</f>
        <v>3600</v>
      </c>
      <c r="H145" s="202">
        <f>F145*0.5</f>
        <v>2400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"2ГИС.ОРЁЛ"</v>
      </c>
      <c r="D146" s="36">
        <v>4080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7" s="36">
        <v>1560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"2ГИС.ОРЁЛ"</v>
      </c>
      <c r="D148" s="36">
        <v>3360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thickBot="1" x14ac:dyDescent="0.25">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1" s="31">
        <v>5370</v>
      </c>
      <c r="E151" s="32"/>
      <c r="F151" s="32"/>
      <c r="G151" s="32"/>
      <c r="H151" s="33"/>
    </row>
    <row r="152" spans="1:8" s="16" customFormat="1" ht="83.25" customHeight="1" thickBot="1" x14ac:dyDescent="0.25">
      <c r="A152" s="143" t="s">
        <v>186</v>
      </c>
      <c r="B152" s="144"/>
      <c r="C152" s="196"/>
      <c r="D152" s="31">
        <v>5370</v>
      </c>
      <c r="E152" s="32"/>
      <c r="F152" s="32"/>
      <c r="G152" s="32"/>
      <c r="H152" s="33"/>
    </row>
    <row r="153" spans="1:8" ht="21.75" thickBot="1" x14ac:dyDescent="0.25">
      <c r="A153" s="301"/>
      <c r="B153" s="302"/>
      <c r="C153" s="118"/>
      <c r="D153" s="325"/>
      <c r="E153" s="325"/>
      <c r="F153" s="325"/>
      <c r="G153" s="325"/>
      <c r="H153" s="326"/>
    </row>
    <row r="155" spans="1:8" ht="21" x14ac:dyDescent="0.2">
      <c r="A155" s="208"/>
      <c r="B155" s="209" t="s">
        <v>125</v>
      </c>
      <c r="C155" s="210" t="s">
        <v>604</v>
      </c>
      <c r="D155" s="210"/>
      <c r="E155" s="211"/>
      <c r="F155" s="211"/>
      <c r="G155" s="211"/>
      <c r="H155" s="211"/>
    </row>
    <row r="156" spans="1:8" ht="21" x14ac:dyDescent="0.2">
      <c r="A156" s="208"/>
      <c r="B156" s="211"/>
      <c r="C156" s="212" t="s">
        <v>605</v>
      </c>
      <c r="D156" s="212"/>
      <c r="E156" s="211"/>
      <c r="F156" s="211"/>
      <c r="G156" s="211"/>
      <c r="H156" s="211"/>
    </row>
    <row r="157" spans="1:8" ht="21" x14ac:dyDescent="0.2">
      <c r="A157" s="208"/>
      <c r="B157" s="211"/>
      <c r="C157" s="210" t="s">
        <v>606</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6" customHeight="1" thickBot="1" x14ac:dyDescent="0.25">
      <c r="A172" s="305" t="s">
        <v>140</v>
      </c>
      <c r="B172" s="306"/>
      <c r="C172" s="238" t="s">
        <v>141</v>
      </c>
      <c r="D172" s="330" t="s">
        <v>142</v>
      </c>
      <c r="E172" s="331"/>
      <c r="F172" s="240"/>
      <c r="G172" s="240"/>
      <c r="H172" s="240"/>
    </row>
    <row r="173" spans="1:8" ht="120" customHeight="1" x14ac:dyDescent="0.2">
      <c r="A173" s="241" t="s">
        <v>143</v>
      </c>
      <c r="B173" s="242"/>
      <c r="C173" s="243" t="s">
        <v>144</v>
      </c>
      <c r="D173" s="244" t="s">
        <v>145</v>
      </c>
      <c r="E173" s="245"/>
      <c r="F173" s="240"/>
      <c r="G173" s="240"/>
      <c r="H173" s="240"/>
    </row>
    <row r="174" spans="1:8" ht="100.5" customHeight="1" x14ac:dyDescent="0.2">
      <c r="A174" s="246" t="s">
        <v>146</v>
      </c>
      <c r="B174" s="247"/>
      <c r="C174" s="248" t="s">
        <v>147</v>
      </c>
      <c r="D174" s="249" t="s">
        <v>148</v>
      </c>
      <c r="E174" s="250"/>
      <c r="F174" s="240"/>
      <c r="G174" s="240"/>
      <c r="H174" s="240"/>
    </row>
    <row r="175" spans="1:8" ht="132.75"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7" t="s">
        <v>153</v>
      </c>
      <c r="D176" s="333" t="s">
        <v>148</v>
      </c>
      <c r="E176" s="548"/>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4.75" customHeight="1" x14ac:dyDescent="0.2">
      <c r="A178" s="252" t="s">
        <v>156</v>
      </c>
      <c r="B178" s="252"/>
      <c r="C178" s="252"/>
      <c r="D178" s="252"/>
      <c r="E178" s="252"/>
      <c r="F178" s="252"/>
      <c r="G178" s="252"/>
      <c r="H178" s="252"/>
    </row>
    <row r="179" spans="1:8" ht="24.75" customHeight="1" x14ac:dyDescent="0.2">
      <c r="A179" s="252" t="s">
        <v>157</v>
      </c>
      <c r="B179" s="252"/>
      <c r="C179" s="252"/>
      <c r="D179" s="252"/>
      <c r="E179" s="252"/>
      <c r="F179" s="252"/>
      <c r="G179" s="252"/>
      <c r="H179" s="252"/>
    </row>
    <row r="180" spans="1:8" ht="186"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8.7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5">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6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4">
        <v>360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361">
        <f>F48*1.2</f>
        <v>5400</v>
      </c>
      <c r="E48" s="361">
        <f>F48*1.1</f>
        <v>4950</v>
      </c>
      <c r="F48" s="361">
        <v>4500</v>
      </c>
      <c r="G48" s="361">
        <f>F48*0.75</f>
        <v>3375</v>
      </c>
      <c r="H48" s="361">
        <f>F48*0.5</f>
        <v>2250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6" s="127">
        <v>1800</v>
      </c>
      <c r="E56" s="128"/>
      <c r="F56" s="128"/>
      <c r="G56" s="128"/>
      <c r="H56" s="129"/>
    </row>
    <row r="57" spans="1:8" ht="37.5" customHeight="1" x14ac:dyDescent="0.2">
      <c r="A57" s="130" t="s">
        <v>33</v>
      </c>
      <c r="B57" s="131"/>
      <c r="C57" s="126"/>
      <c r="D57" s="36">
        <v>3600</v>
      </c>
      <c r="E57" s="37"/>
      <c r="F57" s="37"/>
      <c r="G57" s="37"/>
      <c r="H57" s="38"/>
    </row>
    <row r="58" spans="1:8" ht="37.5" customHeight="1" x14ac:dyDescent="0.2">
      <c r="A58" s="130" t="s">
        <v>34</v>
      </c>
      <c r="B58" s="131"/>
      <c r="C58" s="126"/>
      <c r="D58" s="36">
        <v>5400</v>
      </c>
      <c r="E58" s="37"/>
      <c r="F58" s="37"/>
      <c r="G58" s="37"/>
      <c r="H58" s="38"/>
    </row>
    <row r="59" spans="1:8" ht="37.5" customHeight="1" x14ac:dyDescent="0.2">
      <c r="A59" s="130" t="s">
        <v>35</v>
      </c>
      <c r="B59" s="131"/>
      <c r="C59" s="126"/>
      <c r="D59" s="36">
        <v>7200</v>
      </c>
      <c r="E59" s="37"/>
      <c r="F59" s="37"/>
      <c r="G59" s="37"/>
      <c r="H59" s="38"/>
    </row>
    <row r="60" spans="1:8" ht="37.5" customHeight="1" x14ac:dyDescent="0.2">
      <c r="A60" s="130" t="s">
        <v>36</v>
      </c>
      <c r="B60" s="131"/>
      <c r="C60" s="126"/>
      <c r="D60" s="36">
        <v>9000</v>
      </c>
      <c r="E60" s="37"/>
      <c r="F60" s="37"/>
      <c r="G60" s="37"/>
      <c r="H60" s="38"/>
    </row>
    <row r="61" spans="1:8" ht="37.5" customHeight="1" x14ac:dyDescent="0.2">
      <c r="A61" s="130" t="s">
        <v>37</v>
      </c>
      <c r="B61" s="131"/>
      <c r="C61" s="126"/>
      <c r="D61" s="36">
        <v>10800</v>
      </c>
      <c r="E61" s="37"/>
      <c r="F61" s="37"/>
      <c r="G61" s="37"/>
      <c r="H61" s="38"/>
    </row>
    <row r="62" spans="1:8" ht="37.5" customHeight="1" x14ac:dyDescent="0.2">
      <c r="A62" s="130" t="s">
        <v>38</v>
      </c>
      <c r="B62" s="131"/>
      <c r="C62" s="126"/>
      <c r="D62" s="36">
        <v>12600</v>
      </c>
      <c r="E62" s="37"/>
      <c r="F62" s="37"/>
      <c r="G62" s="37"/>
      <c r="H62" s="38"/>
    </row>
    <row r="63" spans="1:8" ht="37.5" customHeight="1" x14ac:dyDescent="0.2">
      <c r="A63" s="130" t="s">
        <v>39</v>
      </c>
      <c r="B63" s="131"/>
      <c r="C63" s="126"/>
      <c r="D63" s="36">
        <v>14400</v>
      </c>
      <c r="E63" s="37"/>
      <c r="F63" s="37"/>
      <c r="G63" s="37"/>
      <c r="H63" s="38"/>
    </row>
    <row r="64" spans="1:8" ht="37.5" customHeight="1" x14ac:dyDescent="0.2">
      <c r="A64" s="130" t="s">
        <v>40</v>
      </c>
      <c r="B64" s="131"/>
      <c r="C64" s="126"/>
      <c r="D64" s="36">
        <v>16200</v>
      </c>
      <c r="E64" s="37"/>
      <c r="F64" s="37"/>
      <c r="G64" s="37"/>
      <c r="H64" s="38"/>
    </row>
    <row r="65" spans="1:8" ht="37.5" customHeight="1" x14ac:dyDescent="0.2">
      <c r="A65" s="130" t="s">
        <v>41</v>
      </c>
      <c r="B65" s="131"/>
      <c r="C65" s="126"/>
      <c r="D65" s="36">
        <v>18000</v>
      </c>
      <c r="E65" s="37"/>
      <c r="F65" s="37"/>
      <c r="G65" s="37"/>
      <c r="H65" s="38"/>
    </row>
    <row r="66" spans="1:8" ht="37.5" customHeight="1" x14ac:dyDescent="0.2">
      <c r="A66" s="130" t="s">
        <v>42</v>
      </c>
      <c r="B66" s="131"/>
      <c r="C66" s="126"/>
      <c r="D66" s="36">
        <v>19800</v>
      </c>
      <c r="E66" s="37"/>
      <c r="F66" s="37"/>
      <c r="G66" s="37"/>
      <c r="H66" s="38"/>
    </row>
    <row r="67" spans="1:8" ht="37.5" customHeight="1" x14ac:dyDescent="0.2">
      <c r="A67" s="130" t="s">
        <v>43</v>
      </c>
      <c r="B67" s="131"/>
      <c r="C67" s="126"/>
      <c r="D67" s="36">
        <v>21600</v>
      </c>
      <c r="E67" s="37"/>
      <c r="F67" s="37"/>
      <c r="G67" s="37"/>
      <c r="H67" s="38"/>
    </row>
    <row r="68" spans="1:8" ht="37.5" customHeight="1" x14ac:dyDescent="0.2">
      <c r="A68" s="130" t="s">
        <v>44</v>
      </c>
      <c r="B68" s="131"/>
      <c r="C68" s="126"/>
      <c r="D68" s="36">
        <v>23400</v>
      </c>
      <c r="E68" s="37"/>
      <c r="F68" s="37"/>
      <c r="G68" s="37"/>
      <c r="H68" s="38"/>
    </row>
    <row r="69" spans="1:8" ht="37.5" customHeight="1" x14ac:dyDescent="0.2">
      <c r="A69" s="130" t="s">
        <v>45</v>
      </c>
      <c r="B69" s="131"/>
      <c r="C69" s="126"/>
      <c r="D69" s="36">
        <v>25200</v>
      </c>
      <c r="E69" s="37"/>
      <c r="F69" s="37"/>
      <c r="G69" s="37"/>
      <c r="H69" s="38"/>
    </row>
    <row r="70" spans="1:8" ht="37.5" customHeight="1" x14ac:dyDescent="0.2">
      <c r="A70" s="130" t="s">
        <v>46</v>
      </c>
      <c r="B70" s="131"/>
      <c r="C70" s="126"/>
      <c r="D70" s="36">
        <v>27000</v>
      </c>
      <c r="E70" s="37"/>
      <c r="F70" s="37"/>
      <c r="G70" s="37"/>
      <c r="H70" s="38"/>
    </row>
    <row r="71" spans="1:8" ht="37.5" customHeight="1" x14ac:dyDescent="0.2">
      <c r="A71" s="130" t="s">
        <v>47</v>
      </c>
      <c r="B71" s="131"/>
      <c r="C71" s="126"/>
      <c r="D71" s="36">
        <v>28800</v>
      </c>
      <c r="E71" s="37"/>
      <c r="F71" s="37"/>
      <c r="G71" s="37"/>
      <c r="H71" s="38"/>
    </row>
    <row r="72" spans="1:8" ht="37.5" customHeight="1" x14ac:dyDescent="0.2">
      <c r="A72" s="130" t="s">
        <v>48</v>
      </c>
      <c r="B72" s="131"/>
      <c r="C72" s="126"/>
      <c r="D72" s="36">
        <v>30600</v>
      </c>
      <c r="E72" s="37"/>
      <c r="F72" s="37"/>
      <c r="G72" s="37"/>
      <c r="H72" s="38"/>
    </row>
    <row r="73" spans="1:8" ht="37.5" customHeight="1" x14ac:dyDescent="0.2">
      <c r="A73" s="130" t="s">
        <v>49</v>
      </c>
      <c r="B73" s="131"/>
      <c r="C73" s="126"/>
      <c r="D73" s="36">
        <v>32400</v>
      </c>
      <c r="E73" s="37"/>
      <c r="F73" s="37"/>
      <c r="G73" s="37"/>
      <c r="H73" s="38"/>
    </row>
    <row r="74" spans="1:8" ht="37.5" customHeight="1" x14ac:dyDescent="0.2">
      <c r="A74" s="130" t="s">
        <v>50</v>
      </c>
      <c r="B74" s="131"/>
      <c r="C74" s="126"/>
      <c r="D74" s="36">
        <v>34200</v>
      </c>
      <c r="E74" s="37"/>
      <c r="F74" s="37"/>
      <c r="G74" s="37"/>
      <c r="H74" s="38"/>
    </row>
    <row r="75" spans="1:8" ht="37.5" customHeight="1" x14ac:dyDescent="0.2">
      <c r="A75" s="130" t="s">
        <v>51</v>
      </c>
      <c r="B75" s="131"/>
      <c r="C75" s="126"/>
      <c r="D75" s="36">
        <v>36000</v>
      </c>
      <c r="E75" s="37"/>
      <c r="F75" s="37"/>
      <c r="G75" s="37"/>
      <c r="H75" s="38"/>
    </row>
    <row r="76" spans="1:8" ht="37.5" customHeight="1" x14ac:dyDescent="0.2">
      <c r="A76" s="130" t="s">
        <v>196</v>
      </c>
      <c r="B76" s="131"/>
      <c r="C76" s="126"/>
      <c r="D76" s="36">
        <v>37800</v>
      </c>
      <c r="E76" s="37"/>
      <c r="F76" s="37"/>
      <c r="G76" s="37"/>
      <c r="H76" s="38"/>
    </row>
    <row r="77" spans="1:8" ht="37.5" customHeight="1" x14ac:dyDescent="0.2">
      <c r="A77" s="130" t="s">
        <v>197</v>
      </c>
      <c r="B77" s="131"/>
      <c r="C77" s="126"/>
      <c r="D77" s="36">
        <v>39600</v>
      </c>
      <c r="E77" s="37"/>
      <c r="F77" s="37"/>
      <c r="G77" s="37"/>
      <c r="H77" s="38"/>
    </row>
    <row r="78" spans="1:8" ht="37.5" customHeight="1" x14ac:dyDescent="0.2">
      <c r="A78" s="130" t="s">
        <v>198</v>
      </c>
      <c r="B78" s="131"/>
      <c r="C78" s="126"/>
      <c r="D78" s="36">
        <v>41400</v>
      </c>
      <c r="E78" s="37"/>
      <c r="F78" s="37"/>
      <c r="G78" s="37"/>
      <c r="H78" s="38"/>
    </row>
    <row r="79" spans="1:8" ht="37.5" customHeight="1" x14ac:dyDescent="0.2">
      <c r="A79" s="130" t="s">
        <v>199</v>
      </c>
      <c r="B79" s="131"/>
      <c r="C79" s="126"/>
      <c r="D79" s="36">
        <v>43200</v>
      </c>
      <c r="E79" s="37"/>
      <c r="F79" s="37"/>
      <c r="G79" s="37"/>
      <c r="H79" s="38"/>
    </row>
    <row r="80" spans="1:8" ht="37.5" customHeight="1" thickBot="1" x14ac:dyDescent="0.25">
      <c r="A80" s="130" t="s">
        <v>200</v>
      </c>
      <c r="B80" s="131"/>
      <c r="C80" s="573"/>
      <c r="D80" s="36">
        <v>45000</v>
      </c>
      <c r="E80" s="37"/>
      <c r="F80" s="37"/>
      <c r="G80" s="37"/>
      <c r="H80" s="38"/>
    </row>
    <row r="81" spans="1:8" ht="50.1" customHeight="1" thickBot="1" x14ac:dyDescent="0.25">
      <c r="A81" s="119" t="s">
        <v>52</v>
      </c>
      <c r="B81" s="120"/>
      <c r="C81" s="120"/>
      <c r="D81" s="121" t="e">
        <f>"от "&amp;MIN(D82:D93)&amp;" до "&amp;MAX(D82:D93)</f>
        <v>#REF!</v>
      </c>
      <c r="E81" s="122"/>
      <c r="F81" s="122"/>
      <c r="G81" s="122"/>
      <c r="H81" s="123"/>
    </row>
    <row r="82" spans="1:8" ht="151.5" x14ac:dyDescent="0.2">
      <c r="A82" s="422" t="s">
        <v>608</v>
      </c>
      <c r="B82" s="133" t="s">
        <v>272</v>
      </c>
      <c r="C82"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82" s="135">
        <v>1200</v>
      </c>
      <c r="E82" s="135"/>
      <c r="F82" s="135"/>
      <c r="G82" s="135"/>
      <c r="H82" s="136"/>
    </row>
    <row r="83" spans="1:8" ht="151.5" x14ac:dyDescent="0.2">
      <c r="A83" s="650" t="s">
        <v>609</v>
      </c>
      <c r="B83" s="133" t="s">
        <v>13</v>
      </c>
      <c r="C83" s="367"/>
      <c r="D83" s="135" t="e">
        <v>#REF!</v>
      </c>
      <c r="E83" s="135"/>
      <c r="F83" s="135"/>
      <c r="G83" s="135"/>
      <c r="H83" s="136"/>
    </row>
    <row r="84" spans="1:8" ht="151.5" x14ac:dyDescent="0.2">
      <c r="A84" s="132" t="s">
        <v>53</v>
      </c>
      <c r="B84" s="133" t="s">
        <v>13</v>
      </c>
      <c r="C84" s="35"/>
      <c r="D84" s="135">
        <v>1200</v>
      </c>
      <c r="E84" s="135"/>
      <c r="F84" s="135"/>
      <c r="G84" s="135"/>
      <c r="H84" s="136"/>
    </row>
    <row r="85" spans="1:8" ht="37.5" customHeight="1" x14ac:dyDescent="0.2">
      <c r="A85" s="137" t="s">
        <v>54</v>
      </c>
      <c r="B85" s="138"/>
      <c r="C85" s="13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85" s="140">
        <v>510</v>
      </c>
      <c r="E85" s="140"/>
      <c r="F85" s="140"/>
      <c r="G85" s="140"/>
      <c r="H85" s="141"/>
    </row>
    <row r="86" spans="1:8" ht="37.5" customHeight="1" x14ac:dyDescent="0.2">
      <c r="A86" s="137" t="s">
        <v>55</v>
      </c>
      <c r="B86" s="138"/>
      <c r="C86" s="142"/>
      <c r="D86" s="140">
        <v>3000</v>
      </c>
      <c r="E86" s="140"/>
      <c r="F86" s="140"/>
      <c r="G86" s="140"/>
      <c r="H86" s="141"/>
    </row>
    <row r="87" spans="1:8" ht="37.5" customHeight="1" x14ac:dyDescent="0.2">
      <c r="A87" s="137" t="s">
        <v>56</v>
      </c>
      <c r="B87" s="138"/>
      <c r="C87" s="142"/>
      <c r="D87" s="140">
        <v>1008</v>
      </c>
      <c r="E87" s="140"/>
      <c r="F87" s="140"/>
      <c r="G87" s="140"/>
      <c r="H87" s="141"/>
    </row>
    <row r="88" spans="1:8" ht="37.5" customHeight="1" x14ac:dyDescent="0.2">
      <c r="A88" s="143" t="s">
        <v>57</v>
      </c>
      <c r="B88" s="144"/>
      <c r="C88" s="142"/>
      <c r="D88" s="140">
        <v>2016</v>
      </c>
      <c r="E88" s="140"/>
      <c r="F88" s="140"/>
      <c r="G88" s="140"/>
      <c r="H88" s="141"/>
    </row>
    <row r="89" spans="1:8" ht="37.5" customHeight="1" x14ac:dyDescent="0.2">
      <c r="A89" s="137" t="s">
        <v>58</v>
      </c>
      <c r="B89" s="138"/>
      <c r="C89" s="142"/>
      <c r="D89" s="140">
        <v>324</v>
      </c>
      <c r="E89" s="140"/>
      <c r="F89" s="140"/>
      <c r="G89" s="140"/>
      <c r="H89" s="141"/>
    </row>
    <row r="90" spans="1:8" ht="37.5" customHeight="1" x14ac:dyDescent="0.2">
      <c r="A90" s="137" t="s">
        <v>59</v>
      </c>
      <c r="B90" s="138"/>
      <c r="C90" s="142"/>
      <c r="D90" s="140">
        <v>324</v>
      </c>
      <c r="E90" s="140"/>
      <c r="F90" s="140"/>
      <c r="G90" s="140"/>
      <c r="H90" s="141"/>
    </row>
    <row r="91" spans="1:8" ht="37.5" customHeight="1" x14ac:dyDescent="0.2">
      <c r="A91" s="137" t="s">
        <v>60</v>
      </c>
      <c r="B91" s="138"/>
      <c r="C91" s="142"/>
      <c r="D91" s="140">
        <v>612</v>
      </c>
      <c r="E91" s="140"/>
      <c r="F91" s="140"/>
      <c r="G91" s="140"/>
      <c r="H91" s="141"/>
    </row>
    <row r="92" spans="1:8" ht="37.5" customHeight="1" x14ac:dyDescent="0.2">
      <c r="A92" s="137" t="s">
        <v>61</v>
      </c>
      <c r="B92" s="138"/>
      <c r="C92" s="142"/>
      <c r="D92" s="140">
        <v>900</v>
      </c>
      <c r="E92" s="140"/>
      <c r="F92" s="140"/>
      <c r="G92" s="140"/>
      <c r="H92" s="141"/>
    </row>
    <row r="93" spans="1:8" ht="37.5" customHeight="1" thickBot="1" x14ac:dyDescent="0.25">
      <c r="A93" s="145" t="s">
        <v>62</v>
      </c>
      <c r="B93" s="146"/>
      <c r="C93" s="147"/>
      <c r="D93" s="148">
        <v>2520</v>
      </c>
      <c r="E93" s="148"/>
      <c r="F93" s="148"/>
      <c r="G93" s="148"/>
      <c r="H93" s="149"/>
    </row>
    <row r="94" spans="1:8" s="16" customFormat="1" ht="117.75" customHeight="1" thickBot="1" x14ac:dyDescent="0.25">
      <c r="A94" s="322" t="s">
        <v>64</v>
      </c>
      <c r="B94" s="323"/>
      <c r="C94"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4" s="45">
        <v>30</v>
      </c>
      <c r="E94" s="45"/>
      <c r="F94" s="45"/>
      <c r="G94" s="45"/>
      <c r="H94" s="46"/>
    </row>
    <row r="95" spans="1:8" ht="50.1" customHeight="1" thickBot="1" x14ac:dyDescent="0.25">
      <c r="A95" s="24" t="s">
        <v>65</v>
      </c>
      <c r="B95" s="25"/>
      <c r="C95" s="26"/>
      <c r="D95" s="156" t="str">
        <f>"от "&amp;MIN(D97,D117:H118,F156,D119:H133)&amp;" до "&amp;MAX(D97,D117:H118,F156,D119:H133)</f>
        <v>от 1200 до 15000</v>
      </c>
      <c r="E95" s="156"/>
      <c r="F95" s="156"/>
      <c r="G95" s="156"/>
      <c r="H95" s="157"/>
    </row>
    <row r="96" spans="1:8" ht="21.75" thickBot="1" x14ac:dyDescent="0.25">
      <c r="A96" s="301"/>
      <c r="B96" s="302"/>
      <c r="C96" s="118"/>
      <c r="D96" s="325"/>
      <c r="E96" s="325"/>
      <c r="F96" s="325"/>
      <c r="G96" s="325"/>
      <c r="H96" s="326"/>
    </row>
    <row r="97" spans="1:8" ht="53.25" customHeight="1" thickBot="1" x14ac:dyDescent="0.25">
      <c r="A97" s="162" t="s">
        <v>66</v>
      </c>
      <c r="B97" s="163"/>
      <c r="C97"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97" s="165">
        <v>3600</v>
      </c>
      <c r="E97" s="165"/>
      <c r="F97" s="165"/>
      <c r="G97" s="165"/>
      <c r="H97" s="166"/>
    </row>
    <row r="98" spans="1:8" ht="53.25" customHeight="1" thickBot="1" x14ac:dyDescent="0.25">
      <c r="A98" s="167" t="s">
        <v>67</v>
      </c>
      <c r="B98" s="168"/>
      <c r="C98" s="169"/>
      <c r="D98" s="170" t="s">
        <v>68</v>
      </c>
      <c r="E98" s="171"/>
      <c r="F98" s="171"/>
      <c r="G98" s="171"/>
      <c r="H98" s="172"/>
    </row>
    <row r="99" spans="1:8" ht="53.25" customHeight="1" x14ac:dyDescent="0.2">
      <c r="A99" s="173" t="s">
        <v>69</v>
      </c>
      <c r="B99" s="174"/>
      <c r="C99" s="169"/>
      <c r="D99" s="140">
        <f>D97/4</f>
        <v>900</v>
      </c>
      <c r="E99" s="140"/>
      <c r="F99" s="140"/>
      <c r="G99" s="140"/>
      <c r="H99" s="141"/>
    </row>
    <row r="100" spans="1:8" ht="53.25" customHeight="1" x14ac:dyDescent="0.2">
      <c r="A100" s="173" t="s">
        <v>70</v>
      </c>
      <c r="B100" s="174"/>
      <c r="C100" s="169"/>
      <c r="D100" s="140">
        <f>D97/5</f>
        <v>720</v>
      </c>
      <c r="E100" s="140"/>
      <c r="F100" s="140"/>
      <c r="G100" s="140"/>
      <c r="H100" s="141"/>
    </row>
    <row r="101" spans="1:8" ht="53.25" customHeight="1" x14ac:dyDescent="0.2">
      <c r="A101" s="173" t="s">
        <v>71</v>
      </c>
      <c r="B101" s="174"/>
      <c r="C101" s="169"/>
      <c r="D101" s="140">
        <f>D97/6</f>
        <v>600</v>
      </c>
      <c r="E101" s="140"/>
      <c r="F101" s="140"/>
      <c r="G101" s="140"/>
      <c r="H101" s="141"/>
    </row>
    <row r="102" spans="1:8" ht="53.25" customHeight="1" x14ac:dyDescent="0.2">
      <c r="A102" s="173" t="s">
        <v>72</v>
      </c>
      <c r="B102" s="174"/>
      <c r="C102" s="169"/>
      <c r="D102" s="140">
        <f>D97/7</f>
        <v>514.28571428571433</v>
      </c>
      <c r="E102" s="140"/>
      <c r="F102" s="140"/>
      <c r="G102" s="140"/>
      <c r="H102" s="141"/>
    </row>
    <row r="103" spans="1:8" ht="53.25" customHeight="1" x14ac:dyDescent="0.2">
      <c r="A103" s="173" t="s">
        <v>73</v>
      </c>
      <c r="B103" s="174"/>
      <c r="C103" s="169"/>
      <c r="D103" s="140">
        <f>D97/8</f>
        <v>450</v>
      </c>
      <c r="E103" s="140"/>
      <c r="F103" s="140"/>
      <c r="G103" s="140"/>
      <c r="H103" s="141"/>
    </row>
    <row r="104" spans="1:8" ht="53.25" customHeight="1" x14ac:dyDescent="0.2">
      <c r="A104" s="173" t="s">
        <v>74</v>
      </c>
      <c r="B104" s="174"/>
      <c r="C104" s="169"/>
      <c r="D104" s="140">
        <f>D97/9</f>
        <v>400</v>
      </c>
      <c r="E104" s="140"/>
      <c r="F104" s="140"/>
      <c r="G104" s="140"/>
      <c r="H104" s="141"/>
    </row>
    <row r="105" spans="1:8" ht="53.25" customHeight="1" x14ac:dyDescent="0.2">
      <c r="A105" s="173" t="s">
        <v>75</v>
      </c>
      <c r="B105" s="174"/>
      <c r="C105" s="169"/>
      <c r="D105" s="140">
        <f>D97/10</f>
        <v>360</v>
      </c>
      <c r="E105" s="140"/>
      <c r="F105" s="140"/>
      <c r="G105" s="140"/>
      <c r="H105" s="141"/>
    </row>
    <row r="106" spans="1:8" ht="53.25" customHeight="1" thickBot="1" x14ac:dyDescent="0.25">
      <c r="A106" s="162" t="s">
        <v>76</v>
      </c>
      <c r="B106" s="163"/>
      <c r="C106" s="169"/>
      <c r="D106" s="165">
        <v>7200</v>
      </c>
      <c r="E106" s="165"/>
      <c r="F106" s="165"/>
      <c r="G106" s="165"/>
      <c r="H106" s="166"/>
    </row>
    <row r="107" spans="1:8" ht="53.25" customHeight="1" thickBot="1" x14ac:dyDescent="0.25">
      <c r="A107" s="167" t="s">
        <v>67</v>
      </c>
      <c r="B107" s="168"/>
      <c r="C107" s="169"/>
      <c r="D107" s="170" t="s">
        <v>68</v>
      </c>
      <c r="E107" s="171"/>
      <c r="F107" s="171"/>
      <c r="G107" s="171"/>
      <c r="H107" s="172"/>
    </row>
    <row r="108" spans="1:8" ht="53.25" customHeight="1" x14ac:dyDescent="0.2">
      <c r="A108" s="173" t="s">
        <v>69</v>
      </c>
      <c r="B108" s="174"/>
      <c r="C108" s="169"/>
      <c r="D108" s="140">
        <v>1800</v>
      </c>
      <c r="E108" s="140"/>
      <c r="F108" s="140"/>
      <c r="G108" s="140"/>
      <c r="H108" s="141"/>
    </row>
    <row r="109" spans="1:8" ht="53.25" customHeight="1" x14ac:dyDescent="0.2">
      <c r="A109" s="173" t="s">
        <v>70</v>
      </c>
      <c r="B109" s="174"/>
      <c r="C109" s="169"/>
      <c r="D109" s="140">
        <v>1440</v>
      </c>
      <c r="E109" s="140"/>
      <c r="F109" s="140"/>
      <c r="G109" s="140"/>
      <c r="H109" s="141"/>
    </row>
    <row r="110" spans="1:8" ht="53.25" customHeight="1" x14ac:dyDescent="0.2">
      <c r="A110" s="173" t="s">
        <v>71</v>
      </c>
      <c r="B110" s="174"/>
      <c r="C110" s="169"/>
      <c r="D110" s="140">
        <v>1200</v>
      </c>
      <c r="E110" s="140"/>
      <c r="F110" s="140"/>
      <c r="G110" s="140"/>
      <c r="H110" s="141"/>
    </row>
    <row r="111" spans="1:8" ht="53.25" customHeight="1" x14ac:dyDescent="0.2">
      <c r="A111" s="173" t="s">
        <v>72</v>
      </c>
      <c r="B111" s="174"/>
      <c r="C111" s="169"/>
      <c r="D111" s="140">
        <v>1028.5714285714284</v>
      </c>
      <c r="E111" s="140"/>
      <c r="F111" s="140"/>
      <c r="G111" s="140"/>
      <c r="H111" s="141"/>
    </row>
    <row r="112" spans="1:8" ht="53.25" customHeight="1" x14ac:dyDescent="0.2">
      <c r="A112" s="173" t="s">
        <v>73</v>
      </c>
      <c r="B112" s="174"/>
      <c r="C112" s="169"/>
      <c r="D112" s="140">
        <v>900</v>
      </c>
      <c r="E112" s="140"/>
      <c r="F112" s="140"/>
      <c r="G112" s="140"/>
      <c r="H112" s="141"/>
    </row>
    <row r="113" spans="1:8" ht="53.25" customHeight="1" x14ac:dyDescent="0.2">
      <c r="A113" s="173" t="s">
        <v>74</v>
      </c>
      <c r="B113" s="174"/>
      <c r="C113" s="169"/>
      <c r="D113" s="140">
        <v>799.99999999999989</v>
      </c>
      <c r="E113" s="140"/>
      <c r="F113" s="140"/>
      <c r="G113" s="140"/>
      <c r="H113" s="141"/>
    </row>
    <row r="114" spans="1:8" ht="53.25" customHeight="1" thickBot="1" x14ac:dyDescent="0.25">
      <c r="A114" s="173" t="s">
        <v>75</v>
      </c>
      <c r="B114" s="174"/>
      <c r="C114" s="177"/>
      <c r="D114" s="140">
        <v>720</v>
      </c>
      <c r="E114" s="140"/>
      <c r="F114" s="140"/>
      <c r="G114" s="140"/>
      <c r="H114" s="141"/>
    </row>
    <row r="115" spans="1:8" s="16" customFormat="1" ht="62.45" customHeight="1" thickBot="1" x14ac:dyDescent="0.25">
      <c r="A115" s="178" t="s">
        <v>77</v>
      </c>
      <c r="B115" s="179"/>
      <c r="C11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15" s="44">
        <v>15048</v>
      </c>
      <c r="E115" s="45"/>
      <c r="F115" s="45"/>
      <c r="G115" s="45"/>
      <c r="H115" s="46"/>
    </row>
    <row r="116" spans="1:8" ht="21.75" thickBot="1" x14ac:dyDescent="0.25">
      <c r="A116" s="301"/>
      <c r="B116" s="302"/>
      <c r="C116" s="182"/>
      <c r="D116" s="325"/>
      <c r="E116" s="325"/>
      <c r="F116" s="325"/>
      <c r="G116" s="325"/>
      <c r="H116" s="326"/>
    </row>
    <row r="117" spans="1:8" ht="50.1" customHeight="1" x14ac:dyDescent="0.2">
      <c r="A117" s="143" t="s">
        <v>78</v>
      </c>
      <c r="B117" s="144"/>
      <c r="C117" s="185" t="str">
        <f>"Интернет-площадка 2gis.ru на основе Cправочника организаций "&amp;$C$2&amp;""</f>
        <v>Интернет-площадка 2gis.ru на основе Cправочника организаций "2ГИС.ОРЕНБУРГ"</v>
      </c>
      <c r="D117" s="31">
        <v>6048</v>
      </c>
      <c r="E117" s="32"/>
      <c r="F117" s="32"/>
      <c r="G117" s="32"/>
      <c r="H117" s="33"/>
    </row>
    <row r="118" spans="1:8" ht="50.1" customHeight="1" x14ac:dyDescent="0.2">
      <c r="A118" s="143" t="s">
        <v>79</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8" s="187">
        <v>3000</v>
      </c>
      <c r="E118" s="188"/>
      <c r="F118" s="188"/>
      <c r="G118" s="188"/>
      <c r="H118" s="189"/>
    </row>
    <row r="119" spans="1:8" ht="50.1" customHeight="1" x14ac:dyDescent="0.2">
      <c r="A119" s="143" t="s">
        <v>80</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9" s="36">
        <v>5052</v>
      </c>
      <c r="E119" s="37"/>
      <c r="F119" s="37"/>
      <c r="G119" s="37"/>
      <c r="H119" s="38"/>
    </row>
    <row r="120" spans="1:8" ht="50.1" customHeight="1" x14ac:dyDescent="0.2">
      <c r="A120" s="143" t="s">
        <v>81</v>
      </c>
      <c r="B120" s="144"/>
      <c r="C120" s="186" t="str">
        <f>"Интернет-площадка 2gis.ru на основе Cправочника организаций "&amp;$C$2&amp;""</f>
        <v>Интернет-площадка 2gis.ru на основе Cправочника организаций "2ГИС.ОРЕНБУРГ"</v>
      </c>
      <c r="D120" s="36">
        <v>8550</v>
      </c>
      <c r="E120" s="37"/>
      <c r="F120" s="37"/>
      <c r="G120" s="37"/>
      <c r="H120" s="38"/>
    </row>
    <row r="121" spans="1:8" ht="50.1" customHeight="1" x14ac:dyDescent="0.2">
      <c r="A121" s="143" t="s">
        <v>82</v>
      </c>
      <c r="B121" s="144"/>
      <c r="C121" s="186" t="str">
        <f>"Интернет-площадка 2gis.ru на основе Cправочника организаций "&amp;$C$2&amp;""</f>
        <v>Интернет-площадка 2gis.ru на основе Cправочника организаций "2ГИС.ОРЕНБУРГ"</v>
      </c>
      <c r="D121" s="36">
        <v>10260</v>
      </c>
      <c r="E121" s="37"/>
      <c r="F121" s="37"/>
      <c r="G121" s="37"/>
      <c r="H121" s="38"/>
    </row>
    <row r="122" spans="1:8" ht="50.1" customHeight="1" x14ac:dyDescent="0.2">
      <c r="A122" s="143" t="s">
        <v>83</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2" s="36">
        <v>4800</v>
      </c>
      <c r="E122" s="37"/>
      <c r="F122" s="37"/>
      <c r="G122" s="37"/>
      <c r="H122" s="38"/>
    </row>
    <row r="123" spans="1:8" ht="50.1" customHeight="1" x14ac:dyDescent="0.2">
      <c r="A123" s="143" t="s">
        <v>84</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3" s="36">
        <v>3000</v>
      </c>
      <c r="E123" s="37"/>
      <c r="F123" s="37"/>
      <c r="G123" s="37"/>
      <c r="H123" s="38"/>
    </row>
    <row r="124" spans="1:8" ht="50.1" customHeight="1" x14ac:dyDescent="0.2">
      <c r="A124" s="143" t="s">
        <v>85</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4" s="36">
        <v>4500</v>
      </c>
      <c r="E124" s="37"/>
      <c r="F124" s="37"/>
      <c r="G124" s="37"/>
      <c r="H124" s="38"/>
    </row>
    <row r="125" spans="1:8" ht="50.1" customHeight="1" x14ac:dyDescent="0.2">
      <c r="A125" s="143" t="s">
        <v>86</v>
      </c>
      <c r="B125" s="144"/>
      <c r="C125" s="190" t="str">
        <f>C156</f>
        <v>электронный справочник на основе Справочника организаций "2ГИС.ОРЕНБУРГ" (мобильная версия 2ГИС 4.0 и выше)</v>
      </c>
      <c r="D125" s="36">
        <v>13212</v>
      </c>
      <c r="E125" s="37"/>
      <c r="F125" s="37"/>
      <c r="G125" s="37"/>
      <c r="H125" s="38"/>
    </row>
    <row r="126" spans="1:8" ht="50.1" customHeight="1" x14ac:dyDescent="0.2">
      <c r="A126" s="143" t="s">
        <v>87</v>
      </c>
      <c r="B126" s="144"/>
      <c r="C126" s="186" t="s">
        <v>88</v>
      </c>
      <c r="D126" s="36">
        <v>1224</v>
      </c>
      <c r="E126" s="37"/>
      <c r="F126" s="37"/>
      <c r="G126" s="37"/>
      <c r="H126" s="38"/>
    </row>
    <row r="127" spans="1:8" ht="64.5" customHeight="1" x14ac:dyDescent="0.2">
      <c r="A127" s="143" t="s">
        <v>89</v>
      </c>
      <c r="B127" s="144"/>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7" s="36">
        <v>3000</v>
      </c>
      <c r="E127" s="37"/>
      <c r="F127" s="37"/>
      <c r="G127" s="37"/>
      <c r="H127" s="38"/>
    </row>
    <row r="128" spans="1:8" ht="64.5" customHeight="1" x14ac:dyDescent="0.2">
      <c r="A128" s="143" t="s">
        <v>90</v>
      </c>
      <c r="B128" s="144"/>
      <c r="C128" s="186" t="str">
        <f t="shared" ref="C128:C1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8" s="36">
        <v>2400</v>
      </c>
      <c r="E128" s="37"/>
      <c r="F128" s="37"/>
      <c r="G128" s="37"/>
      <c r="H128" s="38"/>
    </row>
    <row r="129" spans="1:8" ht="64.5" customHeight="1" x14ac:dyDescent="0.2">
      <c r="A129" s="143" t="s">
        <v>91</v>
      </c>
      <c r="B129" s="144"/>
      <c r="C129"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9" s="36">
        <v>2550</v>
      </c>
      <c r="E129" s="37"/>
      <c r="F129" s="37"/>
      <c r="G129" s="37"/>
      <c r="H129" s="38"/>
    </row>
    <row r="130" spans="1:8" ht="64.5" customHeight="1" x14ac:dyDescent="0.2">
      <c r="A130" s="143" t="s">
        <v>92</v>
      </c>
      <c r="B130" s="144"/>
      <c r="C130" s="186"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0" s="36">
        <v>1200</v>
      </c>
      <c r="E130" s="37"/>
      <c r="F130" s="37"/>
      <c r="G130" s="37"/>
      <c r="H130" s="38"/>
    </row>
    <row r="131" spans="1:8" ht="64.5" customHeight="1" x14ac:dyDescent="0.2">
      <c r="A131" s="143" t="s">
        <v>93</v>
      </c>
      <c r="B131" s="144" t="s">
        <v>93</v>
      </c>
      <c r="C13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1" s="36">
        <v>15000</v>
      </c>
      <c r="E131" s="37"/>
      <c r="F131" s="37"/>
      <c r="G131" s="37"/>
      <c r="H131" s="38"/>
    </row>
    <row r="132" spans="1:8" ht="64.5" customHeight="1" x14ac:dyDescent="0.2">
      <c r="A132" s="143" t="s">
        <v>94</v>
      </c>
      <c r="B132" s="144" t="s">
        <v>94</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2" s="36">
        <v>8502</v>
      </c>
      <c r="E132" s="37"/>
      <c r="F132" s="37"/>
      <c r="G132" s="37"/>
      <c r="H132" s="38"/>
    </row>
    <row r="133" spans="1:8" ht="50.1" customHeight="1" thickBot="1" x14ac:dyDescent="0.25">
      <c r="A133" s="143" t="s">
        <v>95</v>
      </c>
      <c r="B133" s="144"/>
      <c r="C133"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3" s="36">
        <v>2520</v>
      </c>
      <c r="E133" s="37"/>
      <c r="F133" s="37"/>
      <c r="G133" s="37"/>
      <c r="H133" s="38"/>
    </row>
    <row r="134" spans="1:8" s="16" customFormat="1" ht="102" customHeight="1" thickBot="1" x14ac:dyDescent="0.25">
      <c r="A134" s="143" t="s">
        <v>16</v>
      </c>
      <c r="B134" s="144"/>
      <c r="C134"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4" s="36">
        <v>510</v>
      </c>
      <c r="E134" s="37"/>
      <c r="F134" s="37"/>
      <c r="G134" s="37"/>
      <c r="H134" s="38"/>
    </row>
    <row r="135" spans="1:8" s="16" customFormat="1" ht="126" customHeight="1" x14ac:dyDescent="0.2">
      <c r="A135" s="143" t="s">
        <v>96</v>
      </c>
      <c r="B135" s="144"/>
      <c r="C13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5" s="36">
        <v>8424</v>
      </c>
      <c r="E135" s="37"/>
      <c r="F135" s="37"/>
      <c r="G135" s="37"/>
      <c r="H135" s="38"/>
    </row>
    <row r="136" spans="1:8" s="16" customFormat="1" ht="96" customHeight="1" x14ac:dyDescent="0.2">
      <c r="A136" s="137" t="s">
        <v>97</v>
      </c>
      <c r="B136" s="191"/>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36" s="36">
        <v>4824</v>
      </c>
      <c r="E136" s="37"/>
      <c r="F136" s="37"/>
      <c r="G136" s="37"/>
      <c r="H136" s="38"/>
    </row>
    <row r="137" spans="1:8" s="16" customFormat="1" ht="96" customHeight="1" x14ac:dyDescent="0.2">
      <c r="A137" s="137" t="s">
        <v>98</v>
      </c>
      <c r="B137" s="191"/>
      <c r="C13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37" s="36">
        <v>6000</v>
      </c>
      <c r="E137" s="37"/>
      <c r="F137" s="37"/>
      <c r="G137" s="37"/>
      <c r="H137" s="38"/>
    </row>
    <row r="138" spans="1:8" ht="50.1" customHeight="1" x14ac:dyDescent="0.2">
      <c r="A138" s="143" t="s">
        <v>99</v>
      </c>
      <c r="B138" s="144"/>
      <c r="C138" s="186" t="str">
        <f>"Интернет-площадка 2gis.ru на основе Cправочника организаций "&amp;$C$2&amp;""</f>
        <v>Интернет-площадка 2gis.ru на основе Cправочника организаций "2ГИС.ОРЕНБУРГ"</v>
      </c>
      <c r="D138" s="36">
        <v>8520</v>
      </c>
      <c r="E138" s="37"/>
      <c r="F138" s="37"/>
      <c r="G138" s="37"/>
      <c r="H138" s="38"/>
    </row>
    <row r="139" spans="1:8" ht="50.1" customHeight="1" x14ac:dyDescent="0.2">
      <c r="A139" s="143" t="s">
        <v>100</v>
      </c>
      <c r="B139" s="144"/>
      <c r="C139" s="186" t="str">
        <f t="shared" ref="C139:C148"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4200</v>
      </c>
      <c r="E139" s="37"/>
      <c r="F139" s="37"/>
      <c r="G139" s="37"/>
      <c r="H139" s="38"/>
    </row>
    <row r="140" spans="1:8" ht="50.1" customHeight="1" x14ac:dyDescent="0.2">
      <c r="A140" s="143" t="s">
        <v>101</v>
      </c>
      <c r="B140" s="144"/>
      <c r="C140" s="186" t="str">
        <f t="shared" si="1"/>
        <v>Электронный справочник на основе Справочника организаций "2ГИС.ОРЕНБУРГ" (версия для ПК)</v>
      </c>
      <c r="D140" s="36">
        <v>7080</v>
      </c>
      <c r="E140" s="37"/>
      <c r="F140" s="37"/>
      <c r="G140" s="37"/>
      <c r="H140" s="38"/>
    </row>
    <row r="141" spans="1:8" ht="50.1" customHeight="1" x14ac:dyDescent="0.2">
      <c r="A141" s="143" t="s">
        <v>102</v>
      </c>
      <c r="B141" s="144"/>
      <c r="C141" s="186" t="str">
        <f>"Интернет-площадка 2gis.ru на основе Cправочника организаций "&amp;$C$2&amp;""</f>
        <v>Интернет-площадка 2gis.ru на основе Cправочника организаций "2ГИС.ОРЕНБУРГ"</v>
      </c>
      <c r="D141" s="36">
        <v>12000</v>
      </c>
      <c r="E141" s="37"/>
      <c r="F141" s="37"/>
      <c r="G141" s="37"/>
      <c r="H141" s="38"/>
    </row>
    <row r="142" spans="1:8" ht="50.1" customHeight="1" x14ac:dyDescent="0.2">
      <c r="A142" s="143" t="s">
        <v>103</v>
      </c>
      <c r="B142" s="144"/>
      <c r="C142" s="186" t="str">
        <f>"Интернет-площадка 2gis.ru на основе Cправочника организаций "&amp;$C$2&amp;""</f>
        <v>Интернет-площадка 2gis.ru на основе Cправочника организаций "2ГИС.ОРЕНБУРГ"</v>
      </c>
      <c r="D142" s="36">
        <v>14400</v>
      </c>
      <c r="E142" s="37"/>
      <c r="F142" s="37"/>
      <c r="G142" s="37"/>
      <c r="H142" s="38"/>
    </row>
    <row r="143" spans="1:8" ht="50.1" customHeight="1" x14ac:dyDescent="0.2">
      <c r="A143" s="143" t="s">
        <v>104</v>
      </c>
      <c r="B143" s="144"/>
      <c r="C143" s="186" t="str">
        <f t="shared" si="1"/>
        <v>Электронный справочник на основе Справочника организаций "2ГИС.ОРЕНБУРГ" (версия для ПК)</v>
      </c>
      <c r="D143" s="36">
        <v>6720</v>
      </c>
      <c r="E143" s="37"/>
      <c r="F143" s="37"/>
      <c r="G143" s="37"/>
      <c r="H143" s="38"/>
    </row>
    <row r="144" spans="1:8" ht="50.1" customHeight="1" x14ac:dyDescent="0.2">
      <c r="A144" s="143" t="s">
        <v>105</v>
      </c>
      <c r="B144" s="144"/>
      <c r="C144" s="186" t="str">
        <f t="shared" si="1"/>
        <v>Электронный справочник на основе Справочника организаций "2ГИС.ОРЕНБУРГ" (версия для ПК)</v>
      </c>
      <c r="D144" s="36">
        <v>4200</v>
      </c>
      <c r="E144" s="37"/>
      <c r="F144" s="37"/>
      <c r="G144" s="37"/>
      <c r="H144" s="38"/>
    </row>
    <row r="145" spans="1:8" ht="50.1" customHeight="1" x14ac:dyDescent="0.2">
      <c r="A145" s="143" t="s">
        <v>106</v>
      </c>
      <c r="B145" s="144"/>
      <c r="C145" s="186" t="str">
        <f t="shared" si="1"/>
        <v>Электронный справочник на основе Справочника организаций "2ГИС.ОРЕНБУРГ" (версия для ПК)</v>
      </c>
      <c r="D145" s="36">
        <v>6360</v>
      </c>
      <c r="E145" s="37"/>
      <c r="F145" s="37"/>
      <c r="G145" s="37"/>
      <c r="H145" s="38"/>
    </row>
    <row r="146" spans="1:8" ht="50.1" customHeight="1" x14ac:dyDescent="0.2">
      <c r="A146" s="143" t="s">
        <v>107</v>
      </c>
      <c r="B146" s="144"/>
      <c r="C146" s="186" t="s">
        <v>88</v>
      </c>
      <c r="D146" s="36">
        <v>1800</v>
      </c>
      <c r="E146" s="37"/>
      <c r="F146" s="37"/>
      <c r="G146" s="37"/>
      <c r="H146" s="38"/>
    </row>
    <row r="147" spans="1:8" ht="69.75" customHeight="1" x14ac:dyDescent="0.2">
      <c r="A147" s="143" t="s">
        <v>108</v>
      </c>
      <c r="B147" s="144"/>
      <c r="C14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6">
        <v>21000</v>
      </c>
      <c r="E147" s="37"/>
      <c r="F147" s="37"/>
      <c r="G147" s="37"/>
      <c r="H147" s="38"/>
    </row>
    <row r="148" spans="1:8" ht="50.1" customHeight="1" thickBot="1" x14ac:dyDescent="0.25">
      <c r="A148" s="143" t="s">
        <v>109</v>
      </c>
      <c r="B148" s="144"/>
      <c r="C148" s="186" t="str">
        <f t="shared" si="1"/>
        <v>Электронный справочник на основе Справочника организаций "2ГИС.ОРЕНБУРГ" (версия для ПК)</v>
      </c>
      <c r="D148" s="44">
        <v>3600</v>
      </c>
      <c r="E148" s="45"/>
      <c r="F148" s="45"/>
      <c r="G148" s="45"/>
      <c r="H148" s="46"/>
    </row>
    <row r="149" spans="1:8" s="28" customFormat="1" ht="50.1" customHeight="1" thickBot="1" x14ac:dyDescent="0.25">
      <c r="A149" s="24" t="s">
        <v>110</v>
      </c>
      <c r="B149" s="25"/>
      <c r="C149" s="26"/>
      <c r="D149" s="156"/>
      <c r="E149" s="156"/>
      <c r="F149" s="156"/>
      <c r="G149" s="156"/>
      <c r="H149" s="157"/>
    </row>
    <row r="150" spans="1:8" s="16" customFormat="1" ht="50.1" customHeight="1" x14ac:dyDescent="0.2">
      <c r="A150" s="143" t="s">
        <v>111</v>
      </c>
      <c r="B150" s="144"/>
      <c r="C150" s="193"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50" s="36">
        <v>14400</v>
      </c>
      <c r="E150" s="37"/>
      <c r="F150" s="37"/>
      <c r="G150" s="37"/>
      <c r="H150" s="38"/>
    </row>
    <row r="151" spans="1:8" s="16" customFormat="1" ht="50.1" customHeight="1" x14ac:dyDescent="0.2">
      <c r="A151" s="143" t="s">
        <v>112</v>
      </c>
      <c r="B151" s="144"/>
      <c r="C151" s="196"/>
      <c r="D151" s="36">
        <v>14400</v>
      </c>
      <c r="E151" s="37"/>
      <c r="F151" s="37"/>
      <c r="G151" s="37"/>
      <c r="H151" s="38"/>
    </row>
    <row r="152" spans="1:8" s="16" customFormat="1" ht="50.1" customHeight="1" x14ac:dyDescent="0.2">
      <c r="A152" s="194" t="s">
        <v>113</v>
      </c>
      <c r="B152" s="195"/>
      <c r="C152" s="196"/>
      <c r="D152" s="329">
        <v>4824</v>
      </c>
      <c r="E152" s="140"/>
      <c r="F152" s="140"/>
      <c r="G152" s="140"/>
      <c r="H152" s="140"/>
    </row>
    <row r="153" spans="1:8" s="16" customFormat="1" ht="50.1" customHeight="1" x14ac:dyDescent="0.2">
      <c r="A153" s="194" t="s">
        <v>114</v>
      </c>
      <c r="B153" s="195"/>
      <c r="C153" s="196"/>
      <c r="D153" s="329">
        <v>482.4</v>
      </c>
      <c r="E153" s="140"/>
      <c r="F153" s="140"/>
      <c r="G153" s="140"/>
      <c r="H153" s="140"/>
    </row>
    <row r="154" spans="1:8" s="16" customFormat="1" ht="50.1" customHeight="1" thickBot="1" x14ac:dyDescent="0.25">
      <c r="A154" s="194" t="s">
        <v>115</v>
      </c>
      <c r="B154" s="195"/>
      <c r="C154" s="198"/>
      <c r="D154" s="78">
        <v>1800</v>
      </c>
      <c r="E154" s="79"/>
      <c r="F154" s="79"/>
      <c r="G154" s="79"/>
      <c r="H154" s="79"/>
    </row>
    <row r="155" spans="1:8" s="16" customFormat="1" ht="50.1" customHeight="1" thickBot="1" x14ac:dyDescent="0.25">
      <c r="A155" s="24" t="s">
        <v>116</v>
      </c>
      <c r="B155" s="25"/>
      <c r="C155" s="26"/>
      <c r="D155" s="156"/>
      <c r="E155" s="156"/>
      <c r="F155" s="156"/>
      <c r="G155" s="156"/>
      <c r="H155" s="157"/>
    </row>
    <row r="156" spans="1:8" ht="50.1" customHeight="1" x14ac:dyDescent="0.2">
      <c r="A156" s="143" t="s">
        <v>117</v>
      </c>
      <c r="B156" s="144"/>
      <c r="C15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6" s="200">
        <f>F156*1.2</f>
        <v>5788.8</v>
      </c>
      <c r="E156" s="201">
        <f>F156*1.1</f>
        <v>5306.4000000000005</v>
      </c>
      <c r="F156" s="201">
        <v>4824</v>
      </c>
      <c r="G156" s="201">
        <f>F156*0.75</f>
        <v>3618</v>
      </c>
      <c r="H156" s="202">
        <f>F156*0.5</f>
        <v>2412</v>
      </c>
    </row>
    <row r="157" spans="1:8" ht="50.1" customHeight="1" x14ac:dyDescent="0.2">
      <c r="A157" s="143" t="s">
        <v>118</v>
      </c>
      <c r="B157" s="144"/>
      <c r="C157" s="186" t="str">
        <f>"Интернет-площадка 2gis.ru на основе Cправочника организаций "&amp;$C$2&amp;""</f>
        <v>Интернет-площадка 2gis.ru на основе Cправочника организаций "2ГИС.ОРЕНБУРГ"</v>
      </c>
      <c r="D157" s="36">
        <v>3600</v>
      </c>
      <c r="E157" s="37"/>
      <c r="F157" s="37"/>
      <c r="G157" s="37"/>
      <c r="H157" s="38"/>
    </row>
    <row r="158" spans="1:8" ht="50.1" customHeight="1" x14ac:dyDescent="0.2">
      <c r="A158" s="143" t="s">
        <v>119</v>
      </c>
      <c r="B158" s="144"/>
      <c r="C158"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8" s="36">
        <v>2400</v>
      </c>
      <c r="E158" s="37"/>
      <c r="F158" s="37"/>
      <c r="G158" s="37"/>
      <c r="H158" s="38"/>
    </row>
    <row r="159" spans="1:8" ht="50.1" customHeight="1" x14ac:dyDescent="0.2">
      <c r="A159" s="143" t="s">
        <v>120</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9" s="200">
        <f>F159*1.2</f>
        <v>8208</v>
      </c>
      <c r="E159" s="201">
        <f>F159*1.1</f>
        <v>7524.0000000000009</v>
      </c>
      <c r="F159" s="201">
        <v>6840</v>
      </c>
      <c r="G159" s="201">
        <f>F159*0.75</f>
        <v>5130</v>
      </c>
      <c r="H159" s="202">
        <f>F159*0.5</f>
        <v>3420</v>
      </c>
    </row>
    <row r="160" spans="1:8" ht="50.1" customHeight="1" x14ac:dyDescent="0.2">
      <c r="A160" s="143" t="s">
        <v>165</v>
      </c>
      <c r="B160" s="144"/>
      <c r="C160" s="186" t="str">
        <f>"Интернет-площадка 2gis.ru на основе Cправочника организаций "&amp;$C$2&amp;""</f>
        <v>Интернет-площадка 2gis.ru на основе Cправочника организаций "2ГИС.ОРЕНБУРГ"</v>
      </c>
      <c r="D160" s="36">
        <v>5040</v>
      </c>
      <c r="E160" s="37"/>
      <c r="F160" s="37"/>
      <c r="G160" s="37"/>
      <c r="H160" s="38"/>
    </row>
    <row r="161" spans="1:8" ht="50.1" customHeight="1" x14ac:dyDescent="0.2">
      <c r="A161" s="143" t="s">
        <v>122</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61" s="36">
        <v>3360</v>
      </c>
      <c r="E161" s="37"/>
      <c r="F161" s="37"/>
      <c r="G161" s="37"/>
      <c r="H161" s="38"/>
    </row>
    <row r="162" spans="1:8" s="16" customFormat="1" ht="126" customHeight="1" thickBot="1" x14ac:dyDescent="0.25">
      <c r="A162" s="143" t="s">
        <v>123</v>
      </c>
      <c r="B162" s="144"/>
      <c r="C162" s="300" t="str">
        <f>C157</f>
        <v>Интернет-площадка 2gis.ru на основе Cправочника организаций "2ГИС.ОРЕНБУРГ"</v>
      </c>
      <c r="D162" s="36">
        <v>4824</v>
      </c>
      <c r="E162" s="37"/>
      <c r="F162" s="37"/>
      <c r="G162" s="37"/>
      <c r="H162" s="38"/>
    </row>
    <row r="163" spans="1:8" ht="50.1" customHeight="1" thickBot="1" x14ac:dyDescent="0.25">
      <c r="A163" s="24" t="s">
        <v>184</v>
      </c>
      <c r="B163" s="25"/>
      <c r="C163" s="26"/>
      <c r="D163" s="156"/>
      <c r="E163" s="156"/>
      <c r="F163" s="156"/>
      <c r="G163" s="156"/>
      <c r="H163" s="157"/>
    </row>
    <row r="164" spans="1:8" s="23" customFormat="1" ht="30" customHeight="1" thickBot="1" x14ac:dyDescent="0.25">
      <c r="A164" s="535"/>
      <c r="B164" s="357"/>
      <c r="C164" s="358"/>
      <c r="D164" s="357"/>
      <c r="E164" s="357"/>
      <c r="F164" s="357"/>
      <c r="G164" s="357"/>
      <c r="H164" s="359"/>
    </row>
    <row r="165" spans="1:8" s="16" customFormat="1" ht="185.25" customHeight="1" thickBot="1" x14ac:dyDescent="0.25">
      <c r="A165" s="143" t="s">
        <v>185</v>
      </c>
      <c r="B165" s="144"/>
      <c r="C165"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5" s="31">
        <v>18612</v>
      </c>
      <c r="E165" s="32"/>
      <c r="F165" s="32"/>
      <c r="G165" s="32"/>
      <c r="H165" s="33"/>
    </row>
    <row r="166" spans="1:8" s="16" customFormat="1" ht="83.25" customHeight="1" thickBot="1" x14ac:dyDescent="0.25">
      <c r="A166" s="143" t="s">
        <v>186</v>
      </c>
      <c r="B166" s="144"/>
      <c r="C166" s="196"/>
      <c r="D166" s="31">
        <v>18612</v>
      </c>
      <c r="E166" s="32"/>
      <c r="F166" s="32"/>
      <c r="G166" s="32"/>
      <c r="H166" s="33"/>
    </row>
    <row r="167" spans="1:8" ht="21.75" thickBot="1" x14ac:dyDescent="0.25">
      <c r="A167" s="301"/>
      <c r="B167" s="302"/>
      <c r="C167" s="182"/>
      <c r="D167" s="325"/>
      <c r="E167" s="325"/>
      <c r="F167" s="325"/>
      <c r="G167" s="325"/>
      <c r="H167" s="326"/>
    </row>
    <row r="169" spans="1:8" ht="21" x14ac:dyDescent="0.2">
      <c r="A169" s="208"/>
      <c r="B169" s="209" t="s">
        <v>125</v>
      </c>
      <c r="C169" s="210" t="s">
        <v>610</v>
      </c>
      <c r="D169" s="210"/>
      <c r="E169" s="211"/>
      <c r="F169" s="211"/>
      <c r="G169" s="211"/>
      <c r="H169" s="211"/>
    </row>
    <row r="170" spans="1:8" ht="21" x14ac:dyDescent="0.2">
      <c r="A170" s="208"/>
      <c r="B170" s="211"/>
      <c r="C170" s="212" t="s">
        <v>611</v>
      </c>
      <c r="D170" s="212"/>
      <c r="E170" s="211"/>
      <c r="F170" s="211"/>
      <c r="G170" s="211"/>
      <c r="H170" s="211"/>
    </row>
    <row r="171" spans="1:8" ht="21" x14ac:dyDescent="0.2">
      <c r="A171" s="208"/>
      <c r="B171" s="211"/>
      <c r="C171" s="212" t="s">
        <v>612</v>
      </c>
      <c r="D171" s="212"/>
      <c r="E171" s="211"/>
      <c r="F171" s="211"/>
      <c r="G171" s="211"/>
      <c r="H171" s="211"/>
    </row>
    <row r="172" spans="1:8" ht="21" x14ac:dyDescent="0.2">
      <c r="C172" s="212"/>
      <c r="D172" s="212"/>
      <c r="E172" s="211"/>
      <c r="F172" s="211"/>
      <c r="G172" s="211"/>
      <c r="H172" s="205"/>
    </row>
    <row r="173" spans="1:8" ht="26.25" customHeight="1" x14ac:dyDescent="0.2">
      <c r="A173" s="215" t="str">
        <f>Абакан_юр!A157</f>
        <v>По соглашению сторон в качестве валюты платежа могут выступать украинские гривны, в этом случае курс следующий: 1 руб. = 0,4294 гривен</v>
      </c>
      <c r="B173" s="215"/>
      <c r="C173" s="215"/>
      <c r="D173" s="216"/>
      <c r="E173" s="216"/>
      <c r="F173" s="217"/>
      <c r="G173" s="218"/>
      <c r="H173" s="218"/>
    </row>
    <row r="174" spans="1:8" ht="26.25" customHeight="1" x14ac:dyDescent="0.2">
      <c r="A174" s="215" t="str">
        <f>Абакан_юр!A158</f>
        <v>По соглашению сторон в качестве валюты платежа могут выступать дирхамы ОАЭ, в этом случае курс следующий: 1 руб. = 0,0422 дирхам</v>
      </c>
      <c r="B174" s="215"/>
      <c r="C174" s="215"/>
      <c r="D174" s="216"/>
      <c r="E174" s="216"/>
      <c r="F174" s="217"/>
      <c r="G174" s="220"/>
      <c r="H174" s="220"/>
    </row>
    <row r="175" spans="1:8" ht="26.25" customHeight="1" x14ac:dyDescent="0.2">
      <c r="A175" s="215" t="str">
        <f>Абакан_юр!A159</f>
        <v>По соглашению сторон в качестве валюты платежа могут выступать доллары США, в этом случае курс следующий: 1 руб. = 0,0115 доллара</v>
      </c>
      <c r="B175" s="215"/>
      <c r="C175" s="215"/>
      <c r="D175" s="216"/>
      <c r="E175" s="216"/>
      <c r="F175" s="217"/>
      <c r="G175" s="220"/>
      <c r="H175" s="220"/>
    </row>
    <row r="176" spans="1:8" ht="26.25" customHeight="1" x14ac:dyDescent="0.2">
      <c r="A176" s="215" t="str">
        <f>Абакан_юр!A160</f>
        <v>По соглашению сторон в качестве валюты платежа могут выступать евро, в этом случае курс следующий: 1 руб. = 0,0106 евро</v>
      </c>
      <c r="B176" s="215"/>
      <c r="C176" s="215"/>
      <c r="D176" s="216"/>
      <c r="E176" s="217"/>
      <c r="F176" s="217"/>
      <c r="G176" s="220"/>
      <c r="H176" s="220"/>
    </row>
    <row r="177" spans="1:8" ht="26.25" customHeight="1" x14ac:dyDescent="0.2">
      <c r="A177" s="215" t="str">
        <f>Абакан_юр!A161</f>
        <v>По соглашению сторон в качестве валюты платежа могут выступать чешские кроны, в этом случае курс следующий: 1 руб. = 0,2596 крона</v>
      </c>
      <c r="B177" s="215"/>
      <c r="C177" s="215"/>
      <c r="D177" s="216"/>
      <c r="E177" s="217"/>
      <c r="F177" s="217"/>
      <c r="G177" s="220"/>
      <c r="H177" s="220"/>
    </row>
    <row r="178" spans="1:8" ht="26.25" customHeight="1" x14ac:dyDescent="0.2">
      <c r="A178" s="215" t="str">
        <f>Абакан_юр!A162</f>
        <v>По соглашению сторон в качестве валюты платежа могут выступать киргизские сомы, в этом случае курс следующий: 1 руб. = 1,0276 сом</v>
      </c>
      <c r="B178" s="215"/>
      <c r="C178" s="215"/>
      <c r="D178" s="216"/>
      <c r="E178" s="216"/>
      <c r="F178" s="217"/>
      <c r="G178" s="220"/>
      <c r="H178" s="220"/>
    </row>
    <row r="179" spans="1:8" ht="26.25" customHeight="1" x14ac:dyDescent="0.2">
      <c r="A179"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9" s="215"/>
      <c r="C179" s="215"/>
      <c r="D179" s="216"/>
      <c r="E179" s="216"/>
      <c r="F179" s="217"/>
      <c r="G179" s="220"/>
      <c r="H179" s="220"/>
    </row>
    <row r="180" spans="1:8" ht="26.25" x14ac:dyDescent="0.2">
      <c r="A180" s="221"/>
      <c r="B180" s="221"/>
      <c r="C180" s="222"/>
      <c r="D180" s="223"/>
      <c r="E180" s="223"/>
      <c r="F180" s="224"/>
      <c r="G180" s="225"/>
      <c r="H180" s="225"/>
    </row>
    <row r="181" spans="1:8" ht="21" x14ac:dyDescent="0.2">
      <c r="A181" s="227" t="s">
        <v>136</v>
      </c>
      <c r="B181" s="227"/>
      <c r="C181" s="227"/>
      <c r="D181" s="227"/>
      <c r="E181" s="227"/>
      <c r="F181" s="227"/>
      <c r="G181" s="227"/>
      <c r="H181" s="227"/>
    </row>
    <row r="182" spans="1:8" ht="21" x14ac:dyDescent="0.2">
      <c r="A182" s="227" t="s">
        <v>137</v>
      </c>
      <c r="B182" s="227"/>
      <c r="C182" s="227"/>
      <c r="D182" s="227"/>
      <c r="E182" s="227"/>
      <c r="F182" s="227"/>
      <c r="G182" s="227"/>
      <c r="H182" s="227"/>
    </row>
    <row r="183" spans="1:8" ht="26.25" x14ac:dyDescent="0.2">
      <c r="A183" s="221"/>
      <c r="B183" s="221"/>
      <c r="C183" s="222"/>
      <c r="D183" s="223"/>
      <c r="E183" s="223"/>
      <c r="F183" s="224"/>
      <c r="G183" s="225"/>
      <c r="H183" s="225"/>
    </row>
    <row r="184" spans="1:8" ht="50.1" customHeight="1" thickBot="1" x14ac:dyDescent="0.25">
      <c r="A184" s="228" t="s">
        <v>138</v>
      </c>
      <c r="B184" s="228"/>
      <c r="C184" s="228"/>
      <c r="D184" s="228"/>
      <c r="E184" s="228"/>
      <c r="F184" s="229"/>
      <c r="G184" s="219"/>
      <c r="H184" s="230"/>
    </row>
    <row r="185" spans="1:8" ht="50.1" customHeight="1" thickBot="1" x14ac:dyDescent="0.25">
      <c r="A185" s="231" t="s">
        <v>139</v>
      </c>
      <c r="B185" s="232"/>
      <c r="C185" s="232"/>
      <c r="D185" s="232"/>
      <c r="E185" s="233"/>
      <c r="F185" s="234"/>
      <c r="H185" s="235"/>
    </row>
    <row r="186" spans="1:8" ht="100.5" customHeight="1" thickBot="1" x14ac:dyDescent="0.25">
      <c r="A186" s="305" t="s">
        <v>140</v>
      </c>
      <c r="B186" s="306"/>
      <c r="C186" s="238" t="s">
        <v>141</v>
      </c>
      <c r="D186" s="330" t="s">
        <v>142</v>
      </c>
      <c r="E186" s="331"/>
      <c r="F186" s="240"/>
      <c r="G186" s="240"/>
      <c r="H186" s="240"/>
    </row>
    <row r="187" spans="1:8" ht="95.25" customHeight="1" x14ac:dyDescent="0.2">
      <c r="A187" s="241" t="s">
        <v>143</v>
      </c>
      <c r="B187" s="242"/>
      <c r="C187" s="243" t="s">
        <v>144</v>
      </c>
      <c r="D187" s="244" t="s">
        <v>145</v>
      </c>
      <c r="E187" s="245"/>
      <c r="F187" s="240"/>
      <c r="G187" s="240"/>
      <c r="H187" s="240"/>
    </row>
    <row r="188" spans="1:8" ht="94.5" customHeight="1" x14ac:dyDescent="0.2">
      <c r="A188" s="246" t="s">
        <v>146</v>
      </c>
      <c r="B188" s="247"/>
      <c r="C188" s="248" t="s">
        <v>147</v>
      </c>
      <c r="D188" s="249" t="s">
        <v>148</v>
      </c>
      <c r="E188" s="250"/>
      <c r="F188" s="240"/>
      <c r="G188" s="240"/>
      <c r="H188" s="240"/>
    </row>
    <row r="189" spans="1:8" ht="108" customHeight="1" thickBot="1" x14ac:dyDescent="0.25">
      <c r="A189" s="332" t="s">
        <v>149</v>
      </c>
      <c r="B189" s="333"/>
      <c r="C189" s="334" t="s">
        <v>150</v>
      </c>
      <c r="D189" s="335" t="s">
        <v>148</v>
      </c>
      <c r="E189" s="336"/>
      <c r="F189" s="240"/>
      <c r="G189" s="240"/>
      <c r="H189" s="240"/>
    </row>
    <row r="190" spans="1:8" s="205" customFormat="1" ht="102.75" customHeight="1" thickBot="1" x14ac:dyDescent="0.25">
      <c r="A190" s="332" t="s">
        <v>152</v>
      </c>
      <c r="B190" s="333"/>
      <c r="C190" s="547" t="s">
        <v>153</v>
      </c>
      <c r="D190" s="333" t="s">
        <v>148</v>
      </c>
      <c r="E190" s="548"/>
      <c r="F190" s="234"/>
      <c r="G190" s="234"/>
      <c r="H190" s="234"/>
    </row>
    <row r="191" spans="1:8" s="226" customFormat="1" ht="222.75" customHeight="1" thickBot="1" x14ac:dyDescent="0.25">
      <c r="A191" s="332" t="s">
        <v>154</v>
      </c>
      <c r="B191" s="333"/>
      <c r="C191" s="334" t="s">
        <v>155</v>
      </c>
      <c r="D191" s="335" t="s">
        <v>148</v>
      </c>
      <c r="E191" s="336"/>
      <c r="F191" s="224"/>
      <c r="G191" s="225"/>
      <c r="H191" s="225"/>
    </row>
    <row r="192" spans="1:8" ht="23.25" x14ac:dyDescent="0.2">
      <c r="A192" s="252" t="s">
        <v>156</v>
      </c>
      <c r="B192" s="252"/>
      <c r="C192" s="252"/>
      <c r="D192" s="252"/>
      <c r="E192" s="252"/>
      <c r="F192" s="252"/>
      <c r="G192" s="252"/>
      <c r="H192" s="252"/>
    </row>
    <row r="193" spans="1:8" ht="23.25" x14ac:dyDescent="0.2">
      <c r="A193" s="252" t="s">
        <v>157</v>
      </c>
      <c r="B193" s="252"/>
      <c r="C193" s="252"/>
      <c r="D193" s="252"/>
      <c r="E193" s="252"/>
      <c r="F193" s="252"/>
      <c r="G193" s="252"/>
      <c r="H193" s="252"/>
    </row>
    <row r="194" spans="1:8" ht="186" customHeight="1" x14ac:dyDescent="0.2">
      <c r="A194"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227"/>
      <c r="C194" s="227"/>
      <c r="D194" s="227"/>
      <c r="E194" s="227"/>
      <c r="F194" s="227"/>
      <c r="G194" s="227"/>
      <c r="H194" s="227"/>
    </row>
    <row r="195" spans="1:8" ht="71.25" customHeight="1" x14ac:dyDescent="0.2">
      <c r="A195" s="227" t="s">
        <v>159</v>
      </c>
      <c r="B195" s="227"/>
      <c r="C195" s="227"/>
      <c r="D195" s="227"/>
      <c r="E195" s="227"/>
      <c r="F195" s="227"/>
      <c r="G195" s="227"/>
      <c r="H195" s="227"/>
    </row>
    <row r="196" spans="1:8" ht="23.25" x14ac:dyDescent="0.2">
      <c r="A196" s="252" t="s">
        <v>160</v>
      </c>
      <c r="B196" s="252"/>
      <c r="C196" s="252"/>
      <c r="D196" s="252"/>
      <c r="E196" s="252"/>
      <c r="F196" s="252"/>
      <c r="G196" s="252"/>
      <c r="H196" s="252"/>
    </row>
    <row r="197" spans="1:8" s="254" customFormat="1" ht="114.75" customHeight="1" x14ac:dyDescent="0.2">
      <c r="A197" s="227" t="s">
        <v>161</v>
      </c>
      <c r="B197" s="227"/>
      <c r="C197" s="227"/>
      <c r="D197" s="227"/>
      <c r="E197" s="227"/>
      <c r="F197" s="227"/>
      <c r="G197" s="227"/>
      <c r="H197" s="227"/>
    </row>
  </sheetData>
  <sheetProtection selectLockedCells="1" selectUnlockedCells="1"/>
  <mergeCells count="326">
    <mergeCell ref="A194:H194"/>
    <mergeCell ref="A195:H195"/>
    <mergeCell ref="A196:H196"/>
    <mergeCell ref="A197:E197"/>
    <mergeCell ref="F197:H197"/>
    <mergeCell ref="A190:B190"/>
    <mergeCell ref="D190:E190"/>
    <mergeCell ref="A191:B191"/>
    <mergeCell ref="D191:E191"/>
    <mergeCell ref="A192:H192"/>
    <mergeCell ref="A193:H19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74:C174"/>
    <mergeCell ref="A175:C175"/>
    <mergeCell ref="A176:C176"/>
    <mergeCell ref="A177:C177"/>
    <mergeCell ref="A178:C178"/>
    <mergeCell ref="A179:C179"/>
    <mergeCell ref="C169:D169"/>
    <mergeCell ref="C170:D170"/>
    <mergeCell ref="C171:D171"/>
    <mergeCell ref="C172:D172"/>
    <mergeCell ref="A173:C173"/>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58:B158"/>
    <mergeCell ref="D158:H158"/>
    <mergeCell ref="A159:B159"/>
    <mergeCell ref="A160:B160"/>
    <mergeCell ref="D160:H160"/>
    <mergeCell ref="A161:B161"/>
    <mergeCell ref="D161:H161"/>
    <mergeCell ref="D154:H154"/>
    <mergeCell ref="A155:B155"/>
    <mergeCell ref="D155:H155"/>
    <mergeCell ref="A156:B156"/>
    <mergeCell ref="A157:B157"/>
    <mergeCell ref="D157:H157"/>
    <mergeCell ref="A150:B150"/>
    <mergeCell ref="C150:C154"/>
    <mergeCell ref="D150:H150"/>
    <mergeCell ref="A151:B151"/>
    <mergeCell ref="D151:H151"/>
    <mergeCell ref="A152:B152"/>
    <mergeCell ref="D152:H152"/>
    <mergeCell ref="A153:B153"/>
    <mergeCell ref="D153:H153"/>
    <mergeCell ref="A154:B15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C97:C114"/>
    <mergeCell ref="D97:H97"/>
    <mergeCell ref="A98:B98"/>
    <mergeCell ref="D98:H98"/>
    <mergeCell ref="A99:B99"/>
    <mergeCell ref="D99:H99"/>
    <mergeCell ref="A100:B100"/>
    <mergeCell ref="D100:H100"/>
    <mergeCell ref="A101:B101"/>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C82:C84"/>
    <mergeCell ref="D82:H82"/>
    <mergeCell ref="D83:H83"/>
    <mergeCell ref="D84:H84"/>
    <mergeCell ref="A85:B85"/>
    <mergeCell ref="C85:C93"/>
    <mergeCell ref="D85:H85"/>
    <mergeCell ref="A86:B86"/>
    <mergeCell ref="D86:H86"/>
    <mergeCell ref="A87:B87"/>
    <mergeCell ref="A79:B79"/>
    <mergeCell ref="D79:H79"/>
    <mergeCell ref="A80:B80"/>
    <mergeCell ref="D80:H80"/>
    <mergeCell ref="A81:C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6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2.7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7" s="31">
        <f>F7*1.2</f>
        <v>12384</v>
      </c>
      <c r="E7" s="32">
        <f>F7*1.1</f>
        <v>11352.000000000002</v>
      </c>
      <c r="F7" s="32">
        <v>10320</v>
      </c>
      <c r="G7" s="32">
        <f>F7*0.75</f>
        <v>7740</v>
      </c>
      <c r="H7" s="33">
        <f>F7*0.5</f>
        <v>5160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2" s="54">
        <f>F12*1.2</f>
        <v>14400</v>
      </c>
      <c r="E12" s="32">
        <f>F12*1.1</f>
        <v>13200.000000000002</v>
      </c>
      <c r="F12" s="32">
        <v>12000</v>
      </c>
      <c r="G12" s="32">
        <f>F12*0.75</f>
        <v>9000</v>
      </c>
      <c r="H12" s="33">
        <f>F12*0.5</f>
        <v>6000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3090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"2ГИС.БАРНАУЛ"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3" s="264">
        <v>480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7" s="31">
        <f>F27*1.2</f>
        <v>20664</v>
      </c>
      <c r="E27" s="32">
        <f>F27*1.1</f>
        <v>18942</v>
      </c>
      <c r="F27" s="32">
        <v>17220</v>
      </c>
      <c r="G27" s="32">
        <f>F27*0.75</f>
        <v>12915</v>
      </c>
      <c r="H27" s="33">
        <f>F27*0.5</f>
        <v>8610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2" s="54">
        <f>F32*1.2</f>
        <v>23184</v>
      </c>
      <c r="E32" s="32">
        <f>F32*1.1</f>
        <v>21252</v>
      </c>
      <c r="F32" s="32">
        <v>19320</v>
      </c>
      <c r="G32" s="32">
        <f>F32*0.75</f>
        <v>14490</v>
      </c>
      <c r="H32" s="33">
        <f>F32*0.5</f>
        <v>9660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"2ГИС.БАРНАУЛ"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3" s="89">
        <v>324</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2700 до 102600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49" s="365">
        <v>2700</v>
      </c>
      <c r="E49" s="128"/>
      <c r="F49" s="128"/>
      <c r="G49" s="128"/>
      <c r="H49" s="129"/>
    </row>
    <row r="50" spans="1:8" ht="37.5" customHeight="1" outlineLevel="1" x14ac:dyDescent="0.2">
      <c r="A50" s="130" t="s">
        <v>33</v>
      </c>
      <c r="B50" s="366"/>
      <c r="C50" s="367"/>
      <c r="D50" s="56">
        <v>5400</v>
      </c>
      <c r="E50" s="37"/>
      <c r="F50" s="37"/>
      <c r="G50" s="37"/>
      <c r="H50" s="38"/>
    </row>
    <row r="51" spans="1:8" ht="37.5" customHeight="1" outlineLevel="1" x14ac:dyDescent="0.2">
      <c r="A51" s="130" t="s">
        <v>34</v>
      </c>
      <c r="B51" s="366"/>
      <c r="C51" s="367"/>
      <c r="D51" s="56">
        <v>10800</v>
      </c>
      <c r="E51" s="37"/>
      <c r="F51" s="37"/>
      <c r="G51" s="37"/>
      <c r="H51" s="38"/>
    </row>
    <row r="52" spans="1:8" ht="37.5" customHeight="1" outlineLevel="1" x14ac:dyDescent="0.2">
      <c r="A52" s="130" t="s">
        <v>35</v>
      </c>
      <c r="B52" s="366"/>
      <c r="C52" s="367"/>
      <c r="D52" s="56">
        <v>16200</v>
      </c>
      <c r="E52" s="37"/>
      <c r="F52" s="37"/>
      <c r="G52" s="37"/>
      <c r="H52" s="38"/>
    </row>
    <row r="53" spans="1:8" ht="37.5" customHeight="1" outlineLevel="1" x14ac:dyDescent="0.2">
      <c r="A53" s="130" t="s">
        <v>36</v>
      </c>
      <c r="B53" s="366"/>
      <c r="C53" s="367"/>
      <c r="D53" s="56">
        <v>21600</v>
      </c>
      <c r="E53" s="37"/>
      <c r="F53" s="37"/>
      <c r="G53" s="37"/>
      <c r="H53" s="38"/>
    </row>
    <row r="54" spans="1:8" ht="37.5" customHeight="1" outlineLevel="1" x14ac:dyDescent="0.2">
      <c r="A54" s="130" t="s">
        <v>37</v>
      </c>
      <c r="B54" s="366"/>
      <c r="C54" s="367"/>
      <c r="D54" s="56">
        <v>27000</v>
      </c>
      <c r="E54" s="37"/>
      <c r="F54" s="37"/>
      <c r="G54" s="37"/>
      <c r="H54" s="38"/>
    </row>
    <row r="55" spans="1:8" ht="37.5" customHeight="1" outlineLevel="1" x14ac:dyDescent="0.2">
      <c r="A55" s="130" t="s">
        <v>38</v>
      </c>
      <c r="B55" s="366"/>
      <c r="C55" s="367"/>
      <c r="D55" s="56">
        <v>32400</v>
      </c>
      <c r="E55" s="37"/>
      <c r="F55" s="37"/>
      <c r="G55" s="37"/>
      <c r="H55" s="38"/>
    </row>
    <row r="56" spans="1:8" ht="37.5" customHeight="1" outlineLevel="1" x14ac:dyDescent="0.2">
      <c r="A56" s="130" t="s">
        <v>39</v>
      </c>
      <c r="B56" s="366"/>
      <c r="C56" s="367"/>
      <c r="D56" s="56">
        <v>37800</v>
      </c>
      <c r="E56" s="37"/>
      <c r="F56" s="37"/>
      <c r="G56" s="37"/>
      <c r="H56" s="38"/>
    </row>
    <row r="57" spans="1:8" ht="37.5" customHeight="1" outlineLevel="1" x14ac:dyDescent="0.2">
      <c r="A57" s="130" t="s">
        <v>40</v>
      </c>
      <c r="B57" s="366"/>
      <c r="C57" s="367"/>
      <c r="D57" s="56">
        <v>43200</v>
      </c>
      <c r="E57" s="37"/>
      <c r="F57" s="37"/>
      <c r="G57" s="37"/>
      <c r="H57" s="38"/>
    </row>
    <row r="58" spans="1:8" ht="37.5" customHeight="1" outlineLevel="1" x14ac:dyDescent="0.2">
      <c r="A58" s="130" t="s">
        <v>41</v>
      </c>
      <c r="B58" s="366"/>
      <c r="C58" s="367"/>
      <c r="D58" s="56">
        <v>48600</v>
      </c>
      <c r="E58" s="37"/>
      <c r="F58" s="37"/>
      <c r="G58" s="37"/>
      <c r="H58" s="38"/>
    </row>
    <row r="59" spans="1:8" ht="37.5" customHeight="1" outlineLevel="1" x14ac:dyDescent="0.2">
      <c r="A59" s="130" t="s">
        <v>42</v>
      </c>
      <c r="B59" s="366"/>
      <c r="C59" s="367"/>
      <c r="D59" s="56">
        <v>54000</v>
      </c>
      <c r="E59" s="37"/>
      <c r="F59" s="37"/>
      <c r="G59" s="37"/>
      <c r="H59" s="38"/>
    </row>
    <row r="60" spans="1:8" ht="37.5" customHeight="1" outlineLevel="1" x14ac:dyDescent="0.2">
      <c r="A60" s="130" t="s">
        <v>43</v>
      </c>
      <c r="B60" s="366"/>
      <c r="C60" s="367"/>
      <c r="D60" s="56">
        <v>59400</v>
      </c>
      <c r="E60" s="37"/>
      <c r="F60" s="37"/>
      <c r="G60" s="37"/>
      <c r="H60" s="38"/>
    </row>
    <row r="61" spans="1:8" ht="37.5" customHeight="1" outlineLevel="1" x14ac:dyDescent="0.2">
      <c r="A61" s="130" t="s">
        <v>44</v>
      </c>
      <c r="B61" s="366"/>
      <c r="C61" s="367"/>
      <c r="D61" s="56">
        <v>64800</v>
      </c>
      <c r="E61" s="37"/>
      <c r="F61" s="37"/>
      <c r="G61" s="37"/>
      <c r="H61" s="38"/>
    </row>
    <row r="62" spans="1:8" ht="37.5" customHeight="1" outlineLevel="1" x14ac:dyDescent="0.2">
      <c r="A62" s="130" t="s">
        <v>45</v>
      </c>
      <c r="B62" s="366"/>
      <c r="C62" s="367"/>
      <c r="D62" s="56">
        <v>70200</v>
      </c>
      <c r="E62" s="37"/>
      <c r="F62" s="37"/>
      <c r="G62" s="37"/>
      <c r="H62" s="38"/>
    </row>
    <row r="63" spans="1:8" ht="37.5" customHeight="1" outlineLevel="1" x14ac:dyDescent="0.2">
      <c r="A63" s="130" t="s">
        <v>46</v>
      </c>
      <c r="B63" s="366"/>
      <c r="C63" s="367"/>
      <c r="D63" s="56">
        <v>75600</v>
      </c>
      <c r="E63" s="37"/>
      <c r="F63" s="37"/>
      <c r="G63" s="37"/>
      <c r="H63" s="38"/>
    </row>
    <row r="64" spans="1:8" ht="37.5" customHeight="1" outlineLevel="1" x14ac:dyDescent="0.2">
      <c r="A64" s="130" t="s">
        <v>47</v>
      </c>
      <c r="B64" s="366"/>
      <c r="C64" s="367"/>
      <c r="D64" s="56">
        <v>81000</v>
      </c>
      <c r="E64" s="37"/>
      <c r="F64" s="37"/>
      <c r="G64" s="37"/>
      <c r="H64" s="38"/>
    </row>
    <row r="65" spans="1:8" ht="37.5" customHeight="1" outlineLevel="1" x14ac:dyDescent="0.2">
      <c r="A65" s="130" t="s">
        <v>48</v>
      </c>
      <c r="B65" s="366"/>
      <c r="C65" s="367"/>
      <c r="D65" s="56">
        <v>86400</v>
      </c>
      <c r="E65" s="37"/>
      <c r="F65" s="37"/>
      <c r="G65" s="37"/>
      <c r="H65" s="38"/>
    </row>
    <row r="66" spans="1:8" ht="37.5" customHeight="1" outlineLevel="1" x14ac:dyDescent="0.2">
      <c r="A66" s="130" t="s">
        <v>49</v>
      </c>
      <c r="B66" s="366"/>
      <c r="C66" s="367"/>
      <c r="D66" s="56">
        <v>91800</v>
      </c>
      <c r="E66" s="37"/>
      <c r="F66" s="37"/>
      <c r="G66" s="37"/>
      <c r="H66" s="38"/>
    </row>
    <row r="67" spans="1:8" ht="37.5" customHeight="1" outlineLevel="1" x14ac:dyDescent="0.2">
      <c r="A67" s="130" t="s">
        <v>50</v>
      </c>
      <c r="B67" s="366"/>
      <c r="C67" s="367"/>
      <c r="D67" s="56">
        <v>97200</v>
      </c>
      <c r="E67" s="37"/>
      <c r="F67" s="37"/>
      <c r="G67" s="37"/>
      <c r="H67" s="38"/>
    </row>
    <row r="68" spans="1:8" ht="37.5" customHeight="1" outlineLevel="1" x14ac:dyDescent="0.2">
      <c r="A68" s="130" t="s">
        <v>51</v>
      </c>
      <c r="B68" s="366"/>
      <c r="C68" s="367"/>
      <c r="D68" s="56">
        <v>102600</v>
      </c>
      <c r="E68" s="37"/>
      <c r="F68" s="37"/>
      <c r="G68" s="37"/>
      <c r="H68" s="38"/>
    </row>
    <row r="69" spans="1:8" ht="37.5" customHeight="1" outlineLevel="1" x14ac:dyDescent="0.2">
      <c r="A69" s="130" t="s">
        <v>196</v>
      </c>
      <c r="B69" s="366"/>
      <c r="C69" s="367"/>
      <c r="D69" s="56">
        <v>108000</v>
      </c>
      <c r="E69" s="37"/>
      <c r="F69" s="37"/>
      <c r="G69" s="37"/>
      <c r="H69" s="38"/>
    </row>
    <row r="70" spans="1:8" ht="37.5" customHeight="1" outlineLevel="1" x14ac:dyDescent="0.2">
      <c r="A70" s="130" t="s">
        <v>197</v>
      </c>
      <c r="B70" s="366"/>
      <c r="C70" s="367"/>
      <c r="D70" s="56">
        <v>113400</v>
      </c>
      <c r="E70" s="37"/>
      <c r="F70" s="37"/>
      <c r="G70" s="37"/>
      <c r="H70" s="38"/>
    </row>
    <row r="71" spans="1:8" ht="37.5" customHeight="1" outlineLevel="1" x14ac:dyDescent="0.2">
      <c r="A71" s="130" t="s">
        <v>198</v>
      </c>
      <c r="B71" s="366"/>
      <c r="C71" s="367"/>
      <c r="D71" s="56">
        <v>118800</v>
      </c>
      <c r="E71" s="37"/>
      <c r="F71" s="37"/>
      <c r="G71" s="37"/>
      <c r="H71" s="38"/>
    </row>
    <row r="72" spans="1:8" ht="37.5" customHeight="1" outlineLevel="1" x14ac:dyDescent="0.2">
      <c r="A72" s="130" t="s">
        <v>199</v>
      </c>
      <c r="B72" s="366"/>
      <c r="C72" s="367"/>
      <c r="D72" s="56">
        <v>124200</v>
      </c>
      <c r="E72" s="37"/>
      <c r="F72" s="37"/>
      <c r="G72" s="37"/>
      <c r="H72" s="38"/>
    </row>
    <row r="73" spans="1:8" ht="37.5" customHeight="1" outlineLevel="1" x14ac:dyDescent="0.2">
      <c r="A73" s="130" t="s">
        <v>200</v>
      </c>
      <c r="B73" s="366"/>
      <c r="C73" s="367"/>
      <c r="D73" s="56">
        <v>129600</v>
      </c>
      <c r="E73" s="37"/>
      <c r="F73" s="37"/>
      <c r="G73" s="37"/>
      <c r="H73" s="38"/>
    </row>
    <row r="74" spans="1:8" ht="37.5" customHeight="1" outlineLevel="1" x14ac:dyDescent="0.2">
      <c r="A74" s="130" t="s">
        <v>201</v>
      </c>
      <c r="B74" s="131"/>
      <c r="C74" s="367"/>
      <c r="D74" s="56">
        <v>135000</v>
      </c>
      <c r="E74" s="37"/>
      <c r="F74" s="37"/>
      <c r="G74" s="37"/>
      <c r="H74" s="38"/>
    </row>
    <row r="75" spans="1:8" ht="37.5" customHeight="1" outlineLevel="1" x14ac:dyDescent="0.2">
      <c r="A75" s="130" t="s">
        <v>202</v>
      </c>
      <c r="B75" s="131"/>
      <c r="C75" s="367"/>
      <c r="D75" s="56">
        <v>140400</v>
      </c>
      <c r="E75" s="37"/>
      <c r="F75" s="37"/>
      <c r="G75" s="37"/>
      <c r="H75" s="38"/>
    </row>
    <row r="76" spans="1:8" ht="37.5" customHeight="1" outlineLevel="1" x14ac:dyDescent="0.2">
      <c r="A76" s="130" t="s">
        <v>203</v>
      </c>
      <c r="B76" s="131"/>
      <c r="C76" s="367"/>
      <c r="D76" s="56">
        <v>145800</v>
      </c>
      <c r="E76" s="37"/>
      <c r="F76" s="37"/>
      <c r="G76" s="37"/>
      <c r="H76" s="38"/>
    </row>
    <row r="77" spans="1:8" ht="37.5" customHeight="1" outlineLevel="1" x14ac:dyDescent="0.2">
      <c r="A77" s="130" t="s">
        <v>204</v>
      </c>
      <c r="B77" s="131"/>
      <c r="C77" s="367"/>
      <c r="D77" s="56">
        <v>151200</v>
      </c>
      <c r="E77" s="37"/>
      <c r="F77" s="37"/>
      <c r="G77" s="37"/>
      <c r="H77" s="38"/>
    </row>
    <row r="78" spans="1:8" ht="37.5" customHeight="1" outlineLevel="1" x14ac:dyDescent="0.2">
      <c r="A78" s="130" t="s">
        <v>205</v>
      </c>
      <c r="B78" s="131"/>
      <c r="C78" s="367"/>
      <c r="D78" s="56">
        <v>156600</v>
      </c>
      <c r="E78" s="37"/>
      <c r="F78" s="37"/>
      <c r="G78" s="37"/>
      <c r="H78" s="38"/>
    </row>
    <row r="79" spans="1:8" ht="37.5" customHeight="1" outlineLevel="1" x14ac:dyDescent="0.2">
      <c r="A79" s="130" t="s">
        <v>215</v>
      </c>
      <c r="B79" s="131"/>
      <c r="C79" s="367"/>
      <c r="D79" s="56">
        <v>162000</v>
      </c>
      <c r="E79" s="37"/>
      <c r="F79" s="37"/>
      <c r="G79" s="37"/>
      <c r="H79" s="38"/>
    </row>
    <row r="80" spans="1:8" ht="37.5" customHeight="1" outlineLevel="1" x14ac:dyDescent="0.2">
      <c r="A80" s="130" t="s">
        <v>216</v>
      </c>
      <c r="B80" s="131"/>
      <c r="C80" s="367"/>
      <c r="D80" s="56">
        <v>167400</v>
      </c>
      <c r="E80" s="37"/>
      <c r="F80" s="37"/>
      <c r="G80" s="37"/>
      <c r="H80" s="38"/>
    </row>
    <row r="81" spans="1:8" ht="37.5" customHeight="1" outlineLevel="1" x14ac:dyDescent="0.2">
      <c r="A81" s="130" t="s">
        <v>217</v>
      </c>
      <c r="B81" s="131"/>
      <c r="C81" s="367"/>
      <c r="D81" s="56">
        <v>172800</v>
      </c>
      <c r="E81" s="37"/>
      <c r="F81" s="37"/>
      <c r="G81" s="37"/>
      <c r="H81" s="38"/>
    </row>
    <row r="82" spans="1:8" ht="37.5" customHeight="1" outlineLevel="1" x14ac:dyDescent="0.2">
      <c r="A82" s="130" t="s">
        <v>218</v>
      </c>
      <c r="B82" s="131"/>
      <c r="C82" s="367"/>
      <c r="D82" s="56">
        <v>178200</v>
      </c>
      <c r="E82" s="37"/>
      <c r="F82" s="37"/>
      <c r="G82" s="37"/>
      <c r="H82" s="38"/>
    </row>
    <row r="83" spans="1:8" ht="37.5" customHeight="1" outlineLevel="1" x14ac:dyDescent="0.2">
      <c r="A83" s="130" t="s">
        <v>219</v>
      </c>
      <c r="B83" s="131"/>
      <c r="C83" s="367"/>
      <c r="D83" s="56">
        <v>183600</v>
      </c>
      <c r="E83" s="37"/>
      <c r="F83" s="37"/>
      <c r="G83" s="37"/>
      <c r="H83" s="38"/>
    </row>
    <row r="84" spans="1:8" ht="37.5" customHeight="1" outlineLevel="1" x14ac:dyDescent="0.2">
      <c r="A84" s="130" t="s">
        <v>220</v>
      </c>
      <c r="B84" s="131"/>
      <c r="C84" s="367"/>
      <c r="D84" s="56">
        <v>189000</v>
      </c>
      <c r="E84" s="37"/>
      <c r="F84" s="37"/>
      <c r="G84" s="37"/>
      <c r="H84" s="38"/>
    </row>
    <row r="85" spans="1:8" ht="37.5" customHeight="1" outlineLevel="1" x14ac:dyDescent="0.2">
      <c r="A85" s="130" t="s">
        <v>221</v>
      </c>
      <c r="B85" s="131"/>
      <c r="C85" s="367"/>
      <c r="D85" s="56">
        <v>194400</v>
      </c>
      <c r="E85" s="37"/>
      <c r="F85" s="37"/>
      <c r="G85" s="37"/>
      <c r="H85" s="38"/>
    </row>
    <row r="86" spans="1:8" ht="37.5" customHeight="1" outlineLevel="1" x14ac:dyDescent="0.2">
      <c r="A86" s="130" t="s">
        <v>222</v>
      </c>
      <c r="B86" s="131"/>
      <c r="C86" s="367"/>
      <c r="D86" s="56">
        <v>199800</v>
      </c>
      <c r="E86" s="37"/>
      <c r="F86" s="37"/>
      <c r="G86" s="37"/>
      <c r="H86" s="38"/>
    </row>
    <row r="87" spans="1:8" ht="37.5" customHeight="1" outlineLevel="1" x14ac:dyDescent="0.2">
      <c r="A87" s="130" t="s">
        <v>223</v>
      </c>
      <c r="B87" s="131"/>
      <c r="C87" s="367"/>
      <c r="D87" s="56">
        <v>205200</v>
      </c>
      <c r="E87" s="37"/>
      <c r="F87" s="37"/>
      <c r="G87" s="37"/>
      <c r="H87" s="38"/>
    </row>
    <row r="88" spans="1:8" ht="37.5" customHeight="1" outlineLevel="1" thickBot="1" x14ac:dyDescent="0.25">
      <c r="A88" s="130" t="s">
        <v>224</v>
      </c>
      <c r="B88" s="131"/>
      <c r="C88" s="368"/>
      <c r="D88" s="56">
        <v>210600</v>
      </c>
      <c r="E88" s="37"/>
      <c r="F88" s="37"/>
      <c r="G88" s="37"/>
      <c r="H88" s="38"/>
    </row>
    <row r="89" spans="1:8" ht="50.1" customHeight="1" thickBot="1" x14ac:dyDescent="0.25">
      <c r="A89" s="119" t="s">
        <v>52</v>
      </c>
      <c r="B89" s="120"/>
      <c r="C89" s="120"/>
      <c r="D89" s="121" t="str">
        <f>"от "&amp;MIN(D90:D99)&amp;" до "&amp;MAX(D90:D99)</f>
        <v>от 420 до 7980</v>
      </c>
      <c r="E89" s="122"/>
      <c r="F89" s="122"/>
      <c r="G89" s="122"/>
      <c r="H89" s="123"/>
    </row>
    <row r="90" spans="1:8" s="16" customFormat="1" ht="159" customHeight="1"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90" s="135">
        <v>1380</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91" s="140">
        <v>720</v>
      </c>
      <c r="E91" s="140"/>
      <c r="F91" s="140"/>
      <c r="G91" s="140"/>
      <c r="H91" s="141"/>
    </row>
    <row r="92" spans="1:8" ht="37.5" customHeight="1" x14ac:dyDescent="0.2">
      <c r="A92" s="137" t="s">
        <v>55</v>
      </c>
      <c r="B92" s="138"/>
      <c r="C92" s="142"/>
      <c r="D92" s="140">
        <v>6240</v>
      </c>
      <c r="E92" s="140"/>
      <c r="F92" s="140"/>
      <c r="G92" s="140"/>
      <c r="H92" s="141"/>
    </row>
    <row r="93" spans="1:8" ht="37.5" customHeight="1" x14ac:dyDescent="0.2">
      <c r="A93" s="137" t="s">
        <v>56</v>
      </c>
      <c r="B93" s="138"/>
      <c r="C93" s="142"/>
      <c r="D93" s="140">
        <v>2520</v>
      </c>
      <c r="E93" s="140"/>
      <c r="F93" s="140"/>
      <c r="G93" s="140"/>
      <c r="H93" s="141"/>
    </row>
    <row r="94" spans="1:8" ht="37.5" customHeight="1" x14ac:dyDescent="0.2">
      <c r="A94" s="143" t="s">
        <v>57</v>
      </c>
      <c r="B94" s="144"/>
      <c r="C94" s="142"/>
      <c r="D94" s="140">
        <v>7452</v>
      </c>
      <c r="E94" s="140"/>
      <c r="F94" s="140"/>
      <c r="G94" s="140"/>
      <c r="H94" s="141"/>
    </row>
    <row r="95" spans="1:8" ht="37.5" customHeight="1" x14ac:dyDescent="0.2">
      <c r="A95" s="137" t="s">
        <v>58</v>
      </c>
      <c r="B95" s="138"/>
      <c r="C95" s="142"/>
      <c r="D95" s="140">
        <v>420</v>
      </c>
      <c r="E95" s="140"/>
      <c r="F95" s="140"/>
      <c r="G95" s="140"/>
      <c r="H95" s="141"/>
    </row>
    <row r="96" spans="1:8" ht="37.5" customHeight="1" x14ac:dyDescent="0.2">
      <c r="A96" s="137" t="s">
        <v>59</v>
      </c>
      <c r="B96" s="138"/>
      <c r="C96" s="142"/>
      <c r="D96" s="140">
        <v>420</v>
      </c>
      <c r="E96" s="140"/>
      <c r="F96" s="140"/>
      <c r="G96" s="140"/>
      <c r="H96" s="141"/>
    </row>
    <row r="97" spans="1:8" ht="37.5" customHeight="1" x14ac:dyDescent="0.2">
      <c r="A97" s="137" t="s">
        <v>60</v>
      </c>
      <c r="B97" s="138"/>
      <c r="C97" s="142"/>
      <c r="D97" s="140">
        <v>840</v>
      </c>
      <c r="E97" s="140"/>
      <c r="F97" s="140"/>
      <c r="G97" s="140"/>
      <c r="H97" s="141"/>
    </row>
    <row r="98" spans="1:8" ht="37.5" customHeight="1" x14ac:dyDescent="0.2">
      <c r="A98" s="137" t="s">
        <v>61</v>
      </c>
      <c r="B98" s="138"/>
      <c r="C98" s="142"/>
      <c r="D98" s="140">
        <v>1260</v>
      </c>
      <c r="E98" s="140"/>
      <c r="F98" s="140"/>
      <c r="G98" s="140"/>
      <c r="H98" s="141"/>
    </row>
    <row r="99" spans="1:8" ht="37.5" customHeight="1" thickBot="1" x14ac:dyDescent="0.25">
      <c r="A99" s="145" t="s">
        <v>62</v>
      </c>
      <c r="B99" s="146"/>
      <c r="C99" s="147"/>
      <c r="D99" s="148">
        <v>7980</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0" s="45">
        <v>30</v>
      </c>
      <c r="E100" s="45"/>
      <c r="F100" s="45"/>
      <c r="G100" s="45"/>
      <c r="H100" s="46"/>
    </row>
    <row r="101" spans="1:8" ht="50.1" customHeight="1" thickBot="1" x14ac:dyDescent="0.25">
      <c r="A101" s="24" t="s">
        <v>65</v>
      </c>
      <c r="B101" s="25"/>
      <c r="C101" s="26"/>
      <c r="D101" s="156" t="str">
        <f>"от "&amp;MIN(D103,D123:H124,F162,D125:H139)&amp;" до "&amp;MAX(D103,D123:H124,F162,D125:H139)</f>
        <v>от 540 до 31860</v>
      </c>
      <c r="E101" s="156"/>
      <c r="F101" s="156"/>
      <c r="G101" s="156"/>
      <c r="H101" s="157"/>
    </row>
    <row r="102" spans="1:8" ht="21.75" thickBot="1" x14ac:dyDescent="0.25">
      <c r="A102" s="301"/>
      <c r="B102" s="302"/>
      <c r="C102" s="118"/>
      <c r="D102" s="325"/>
      <c r="E102" s="325"/>
      <c r="F102" s="325"/>
      <c r="G102" s="325"/>
      <c r="H102" s="326"/>
    </row>
    <row r="103" spans="1:8" ht="63"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03" s="165">
        <v>8400</v>
      </c>
      <c r="E103" s="165"/>
      <c r="F103" s="165"/>
      <c r="G103" s="165"/>
      <c r="H103" s="166"/>
    </row>
    <row r="104" spans="1:8" ht="63" customHeight="1" thickBot="1" x14ac:dyDescent="0.25">
      <c r="A104" s="167" t="s">
        <v>67</v>
      </c>
      <c r="B104" s="168"/>
      <c r="C104" s="169"/>
      <c r="D104" s="170" t="s">
        <v>68</v>
      </c>
      <c r="E104" s="171"/>
      <c r="F104" s="171"/>
      <c r="G104" s="171"/>
      <c r="H104" s="172"/>
    </row>
    <row r="105" spans="1:8" ht="63" customHeight="1" x14ac:dyDescent="0.2">
      <c r="A105" s="173" t="s">
        <v>69</v>
      </c>
      <c r="B105" s="174"/>
      <c r="C105" s="169"/>
      <c r="D105" s="140">
        <f>D103/4</f>
        <v>2100</v>
      </c>
      <c r="E105" s="140"/>
      <c r="F105" s="140"/>
      <c r="G105" s="140"/>
      <c r="H105" s="141"/>
    </row>
    <row r="106" spans="1:8" ht="63" customHeight="1" x14ac:dyDescent="0.2">
      <c r="A106" s="173" t="s">
        <v>70</v>
      </c>
      <c r="B106" s="174"/>
      <c r="C106" s="169"/>
      <c r="D106" s="140">
        <f>D103/5</f>
        <v>1680</v>
      </c>
      <c r="E106" s="140"/>
      <c r="F106" s="140"/>
      <c r="G106" s="140"/>
      <c r="H106" s="141"/>
    </row>
    <row r="107" spans="1:8" ht="63" customHeight="1" x14ac:dyDescent="0.2">
      <c r="A107" s="173" t="s">
        <v>71</v>
      </c>
      <c r="B107" s="174"/>
      <c r="C107" s="169"/>
      <c r="D107" s="140">
        <f>D103/6</f>
        <v>1400</v>
      </c>
      <c r="E107" s="140"/>
      <c r="F107" s="140"/>
      <c r="G107" s="140"/>
      <c r="H107" s="141"/>
    </row>
    <row r="108" spans="1:8" ht="63" customHeight="1" x14ac:dyDescent="0.2">
      <c r="A108" s="173" t="s">
        <v>72</v>
      </c>
      <c r="B108" s="174"/>
      <c r="C108" s="169"/>
      <c r="D108" s="140">
        <f>D103/7</f>
        <v>1200</v>
      </c>
      <c r="E108" s="140"/>
      <c r="F108" s="140"/>
      <c r="G108" s="140"/>
      <c r="H108" s="141"/>
    </row>
    <row r="109" spans="1:8" ht="63" customHeight="1" x14ac:dyDescent="0.2">
      <c r="A109" s="173" t="s">
        <v>73</v>
      </c>
      <c r="B109" s="174"/>
      <c r="C109" s="169"/>
      <c r="D109" s="140">
        <f>D103/8</f>
        <v>1050</v>
      </c>
      <c r="E109" s="140"/>
      <c r="F109" s="140"/>
      <c r="G109" s="140"/>
      <c r="H109" s="141"/>
    </row>
    <row r="110" spans="1:8" ht="63" customHeight="1" x14ac:dyDescent="0.2">
      <c r="A110" s="173" t="s">
        <v>74</v>
      </c>
      <c r="B110" s="174"/>
      <c r="C110" s="169"/>
      <c r="D110" s="140">
        <f>D103/9</f>
        <v>933.33333333333337</v>
      </c>
      <c r="E110" s="140"/>
      <c r="F110" s="140"/>
      <c r="G110" s="140"/>
      <c r="H110" s="141"/>
    </row>
    <row r="111" spans="1:8" ht="63" customHeight="1" x14ac:dyDescent="0.2">
      <c r="A111" s="173" t="s">
        <v>75</v>
      </c>
      <c r="B111" s="174"/>
      <c r="C111" s="169"/>
      <c r="D111" s="140">
        <f>D103/10</f>
        <v>840</v>
      </c>
      <c r="E111" s="140"/>
      <c r="F111" s="140"/>
      <c r="G111" s="140"/>
      <c r="H111" s="141"/>
    </row>
    <row r="112" spans="1:8" ht="63" customHeight="1" thickBot="1" x14ac:dyDescent="0.25">
      <c r="A112" s="162" t="s">
        <v>76</v>
      </c>
      <c r="B112" s="163"/>
      <c r="C112" s="169"/>
      <c r="D112" s="165">
        <v>12600</v>
      </c>
      <c r="E112" s="165"/>
      <c r="F112" s="165"/>
      <c r="G112" s="165"/>
      <c r="H112" s="166"/>
    </row>
    <row r="113" spans="1:8" ht="63" customHeight="1" thickBot="1" x14ac:dyDescent="0.25">
      <c r="A113" s="167" t="s">
        <v>67</v>
      </c>
      <c r="B113" s="168"/>
      <c r="C113" s="169"/>
      <c r="D113" s="170" t="s">
        <v>68</v>
      </c>
      <c r="E113" s="171"/>
      <c r="F113" s="171"/>
      <c r="G113" s="171"/>
      <c r="H113" s="172"/>
    </row>
    <row r="114" spans="1:8" ht="63" customHeight="1" x14ac:dyDescent="0.2">
      <c r="A114" s="173" t="s">
        <v>69</v>
      </c>
      <c r="B114" s="174"/>
      <c r="C114" s="169"/>
      <c r="D114" s="140">
        <v>3150</v>
      </c>
      <c r="E114" s="140"/>
      <c r="F114" s="140"/>
      <c r="G114" s="140"/>
      <c r="H114" s="141"/>
    </row>
    <row r="115" spans="1:8" ht="63" customHeight="1" x14ac:dyDescent="0.2">
      <c r="A115" s="173" t="s">
        <v>70</v>
      </c>
      <c r="B115" s="174"/>
      <c r="C115" s="169"/>
      <c r="D115" s="140">
        <v>2520</v>
      </c>
      <c r="E115" s="140"/>
      <c r="F115" s="140"/>
      <c r="G115" s="140"/>
      <c r="H115" s="141"/>
    </row>
    <row r="116" spans="1:8" ht="63" customHeight="1" x14ac:dyDescent="0.2">
      <c r="A116" s="173" t="s">
        <v>71</v>
      </c>
      <c r="B116" s="174"/>
      <c r="C116" s="169"/>
      <c r="D116" s="140">
        <v>2100</v>
      </c>
      <c r="E116" s="140"/>
      <c r="F116" s="140"/>
      <c r="G116" s="140"/>
      <c r="H116" s="141"/>
    </row>
    <row r="117" spans="1:8" ht="63" customHeight="1" x14ac:dyDescent="0.2">
      <c r="A117" s="173" t="s">
        <v>72</v>
      </c>
      <c r="B117" s="174"/>
      <c r="C117" s="169"/>
      <c r="D117" s="140">
        <v>1800</v>
      </c>
      <c r="E117" s="140"/>
      <c r="F117" s="140"/>
      <c r="G117" s="140"/>
      <c r="H117" s="141"/>
    </row>
    <row r="118" spans="1:8" ht="63" customHeight="1" x14ac:dyDescent="0.2">
      <c r="A118" s="173" t="s">
        <v>73</v>
      </c>
      <c r="B118" s="174"/>
      <c r="C118" s="169"/>
      <c r="D118" s="140">
        <v>1575</v>
      </c>
      <c r="E118" s="140"/>
      <c r="F118" s="140"/>
      <c r="G118" s="140"/>
      <c r="H118" s="141"/>
    </row>
    <row r="119" spans="1:8" ht="63" customHeight="1" x14ac:dyDescent="0.2">
      <c r="A119" s="173" t="s">
        <v>74</v>
      </c>
      <c r="B119" s="174"/>
      <c r="C119" s="169"/>
      <c r="D119" s="140">
        <v>1400</v>
      </c>
      <c r="E119" s="140"/>
      <c r="F119" s="140"/>
      <c r="G119" s="140"/>
      <c r="H119" s="141"/>
    </row>
    <row r="120" spans="1:8" ht="63" customHeight="1" thickBot="1" x14ac:dyDescent="0.25">
      <c r="A120" s="173" t="s">
        <v>75</v>
      </c>
      <c r="B120" s="174"/>
      <c r="C120" s="177"/>
      <c r="D120" s="140">
        <v>1260</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44">
        <v>12000</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"2ГИС.БАРНАУЛ"</v>
      </c>
      <c r="D123" s="31">
        <v>17160</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187">
        <v>10380</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5" s="36">
        <v>5580</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"2ГИС.БАРНАУЛ"</v>
      </c>
      <c r="D126" s="36">
        <v>12120</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"2ГИС.БАРНАУЛ"</v>
      </c>
      <c r="D127" s="36">
        <v>14544</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8" s="36">
        <v>3708</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9" s="36">
        <v>3006</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0" s="36">
        <v>7452</v>
      </c>
      <c r="E130" s="37"/>
      <c r="F130" s="37"/>
      <c r="G130" s="37"/>
      <c r="H130" s="38"/>
    </row>
    <row r="131" spans="1:8" ht="50.1" customHeight="1" x14ac:dyDescent="0.2">
      <c r="A131" s="143" t="s">
        <v>86</v>
      </c>
      <c r="B131" s="144"/>
      <c r="C131" s="186" t="str">
        <f>C162</f>
        <v>электронный справочник на основе Справочника организаций "2ГИС.БАРНАУЛ" (мобильная версия 2ГИС 4.0 и выше)</v>
      </c>
      <c r="D131" s="36">
        <v>22440</v>
      </c>
      <c r="E131" s="37"/>
      <c r="F131" s="37"/>
      <c r="G131" s="37"/>
      <c r="H131" s="38"/>
    </row>
    <row r="132" spans="1:8" ht="50.1" customHeight="1" x14ac:dyDescent="0.2">
      <c r="A132" s="143" t="s">
        <v>87</v>
      </c>
      <c r="B132" s="144"/>
      <c r="C132" s="186" t="s">
        <v>88</v>
      </c>
      <c r="D132" s="36">
        <v>540</v>
      </c>
      <c r="E132" s="37"/>
      <c r="F132" s="37"/>
      <c r="G132" s="37"/>
      <c r="H132" s="38"/>
    </row>
    <row r="133" spans="1:8" ht="75.75"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3" s="36">
        <v>6420</v>
      </c>
      <c r="E133" s="37"/>
      <c r="F133" s="37"/>
      <c r="G133" s="37"/>
      <c r="H133" s="38"/>
    </row>
    <row r="134" spans="1:8" ht="75.75"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4" s="36">
        <v>5136</v>
      </c>
      <c r="E134" s="37"/>
      <c r="F134" s="37"/>
      <c r="G134" s="37"/>
      <c r="H134" s="38"/>
    </row>
    <row r="135" spans="1:8" ht="75.75" customHeight="1" x14ac:dyDescent="0.2">
      <c r="A135" s="143" t="s">
        <v>91</v>
      </c>
      <c r="B135" s="144"/>
      <c r="C135"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5" s="36">
        <v>5340</v>
      </c>
      <c r="E135" s="37"/>
      <c r="F135" s="37"/>
      <c r="G135" s="37"/>
      <c r="H135" s="38"/>
    </row>
    <row r="136" spans="1:8" ht="75.75" customHeight="1" x14ac:dyDescent="0.2">
      <c r="A136" s="143" t="s">
        <v>92</v>
      </c>
      <c r="B136" s="144"/>
      <c r="C136" s="186"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6" s="36">
        <v>2568</v>
      </c>
      <c r="E136" s="37"/>
      <c r="F136" s="37"/>
      <c r="G136" s="37"/>
      <c r="H136" s="38"/>
    </row>
    <row r="137" spans="1:8" ht="75.75" customHeight="1" x14ac:dyDescent="0.2">
      <c r="A137" s="143" t="s">
        <v>93</v>
      </c>
      <c r="B137" s="144" t="s">
        <v>93</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7" s="36">
        <v>31860</v>
      </c>
      <c r="E137" s="37"/>
      <c r="F137" s="37"/>
      <c r="G137" s="37"/>
      <c r="H137" s="38"/>
    </row>
    <row r="138" spans="1:8" ht="75.75" customHeight="1" x14ac:dyDescent="0.2">
      <c r="A138" s="143" t="s">
        <v>94</v>
      </c>
      <c r="B138" s="144" t="s">
        <v>94</v>
      </c>
      <c r="C13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38" s="36">
        <v>10902</v>
      </c>
      <c r="E138" s="37"/>
      <c r="F138" s="37"/>
      <c r="G138" s="37"/>
      <c r="H138" s="38"/>
    </row>
    <row r="139" spans="1:8" ht="50.1" customHeight="1" x14ac:dyDescent="0.2">
      <c r="A139" s="143" t="s">
        <v>95</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9" s="36">
        <v>10200</v>
      </c>
      <c r="E139" s="37"/>
      <c r="F139" s="37"/>
      <c r="G139" s="37"/>
      <c r="H139" s="38"/>
    </row>
    <row r="140" spans="1:8" s="16" customFormat="1" ht="102" customHeight="1" x14ac:dyDescent="0.2">
      <c r="A140" s="143" t="s">
        <v>16</v>
      </c>
      <c r="B140" s="144"/>
      <c r="C14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40" s="36">
        <v>1380</v>
      </c>
      <c r="E140" s="37"/>
      <c r="F140" s="37"/>
      <c r="G140" s="37"/>
      <c r="H140" s="38"/>
    </row>
    <row r="141" spans="1:8" s="16" customFormat="1" ht="126" customHeight="1" x14ac:dyDescent="0.2">
      <c r="A141" s="143" t="s">
        <v>96</v>
      </c>
      <c r="B141" s="144"/>
      <c r="C1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1" s="36">
        <v>15000</v>
      </c>
      <c r="E141" s="37"/>
      <c r="F141" s="37"/>
      <c r="G141" s="37"/>
      <c r="H141" s="38"/>
    </row>
    <row r="142" spans="1:8" s="16" customFormat="1" ht="126" customHeight="1" x14ac:dyDescent="0.2">
      <c r="A142" s="143" t="s">
        <v>97</v>
      </c>
      <c r="B142" s="144"/>
      <c r="C14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2" s="36">
        <v>7500</v>
      </c>
      <c r="E142" s="37"/>
      <c r="F142" s="37"/>
      <c r="G142" s="37"/>
      <c r="H142" s="38"/>
    </row>
    <row r="143" spans="1:8" s="16" customFormat="1" ht="126" customHeight="1" x14ac:dyDescent="0.2">
      <c r="A143" s="137" t="s">
        <v>98</v>
      </c>
      <c r="B143" s="191"/>
      <c r="C14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43" s="36">
        <v>10002</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"2ГИС.БАРНАУЛ"</v>
      </c>
      <c r="D144" s="36">
        <v>24120</v>
      </c>
      <c r="E144" s="37"/>
      <c r="F144" s="37"/>
      <c r="G144" s="37"/>
      <c r="H144" s="38"/>
    </row>
    <row r="145" spans="1:8" ht="50.1" customHeight="1" x14ac:dyDescent="0.2">
      <c r="A145" s="143" t="s">
        <v>100</v>
      </c>
      <c r="B145" s="144"/>
      <c r="C145" s="186" t="str">
        <f t="shared" ref="C145:C154"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6">
        <v>14640</v>
      </c>
      <c r="E145" s="37"/>
      <c r="F145" s="37"/>
      <c r="G145" s="37"/>
      <c r="H145" s="38"/>
    </row>
    <row r="146" spans="1:8" ht="50.1" customHeight="1" x14ac:dyDescent="0.2">
      <c r="A146" s="143" t="s">
        <v>101</v>
      </c>
      <c r="B146" s="144"/>
      <c r="C146" s="186" t="str">
        <f t="shared" si="2"/>
        <v>Электронный справочник на основе Справочника организаций "2ГИС.БАРНАУЛ" (версия для ПК)</v>
      </c>
      <c r="D146" s="36">
        <v>7920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"2ГИС.БАРНАУЛ"</v>
      </c>
      <c r="D147" s="36">
        <v>17040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"2ГИС.БАРНАУЛ"</v>
      </c>
      <c r="D148" s="36">
        <v>20448</v>
      </c>
      <c r="E148" s="37"/>
      <c r="F148" s="37"/>
      <c r="G148" s="37"/>
      <c r="H148" s="38"/>
    </row>
    <row r="149" spans="1:8" ht="50.1" customHeight="1" x14ac:dyDescent="0.2">
      <c r="A149" s="143" t="s">
        <v>104</v>
      </c>
      <c r="B149" s="144"/>
      <c r="C149" s="186" t="str">
        <f t="shared" si="2"/>
        <v>Электронный справочник на основе Справочника организаций "2ГИС.БАРНАУЛ" (версия для ПК)</v>
      </c>
      <c r="D149" s="36">
        <v>5280</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"2ГИС.БАРНАУЛ" (версия для ПК)</v>
      </c>
      <c r="D150" s="36">
        <v>4320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"2ГИС.БАРНАУЛ" (версия для ПК)</v>
      </c>
      <c r="D151" s="36">
        <v>10440</v>
      </c>
      <c r="E151" s="37"/>
      <c r="F151" s="37"/>
      <c r="G151" s="37"/>
      <c r="H151" s="38"/>
    </row>
    <row r="152" spans="1:8" ht="50.1" customHeight="1" x14ac:dyDescent="0.2">
      <c r="A152" s="143" t="s">
        <v>107</v>
      </c>
      <c r="B152" s="144"/>
      <c r="C152" s="186" t="s">
        <v>88</v>
      </c>
      <c r="D152" s="36">
        <v>840</v>
      </c>
      <c r="E152" s="37"/>
      <c r="F152" s="37"/>
      <c r="G152" s="37"/>
      <c r="H152" s="38"/>
    </row>
    <row r="153" spans="1:8" ht="68.25" customHeight="1" x14ac:dyDescent="0.2">
      <c r="A153" s="143" t="s">
        <v>108</v>
      </c>
      <c r="B153" s="144"/>
      <c r="C15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6">
        <v>44640</v>
      </c>
      <c r="E153" s="37"/>
      <c r="F153" s="37"/>
      <c r="G153" s="37"/>
      <c r="H153" s="38"/>
    </row>
    <row r="154" spans="1:8" ht="50.1" customHeight="1" thickBot="1" x14ac:dyDescent="0.25">
      <c r="A154" s="143" t="s">
        <v>109</v>
      </c>
      <c r="B154" s="144"/>
      <c r="C154" s="186" t="str">
        <f t="shared" si="2"/>
        <v>Электронный справочник на основе Справочника организаций "2ГИС.БАРНАУЛ" (версия для ПК)</v>
      </c>
      <c r="D154" s="44">
        <v>14280</v>
      </c>
      <c r="E154" s="45"/>
      <c r="F154" s="45"/>
      <c r="G154" s="45"/>
      <c r="H154" s="46"/>
    </row>
    <row r="155" spans="1:8" s="28" customFormat="1" ht="50.1" customHeight="1" thickBot="1" x14ac:dyDescent="0.25">
      <c r="A155" s="24" t="s">
        <v>110</v>
      </c>
      <c r="B155" s="25"/>
      <c r="C155" s="26"/>
      <c r="D155" s="156"/>
      <c r="E155" s="156"/>
      <c r="F155" s="156"/>
      <c r="G155" s="156"/>
      <c r="H155" s="157"/>
    </row>
    <row r="156" spans="1:8" s="16" customFormat="1" ht="50.1" customHeight="1" x14ac:dyDescent="0.2">
      <c r="A156" s="143" t="s">
        <v>111</v>
      </c>
      <c r="B156" s="144"/>
      <c r="C1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56" s="36">
        <v>7500</v>
      </c>
      <c r="E156" s="37"/>
      <c r="F156" s="37"/>
      <c r="G156" s="37"/>
      <c r="H156" s="38"/>
    </row>
    <row r="157" spans="1:8" s="16" customFormat="1" ht="50.1" customHeight="1" x14ac:dyDescent="0.2">
      <c r="A157" s="143" t="s">
        <v>112</v>
      </c>
      <c r="B157" s="144"/>
      <c r="C157" s="196"/>
      <c r="D157" s="36">
        <v>7500</v>
      </c>
      <c r="E157" s="37"/>
      <c r="F157" s="37"/>
      <c r="G157" s="37"/>
      <c r="H157" s="38"/>
    </row>
    <row r="158" spans="1:8" s="16" customFormat="1" ht="50.1" customHeight="1" x14ac:dyDescent="0.2">
      <c r="A158" s="194" t="s">
        <v>113</v>
      </c>
      <c r="B158" s="195"/>
      <c r="C158" s="196"/>
      <c r="D158" s="329">
        <v>3000</v>
      </c>
      <c r="E158" s="140"/>
      <c r="F158" s="140"/>
      <c r="G158" s="140"/>
      <c r="H158" s="140"/>
    </row>
    <row r="159" spans="1:8" s="16" customFormat="1" ht="50.1" customHeight="1" x14ac:dyDescent="0.2">
      <c r="A159" s="194" t="s">
        <v>114</v>
      </c>
      <c r="B159" s="195"/>
      <c r="C159" s="196"/>
      <c r="D159" s="329">
        <v>300</v>
      </c>
      <c r="E159" s="140"/>
      <c r="F159" s="140"/>
      <c r="G159" s="140"/>
      <c r="H159" s="140"/>
    </row>
    <row r="160" spans="1:8" s="16" customFormat="1" ht="50.1" customHeight="1" thickBot="1" x14ac:dyDescent="0.25">
      <c r="A160" s="194" t="s">
        <v>115</v>
      </c>
      <c r="B160" s="195"/>
      <c r="C160" s="198"/>
      <c r="D160" s="78">
        <v>1050</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2" s="200">
        <f>F162*1.2</f>
        <v>7704</v>
      </c>
      <c r="E162" s="201">
        <f>F162*1.1</f>
        <v>7062.0000000000009</v>
      </c>
      <c r="F162" s="201">
        <v>6420</v>
      </c>
      <c r="G162" s="201">
        <f>F162*0.75</f>
        <v>4815</v>
      </c>
      <c r="H162" s="202">
        <f>F162*0.5</f>
        <v>3210</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"2ГИС.БАРНАУЛ"</v>
      </c>
      <c r="D163" s="36">
        <v>3540</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4" s="36">
        <v>1728</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5" s="200">
        <f>F165*1.2</f>
        <v>10800</v>
      </c>
      <c r="E165" s="201">
        <f>F165*1.1</f>
        <v>9900</v>
      </c>
      <c r="F165" s="201">
        <v>9000</v>
      </c>
      <c r="G165" s="201">
        <f>F165*0.75</f>
        <v>6750</v>
      </c>
      <c r="H165" s="202">
        <f>F165*0.5</f>
        <v>4500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"2ГИС.БАРНАУЛ"</v>
      </c>
      <c r="D166" s="36">
        <v>5040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7" s="36">
        <v>2520</v>
      </c>
      <c r="E167" s="37"/>
      <c r="F167" s="37"/>
      <c r="G167" s="37"/>
      <c r="H167" s="38"/>
    </row>
    <row r="168" spans="1:8" s="16" customFormat="1" ht="126" customHeight="1" x14ac:dyDescent="0.2">
      <c r="A168" s="143" t="s">
        <v>123</v>
      </c>
      <c r="B168" s="144"/>
      <c r="C168" s="203" t="str">
        <f>C163</f>
        <v>Интернет-площадка 2gis.ru на основе Cправочника организаций "2ГИС.БАРНАУЛ"</v>
      </c>
      <c r="D168" s="200">
        <f>F168*1.2</f>
        <v>7704</v>
      </c>
      <c r="E168" s="201">
        <f>F168*1.1</f>
        <v>7062.0000000000009</v>
      </c>
      <c r="F168" s="201">
        <v>6420</v>
      </c>
      <c r="G168" s="201">
        <f>F168*0.75</f>
        <v>4815</v>
      </c>
      <c r="H168" s="202">
        <f>F168*0.5</f>
        <v>3210</v>
      </c>
    </row>
    <row r="169" spans="1:8" s="16" customFormat="1" ht="126" customHeight="1" thickBot="1" x14ac:dyDescent="0.25">
      <c r="A169" s="143" t="s">
        <v>124</v>
      </c>
      <c r="B169" s="144"/>
      <c r="C1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9" s="36">
        <v>6552</v>
      </c>
      <c r="E169" s="37"/>
      <c r="F169" s="37"/>
      <c r="G169" s="37"/>
      <c r="H169" s="38"/>
    </row>
    <row r="170" spans="1:8" ht="50.1" customHeight="1" thickBot="1" x14ac:dyDescent="0.25">
      <c r="A170" s="24" t="s">
        <v>184</v>
      </c>
      <c r="B170" s="25"/>
      <c r="C170" s="26"/>
      <c r="D170" s="156"/>
      <c r="E170" s="156"/>
      <c r="F170" s="156"/>
      <c r="G170" s="156"/>
      <c r="H170" s="157"/>
    </row>
    <row r="171" spans="1:8" s="23" customFormat="1" ht="30" customHeight="1" thickBot="1" x14ac:dyDescent="0.25">
      <c r="A171" s="357"/>
      <c r="B171" s="357"/>
      <c r="C171" s="358"/>
      <c r="D171" s="357"/>
      <c r="E171" s="357"/>
      <c r="F171" s="357"/>
      <c r="G171" s="357"/>
      <c r="H171" s="359"/>
    </row>
    <row r="172" spans="1:8" s="16" customFormat="1" ht="83.25" customHeight="1" thickBot="1" x14ac:dyDescent="0.25">
      <c r="A172" s="143" t="s">
        <v>185</v>
      </c>
      <c r="B172" s="144"/>
      <c r="C172"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2" s="31">
        <v>17610</v>
      </c>
      <c r="E172" s="32"/>
      <c r="F172" s="32"/>
      <c r="G172" s="32"/>
      <c r="H172" s="33"/>
    </row>
    <row r="173" spans="1:8" s="16" customFormat="1" ht="83.25" customHeight="1" thickBot="1" x14ac:dyDescent="0.25">
      <c r="A173" s="143" t="s">
        <v>186</v>
      </c>
      <c r="B173" s="144"/>
      <c r="C173" s="196"/>
      <c r="D173" s="31">
        <v>17610</v>
      </c>
      <c r="E173" s="32"/>
      <c r="F173" s="32"/>
      <c r="G173" s="32"/>
      <c r="H173" s="33"/>
    </row>
    <row r="174" spans="1:8" ht="50.1" customHeight="1" thickBot="1" x14ac:dyDescent="0.25">
      <c r="A174" s="301"/>
      <c r="B174" s="302"/>
      <c r="C174" s="182"/>
      <c r="D174" s="325"/>
      <c r="E174" s="325"/>
      <c r="F174" s="325"/>
      <c r="G174" s="325"/>
      <c r="H174" s="326"/>
    </row>
    <row r="175" spans="1:8" s="23" customFormat="1" ht="26.25" x14ac:dyDescent="0.2">
      <c r="A175" s="204"/>
      <c r="B175" s="205"/>
      <c r="C175" s="206"/>
      <c r="D175" s="205"/>
      <c r="E175" s="205"/>
      <c r="F175" s="205"/>
      <c r="G175" s="205"/>
      <c r="H175" s="207"/>
    </row>
    <row r="176" spans="1:8" s="16" customFormat="1" ht="21" x14ac:dyDescent="0.2">
      <c r="A176" s="208"/>
      <c r="B176" s="209" t="s">
        <v>125</v>
      </c>
      <c r="C176" s="210" t="s">
        <v>225</v>
      </c>
      <c r="D176" s="210"/>
      <c r="E176" s="211"/>
      <c r="F176" s="211"/>
      <c r="G176" s="211"/>
      <c r="H176" s="211"/>
    </row>
    <row r="177" spans="1:8" s="16" customFormat="1" ht="21" x14ac:dyDescent="0.2">
      <c r="A177" s="208"/>
      <c r="B177" s="211"/>
      <c r="C177" s="212" t="s">
        <v>226</v>
      </c>
      <c r="D177" s="212"/>
      <c r="E177" s="211"/>
      <c r="F177" s="211"/>
      <c r="G177" s="211"/>
      <c r="H177" s="211"/>
    </row>
    <row r="178" spans="1:8" s="16" customFormat="1" ht="21" x14ac:dyDescent="0.2">
      <c r="A178" s="208"/>
      <c r="B178" s="211"/>
      <c r="C178" s="212" t="s">
        <v>227</v>
      </c>
      <c r="D178" s="212"/>
      <c r="E178" s="211"/>
      <c r="F178" s="211"/>
      <c r="G178" s="211"/>
      <c r="H178" s="211"/>
    </row>
    <row r="179" spans="1:8" s="16" customFormat="1" ht="21" x14ac:dyDescent="0.2">
      <c r="A179" s="204"/>
      <c r="B179" s="205"/>
      <c r="C179" s="212"/>
      <c r="D179" s="212"/>
      <c r="E179" s="211"/>
      <c r="F179" s="211"/>
      <c r="G179" s="211"/>
      <c r="H179" s="205"/>
    </row>
    <row r="180" spans="1:8" s="16" customFormat="1" ht="26.25" x14ac:dyDescent="0.2">
      <c r="A180" s="215" t="str">
        <f>Абакан_юр!A157</f>
        <v>По соглашению сторон в качестве валюты платежа могут выступать украинские гривны, в этом случае курс следующий: 1 руб. = 0,4294 гривен</v>
      </c>
      <c r="B180" s="215"/>
      <c r="C180" s="215"/>
      <c r="D180" s="216"/>
      <c r="E180" s="216"/>
      <c r="F180" s="217"/>
      <c r="G180" s="218"/>
      <c r="H180" s="218"/>
    </row>
    <row r="181" spans="1:8" ht="26.25" x14ac:dyDescent="0.2">
      <c r="A181" s="215" t="str">
        <f>Абакан_юр!A158</f>
        <v>По соглашению сторон в качестве валюты платежа могут выступать дирхамы ОАЭ, в этом случае курс следующий: 1 руб. = 0,0422 дирхам</v>
      </c>
      <c r="B181" s="215"/>
      <c r="C181" s="215"/>
      <c r="D181" s="216"/>
      <c r="E181" s="216"/>
      <c r="F181" s="217"/>
      <c r="G181" s="220"/>
      <c r="H181" s="220"/>
    </row>
    <row r="182" spans="1:8" ht="26.25" x14ac:dyDescent="0.2">
      <c r="A182" s="215" t="str">
        <f>Абакан_юр!A159</f>
        <v>По соглашению сторон в качестве валюты платежа могут выступать доллары США, в этом случае курс следующий: 1 руб. = 0,0115 доллара</v>
      </c>
      <c r="B182" s="215"/>
      <c r="C182" s="215"/>
      <c r="D182" s="216"/>
      <c r="E182" s="216"/>
      <c r="F182" s="217"/>
      <c r="G182" s="220"/>
      <c r="H182" s="220"/>
    </row>
    <row r="183" spans="1:8" ht="26.25" x14ac:dyDescent="0.2">
      <c r="A183" s="215" t="str">
        <f>Абакан_юр!A160</f>
        <v>По соглашению сторон в качестве валюты платежа могут выступать евро, в этом случае курс следующий: 1 руб. = 0,0106 евро</v>
      </c>
      <c r="B183" s="215"/>
      <c r="C183" s="215"/>
      <c r="D183" s="216"/>
      <c r="E183" s="217"/>
      <c r="F183" s="217"/>
      <c r="G183" s="220"/>
      <c r="H183" s="220"/>
    </row>
    <row r="184" spans="1:8" ht="26.25" x14ac:dyDescent="0.2">
      <c r="A184" s="215" t="str">
        <f>Абакан_юр!A161</f>
        <v>По соглашению сторон в качестве валюты платежа могут выступать чешские кроны, в этом случае курс следующий: 1 руб. = 0,2596 крона</v>
      </c>
      <c r="B184" s="215"/>
      <c r="C184" s="215"/>
      <c r="D184" s="216"/>
      <c r="E184" s="217"/>
      <c r="F184" s="217"/>
      <c r="G184" s="220"/>
      <c r="H184" s="220"/>
    </row>
    <row r="185" spans="1:8" ht="26.25" x14ac:dyDescent="0.2">
      <c r="A185" s="215" t="str">
        <f>Абакан_юр!A162</f>
        <v>По соглашению сторон в качестве валюты платежа могут выступать киргизские сомы, в этом случае курс следующий: 1 руб. = 1,0276 сом</v>
      </c>
      <c r="B185" s="215"/>
      <c r="C185" s="215"/>
      <c r="D185" s="216"/>
      <c r="E185" s="216"/>
      <c r="F185" s="217"/>
      <c r="G185" s="220"/>
      <c r="H185" s="220"/>
    </row>
    <row r="186" spans="1:8" ht="26.25" x14ac:dyDescent="0.2">
      <c r="A186"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6" s="215"/>
      <c r="C186" s="215"/>
      <c r="D186" s="216"/>
      <c r="E186" s="216"/>
      <c r="F186" s="217"/>
      <c r="G186" s="220"/>
      <c r="H186" s="220"/>
    </row>
    <row r="187" spans="1:8" ht="26.25" customHeight="1" x14ac:dyDescent="0.2">
      <c r="A187" s="221"/>
      <c r="B187" s="221"/>
      <c r="C187" s="222"/>
      <c r="D187" s="223"/>
      <c r="E187" s="223"/>
      <c r="F187" s="224"/>
      <c r="G187" s="225"/>
      <c r="H187" s="225"/>
    </row>
    <row r="188" spans="1:8" ht="26.25" customHeight="1" x14ac:dyDescent="0.2">
      <c r="A188" s="227" t="s">
        <v>136</v>
      </c>
      <c r="B188" s="227"/>
      <c r="C188" s="227"/>
      <c r="D188" s="227"/>
      <c r="E188" s="227"/>
      <c r="F188" s="227"/>
      <c r="G188" s="227"/>
      <c r="H188" s="227"/>
    </row>
    <row r="189" spans="1:8" ht="26.25" customHeight="1" x14ac:dyDescent="0.2">
      <c r="A189" s="227" t="s">
        <v>137</v>
      </c>
      <c r="B189" s="227"/>
      <c r="C189" s="227"/>
      <c r="D189" s="227"/>
      <c r="E189" s="227"/>
      <c r="F189" s="227"/>
      <c r="G189" s="227"/>
      <c r="H189" s="227"/>
    </row>
    <row r="190" spans="1:8" ht="26.25" customHeight="1" x14ac:dyDescent="0.2">
      <c r="A190" s="221"/>
      <c r="B190" s="221"/>
      <c r="C190" s="222"/>
      <c r="D190" s="223"/>
      <c r="E190" s="223"/>
      <c r="F190" s="224"/>
      <c r="G190" s="225"/>
      <c r="H190" s="225"/>
    </row>
    <row r="191" spans="1:8" ht="26.25" customHeight="1" thickBot="1" x14ac:dyDescent="0.25">
      <c r="A191" s="228" t="s">
        <v>138</v>
      </c>
      <c r="B191" s="228"/>
      <c r="C191" s="228"/>
      <c r="D191" s="228"/>
      <c r="E191" s="228"/>
      <c r="F191" s="229"/>
      <c r="G191" s="219"/>
      <c r="H191" s="230"/>
    </row>
    <row r="192" spans="1:8" ht="26.25" customHeight="1" thickBot="1" x14ac:dyDescent="0.25">
      <c r="A192" s="231" t="s">
        <v>139</v>
      </c>
      <c r="B192" s="232"/>
      <c r="C192" s="232"/>
      <c r="D192" s="232"/>
      <c r="E192" s="233"/>
      <c r="F192" s="234"/>
      <c r="H192" s="235"/>
    </row>
    <row r="193" spans="1:8" ht="26.25" customHeight="1" thickBot="1" x14ac:dyDescent="0.25">
      <c r="A193" s="236" t="s">
        <v>140</v>
      </c>
      <c r="B193" s="237"/>
      <c r="C193" s="238" t="s">
        <v>141</v>
      </c>
      <c r="D193" s="237" t="s">
        <v>142</v>
      </c>
      <c r="E193" s="239"/>
      <c r="F193" s="240"/>
      <c r="G193" s="240"/>
      <c r="H193" s="240"/>
    </row>
    <row r="194" spans="1:8" ht="21" x14ac:dyDescent="0.2">
      <c r="A194" s="241" t="s">
        <v>169</v>
      </c>
      <c r="B194" s="242"/>
      <c r="C194" s="244" t="s">
        <v>170</v>
      </c>
      <c r="D194" s="370">
        <v>2190</v>
      </c>
      <c r="E194" s="245"/>
      <c r="F194" s="240"/>
      <c r="G194" s="240"/>
      <c r="H194" s="240"/>
    </row>
    <row r="195" spans="1:8" ht="21" x14ac:dyDescent="0.2">
      <c r="A195" s="246" t="s">
        <v>171</v>
      </c>
      <c r="B195" s="247"/>
      <c r="C195" s="249"/>
      <c r="D195" s="371">
        <v>1590</v>
      </c>
      <c r="E195" s="250"/>
      <c r="F195" s="240"/>
      <c r="G195" s="240"/>
      <c r="H195" s="240"/>
    </row>
    <row r="196" spans="1:8" ht="21" x14ac:dyDescent="0.2">
      <c r="A196" s="246" t="s">
        <v>172</v>
      </c>
      <c r="B196" s="247"/>
      <c r="C196" s="249"/>
      <c r="D196" s="371">
        <v>1440</v>
      </c>
      <c r="E196" s="250"/>
      <c r="F196" s="240"/>
      <c r="G196" s="240"/>
      <c r="H196" s="240"/>
    </row>
    <row r="197" spans="1:8" ht="21.75" thickBot="1" x14ac:dyDescent="0.25">
      <c r="A197" s="246" t="s">
        <v>173</v>
      </c>
      <c r="B197" s="247"/>
      <c r="C197" s="249"/>
      <c r="D197" s="371">
        <v>1290</v>
      </c>
      <c r="E197" s="250"/>
      <c r="F197" s="240"/>
      <c r="G197" s="240"/>
      <c r="H197" s="240"/>
    </row>
    <row r="198" spans="1:8" ht="35.25" customHeight="1" x14ac:dyDescent="0.2">
      <c r="A198" s="241" t="s">
        <v>143</v>
      </c>
      <c r="B198" s="242"/>
      <c r="C198" s="243" t="s">
        <v>144</v>
      </c>
      <c r="D198" s="244" t="s">
        <v>145</v>
      </c>
      <c r="E198" s="245"/>
      <c r="F198" s="240"/>
      <c r="G198" s="240"/>
      <c r="H198" s="240"/>
    </row>
    <row r="199" spans="1:8" ht="50.1" customHeight="1" x14ac:dyDescent="0.2">
      <c r="A199" s="246" t="s">
        <v>146</v>
      </c>
      <c r="B199" s="247"/>
      <c r="C199" s="248" t="s">
        <v>147</v>
      </c>
      <c r="D199" s="249" t="s">
        <v>148</v>
      </c>
      <c r="E199" s="250"/>
      <c r="F199" s="240"/>
      <c r="G199" s="240"/>
      <c r="H199" s="240"/>
    </row>
    <row r="200" spans="1:8" ht="94.5" customHeight="1" x14ac:dyDescent="0.2">
      <c r="A200" s="247" t="s">
        <v>149</v>
      </c>
      <c r="B200" s="247"/>
      <c r="C200" s="248" t="s">
        <v>150</v>
      </c>
      <c r="D200" s="249" t="s">
        <v>148</v>
      </c>
      <c r="E200" s="249"/>
      <c r="F200" s="240"/>
      <c r="G200" s="240"/>
      <c r="H200" s="240"/>
    </row>
    <row r="201" spans="1:8" ht="94.5" customHeight="1" x14ac:dyDescent="0.2">
      <c r="A201" s="246" t="s">
        <v>152</v>
      </c>
      <c r="B201" s="247"/>
      <c r="C201" s="337" t="s">
        <v>153</v>
      </c>
      <c r="D201" s="247" t="s">
        <v>148</v>
      </c>
      <c r="E201" s="338"/>
      <c r="F201" s="234"/>
      <c r="G201" s="234"/>
      <c r="H201" s="234"/>
    </row>
    <row r="202" spans="1:8" ht="94.5" customHeight="1" x14ac:dyDescent="0.2">
      <c r="A202" s="246" t="s">
        <v>154</v>
      </c>
      <c r="B202" s="247"/>
      <c r="C202" s="248" t="s">
        <v>155</v>
      </c>
      <c r="D202" s="249" t="s">
        <v>148</v>
      </c>
      <c r="E202" s="250"/>
      <c r="F202" s="224"/>
      <c r="G202" s="225"/>
      <c r="H202" s="225"/>
    </row>
    <row r="203" spans="1:8" ht="94.5" customHeight="1" x14ac:dyDescent="0.2">
      <c r="A203" s="252" t="s">
        <v>156</v>
      </c>
      <c r="B203" s="252"/>
      <c r="C203" s="252"/>
      <c r="D203" s="252"/>
      <c r="E203" s="252"/>
      <c r="F203" s="252"/>
      <c r="G203" s="252"/>
      <c r="H203" s="252"/>
    </row>
    <row r="204" spans="1:8" ht="90.75" customHeight="1" x14ac:dyDescent="0.2">
      <c r="A204" s="252" t="s">
        <v>157</v>
      </c>
      <c r="B204" s="252"/>
      <c r="C204" s="252"/>
      <c r="D204" s="252"/>
      <c r="E204" s="252"/>
      <c r="F204" s="252"/>
      <c r="G204" s="252"/>
      <c r="H204" s="252"/>
    </row>
    <row r="205" spans="1:8" ht="195" customHeight="1" x14ac:dyDescent="0.2">
      <c r="A20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27"/>
      <c r="C205" s="227"/>
      <c r="D205" s="227"/>
      <c r="E205" s="227"/>
      <c r="F205" s="227"/>
      <c r="G205" s="227"/>
      <c r="H205" s="227"/>
    </row>
    <row r="206" spans="1:8" ht="105.75" customHeight="1" x14ac:dyDescent="0.2">
      <c r="A206" s="227" t="s">
        <v>159</v>
      </c>
      <c r="B206" s="227"/>
      <c r="C206" s="227"/>
      <c r="D206" s="227"/>
      <c r="E206" s="227"/>
      <c r="F206" s="227"/>
      <c r="G206" s="227"/>
      <c r="H206" s="227"/>
    </row>
    <row r="207" spans="1:8" ht="69.75" customHeight="1" x14ac:dyDescent="0.2">
      <c r="A207" s="252" t="s">
        <v>160</v>
      </c>
      <c r="B207" s="252"/>
      <c r="C207" s="252"/>
      <c r="D207" s="252"/>
      <c r="E207" s="252"/>
      <c r="F207" s="252"/>
      <c r="G207" s="252"/>
      <c r="H207" s="252"/>
    </row>
    <row r="208" spans="1:8" s="205" customFormat="1" ht="125.25" customHeight="1" x14ac:dyDescent="0.2">
      <c r="A208" s="227" t="s">
        <v>161</v>
      </c>
      <c r="B208" s="227"/>
      <c r="C208" s="227"/>
      <c r="D208" s="227"/>
      <c r="E208" s="227"/>
      <c r="F208" s="227"/>
      <c r="G208" s="227"/>
      <c r="H208" s="227"/>
    </row>
    <row r="209" spans="1:8" s="226" customFormat="1" ht="222.75" customHeight="1" x14ac:dyDescent="0.2">
      <c r="A209" s="204"/>
      <c r="B209" s="205"/>
      <c r="C209" s="206"/>
      <c r="D209" s="205"/>
      <c r="E209" s="205"/>
      <c r="F209" s="205"/>
      <c r="G209" s="205"/>
      <c r="H209" s="207"/>
    </row>
    <row r="210" spans="1:8" ht="24.95" customHeight="1" x14ac:dyDescent="0.2"/>
    <row r="211" spans="1:8" ht="24.95" customHeight="1" x14ac:dyDescent="0.2"/>
    <row r="212" spans="1:8" ht="207.75" customHeight="1" x14ac:dyDescent="0.2"/>
    <row r="213" spans="1:8" ht="72" customHeight="1" x14ac:dyDescent="0.2"/>
    <row r="214" spans="1:8" ht="39.75" customHeight="1" x14ac:dyDescent="0.2"/>
    <row r="215" spans="1:8" s="254" customFormat="1" ht="114.75" customHeight="1" x14ac:dyDescent="0.2">
      <c r="A215" s="204"/>
      <c r="B215" s="205"/>
      <c r="C215" s="206"/>
      <c r="D215" s="205"/>
      <c r="E215" s="205"/>
      <c r="F215" s="205"/>
      <c r="G215" s="205"/>
      <c r="H215" s="207"/>
    </row>
  </sheetData>
  <sheetProtection selectLockedCells="1" selectUnlockedCells="1"/>
  <mergeCells count="353">
    <mergeCell ref="A205:H205"/>
    <mergeCell ref="A206:H206"/>
    <mergeCell ref="A207:H207"/>
    <mergeCell ref="A208:E208"/>
    <mergeCell ref="F208:H208"/>
    <mergeCell ref="A201:B201"/>
    <mergeCell ref="D201:E201"/>
    <mergeCell ref="A202:B202"/>
    <mergeCell ref="D202:E202"/>
    <mergeCell ref="A203:H203"/>
    <mergeCell ref="A204:H204"/>
    <mergeCell ref="D197:E197"/>
    <mergeCell ref="A198:B198"/>
    <mergeCell ref="D198:E198"/>
    <mergeCell ref="A199:B199"/>
    <mergeCell ref="D199:E199"/>
    <mergeCell ref="A200:B200"/>
    <mergeCell ref="D200:E200"/>
    <mergeCell ref="A193:B193"/>
    <mergeCell ref="D193:E193"/>
    <mergeCell ref="A194:B194"/>
    <mergeCell ref="C194:C197"/>
    <mergeCell ref="D194:E194"/>
    <mergeCell ref="A195:B195"/>
    <mergeCell ref="D195:E195"/>
    <mergeCell ref="A196:B196"/>
    <mergeCell ref="D196:E196"/>
    <mergeCell ref="A197:B197"/>
    <mergeCell ref="A185:C185"/>
    <mergeCell ref="A186:C186"/>
    <mergeCell ref="A188:H188"/>
    <mergeCell ref="A189:H189"/>
    <mergeCell ref="A191:E191"/>
    <mergeCell ref="A192:E192"/>
    <mergeCell ref="A180:C180"/>
    <mergeCell ref="G180:H180"/>
    <mergeCell ref="A181:C181"/>
    <mergeCell ref="A182:C182"/>
    <mergeCell ref="A183:C183"/>
    <mergeCell ref="A184:C184"/>
    <mergeCell ref="A174:B174"/>
    <mergeCell ref="D174:H174"/>
    <mergeCell ref="C176:D176"/>
    <mergeCell ref="C177:D177"/>
    <mergeCell ref="C178:D178"/>
    <mergeCell ref="C179:D179"/>
    <mergeCell ref="A171:C171"/>
    <mergeCell ref="D171:H171"/>
    <mergeCell ref="A172:B172"/>
    <mergeCell ref="C172:C173"/>
    <mergeCell ref="D172:H172"/>
    <mergeCell ref="A173:B173"/>
    <mergeCell ref="D173:H173"/>
    <mergeCell ref="A167:B167"/>
    <mergeCell ref="D167:H167"/>
    <mergeCell ref="A168:B168"/>
    <mergeCell ref="A169:B169"/>
    <mergeCell ref="D169:H169"/>
    <mergeCell ref="A170:B170"/>
    <mergeCell ref="D170:H170"/>
    <mergeCell ref="A163:B163"/>
    <mergeCell ref="D163:H163"/>
    <mergeCell ref="A164:B164"/>
    <mergeCell ref="D164:H164"/>
    <mergeCell ref="A165:B165"/>
    <mergeCell ref="A166:B166"/>
    <mergeCell ref="D166:H166"/>
    <mergeCell ref="D159:H159"/>
    <mergeCell ref="A160:B160"/>
    <mergeCell ref="D160:H160"/>
    <mergeCell ref="A161:B161"/>
    <mergeCell ref="D161:H161"/>
    <mergeCell ref="A162:B162"/>
    <mergeCell ref="A155:B155"/>
    <mergeCell ref="D155:H155"/>
    <mergeCell ref="A156:B156"/>
    <mergeCell ref="C156:C160"/>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83"/>
  <sheetViews>
    <sheetView view="pageBreakPreview" zoomScale="40" zoomScaleNormal="60" zoomScaleSheetLayoutView="40" workbookViewId="0">
      <pane ySplit="4" topLeftCell="A14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января 2024 г.</v>
      </c>
      <c r="B2" s="6" t="s">
        <v>2</v>
      </c>
      <c r="C2" s="7" t="s">
        <v>613</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51"/>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52"/>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4">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65"/>
    </row>
    <row r="26" spans="1:4" s="16" customFormat="1" ht="24.95" customHeight="1" thickBot="1" x14ac:dyDescent="0.25">
      <c r="A26" s="81"/>
      <c r="B26" s="48"/>
      <c r="C26" s="49"/>
      <c r="D26" s="653"/>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51"/>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51"/>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978 до 19560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49" s="270">
        <v>978</v>
      </c>
    </row>
    <row r="50" spans="1:4" s="16" customFormat="1" ht="37.5" customHeight="1" outlineLevel="1" x14ac:dyDescent="0.2">
      <c r="A50" s="130" t="s">
        <v>33</v>
      </c>
      <c r="B50" s="131"/>
      <c r="C50" s="126"/>
      <c r="D50" s="271">
        <v>1956</v>
      </c>
    </row>
    <row r="51" spans="1:4" s="16" customFormat="1" ht="37.5" customHeight="1" outlineLevel="1" x14ac:dyDescent="0.2">
      <c r="A51" s="130" t="s">
        <v>34</v>
      </c>
      <c r="B51" s="131"/>
      <c r="C51" s="126"/>
      <c r="D51" s="271">
        <v>2934</v>
      </c>
    </row>
    <row r="52" spans="1:4" s="16" customFormat="1" ht="37.5" customHeight="1" outlineLevel="1" x14ac:dyDescent="0.2">
      <c r="A52" s="130" t="s">
        <v>35</v>
      </c>
      <c r="B52" s="131"/>
      <c r="C52" s="126"/>
      <c r="D52" s="271">
        <v>3912</v>
      </c>
    </row>
    <row r="53" spans="1:4" s="16" customFormat="1" ht="37.5" customHeight="1" outlineLevel="1" x14ac:dyDescent="0.2">
      <c r="A53" s="130" t="s">
        <v>36</v>
      </c>
      <c r="B53" s="131"/>
      <c r="C53" s="126"/>
      <c r="D53" s="271">
        <v>4890</v>
      </c>
    </row>
    <row r="54" spans="1:4" s="16" customFormat="1" ht="37.5" customHeight="1" outlineLevel="1" x14ac:dyDescent="0.2">
      <c r="A54" s="130" t="s">
        <v>37</v>
      </c>
      <c r="B54" s="131"/>
      <c r="C54" s="126"/>
      <c r="D54" s="271">
        <v>5868</v>
      </c>
    </row>
    <row r="55" spans="1:4" s="16" customFormat="1" ht="37.5" customHeight="1" outlineLevel="1" x14ac:dyDescent="0.2">
      <c r="A55" s="130" t="s">
        <v>38</v>
      </c>
      <c r="B55" s="131"/>
      <c r="C55" s="126"/>
      <c r="D55" s="271">
        <v>6846</v>
      </c>
    </row>
    <row r="56" spans="1:4" s="16" customFormat="1" ht="37.5" customHeight="1" outlineLevel="1" x14ac:dyDescent="0.2">
      <c r="A56" s="130" t="s">
        <v>39</v>
      </c>
      <c r="B56" s="131"/>
      <c r="C56" s="126"/>
      <c r="D56" s="271">
        <v>7824</v>
      </c>
    </row>
    <row r="57" spans="1:4" s="16" customFormat="1" ht="37.5" customHeight="1" outlineLevel="1" x14ac:dyDescent="0.2">
      <c r="A57" s="130" t="s">
        <v>40</v>
      </c>
      <c r="B57" s="131"/>
      <c r="C57" s="126"/>
      <c r="D57" s="271">
        <v>8802</v>
      </c>
    </row>
    <row r="58" spans="1:4" s="16" customFormat="1" ht="37.5" customHeight="1" outlineLevel="1" x14ac:dyDescent="0.2">
      <c r="A58" s="130" t="s">
        <v>41</v>
      </c>
      <c r="B58" s="131"/>
      <c r="C58" s="126"/>
      <c r="D58" s="271">
        <v>9780</v>
      </c>
    </row>
    <row r="59" spans="1:4" s="16" customFormat="1" ht="37.5" customHeight="1" outlineLevel="1" x14ac:dyDescent="0.2">
      <c r="A59" s="130" t="s">
        <v>42</v>
      </c>
      <c r="B59" s="131"/>
      <c r="C59" s="126"/>
      <c r="D59" s="271">
        <v>10758</v>
      </c>
    </row>
    <row r="60" spans="1:4" s="16" customFormat="1" ht="37.5" customHeight="1" outlineLevel="1" x14ac:dyDescent="0.2">
      <c r="A60" s="130" t="s">
        <v>43</v>
      </c>
      <c r="B60" s="131"/>
      <c r="C60" s="126"/>
      <c r="D60" s="271">
        <v>11736</v>
      </c>
    </row>
    <row r="61" spans="1:4" s="16" customFormat="1" ht="37.5" customHeight="1" outlineLevel="1" x14ac:dyDescent="0.2">
      <c r="A61" s="130" t="s">
        <v>44</v>
      </c>
      <c r="B61" s="131"/>
      <c r="C61" s="126"/>
      <c r="D61" s="271">
        <v>12714</v>
      </c>
    </row>
    <row r="62" spans="1:4" s="16" customFormat="1" ht="37.5" customHeight="1" outlineLevel="1" x14ac:dyDescent="0.2">
      <c r="A62" s="130" t="s">
        <v>45</v>
      </c>
      <c r="B62" s="131"/>
      <c r="C62" s="126"/>
      <c r="D62" s="271">
        <v>13692</v>
      </c>
    </row>
    <row r="63" spans="1:4" s="16" customFormat="1" ht="37.5" customHeight="1" outlineLevel="1" x14ac:dyDescent="0.2">
      <c r="A63" s="130" t="s">
        <v>46</v>
      </c>
      <c r="B63" s="131"/>
      <c r="C63" s="126"/>
      <c r="D63" s="271">
        <v>14670</v>
      </c>
    </row>
    <row r="64" spans="1:4" s="16" customFormat="1" ht="37.5" customHeight="1" outlineLevel="1" x14ac:dyDescent="0.2">
      <c r="A64" s="130" t="s">
        <v>47</v>
      </c>
      <c r="B64" s="131"/>
      <c r="C64" s="126"/>
      <c r="D64" s="271">
        <v>15648</v>
      </c>
    </row>
    <row r="65" spans="1:4" s="16" customFormat="1" ht="37.5" customHeight="1" outlineLevel="1" x14ac:dyDescent="0.2">
      <c r="A65" s="130" t="s">
        <v>48</v>
      </c>
      <c r="B65" s="131"/>
      <c r="C65" s="126"/>
      <c r="D65" s="271">
        <v>16626</v>
      </c>
    </row>
    <row r="66" spans="1:4" s="16" customFormat="1" ht="37.5" customHeight="1" outlineLevel="1" x14ac:dyDescent="0.2">
      <c r="A66" s="130" t="s">
        <v>49</v>
      </c>
      <c r="B66" s="131"/>
      <c r="C66" s="126"/>
      <c r="D66" s="271">
        <v>17604</v>
      </c>
    </row>
    <row r="67" spans="1:4" s="16" customFormat="1" ht="37.5" customHeight="1" outlineLevel="1" x14ac:dyDescent="0.2">
      <c r="A67" s="130" t="s">
        <v>50</v>
      </c>
      <c r="B67" s="131"/>
      <c r="C67" s="126"/>
      <c r="D67" s="271">
        <v>18582</v>
      </c>
    </row>
    <row r="68" spans="1:4" s="16" customFormat="1" ht="37.5" customHeight="1" outlineLevel="1" thickBot="1" x14ac:dyDescent="0.25">
      <c r="A68" s="130" t="s">
        <v>51</v>
      </c>
      <c r="B68" s="131"/>
      <c r="C68" s="126"/>
      <c r="D68" s="271">
        <v>19560</v>
      </c>
    </row>
    <row r="69" spans="1:4" s="16" customFormat="1" ht="50.1" customHeight="1" thickBot="1" x14ac:dyDescent="0.25">
      <c r="A69" s="119" t="s">
        <v>52</v>
      </c>
      <c r="B69" s="120"/>
      <c r="C69" s="120"/>
      <c r="D69" s="269" t="str">
        <f>"от "&amp;MIN(D70:D79)&amp;" до "&amp;MAX(D70:D79)</f>
        <v>от 180 до 3132</v>
      </c>
    </row>
    <row r="70" spans="1:4" s="16" customFormat="1" ht="156"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70" s="279">
        <v>630</v>
      </c>
    </row>
    <row r="71" spans="1:4" s="16" customFormat="1" ht="37.5" customHeight="1" x14ac:dyDescent="0.2">
      <c r="A71" s="351" t="s">
        <v>54</v>
      </c>
      <c r="B71" s="179"/>
      <c r="C71" s="139"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71" s="279">
        <v>396</v>
      </c>
    </row>
    <row r="72" spans="1:4" s="16" customFormat="1" ht="37.5" customHeight="1" x14ac:dyDescent="0.2">
      <c r="A72" s="351" t="s">
        <v>55</v>
      </c>
      <c r="B72" s="179"/>
      <c r="C72" s="142"/>
      <c r="D72" s="279">
        <v>3132</v>
      </c>
    </row>
    <row r="73" spans="1:4" s="16" customFormat="1" ht="37.5" customHeight="1" x14ac:dyDescent="0.2">
      <c r="A73" s="351" t="s">
        <v>56</v>
      </c>
      <c r="B73" s="179"/>
      <c r="C73" s="142"/>
      <c r="D73" s="271">
        <v>888</v>
      </c>
    </row>
    <row r="74" spans="1:4" s="16" customFormat="1" ht="37.5" customHeight="1" x14ac:dyDescent="0.2">
      <c r="A74" s="143" t="s">
        <v>57</v>
      </c>
      <c r="B74" s="144"/>
      <c r="C74" s="142"/>
      <c r="D74" s="271">
        <v>1890</v>
      </c>
    </row>
    <row r="75" spans="1:4" s="16" customFormat="1" ht="37.5" customHeight="1" x14ac:dyDescent="0.2">
      <c r="A75" s="351" t="s">
        <v>58</v>
      </c>
      <c r="B75" s="179"/>
      <c r="C75" s="142"/>
      <c r="D75" s="279">
        <v>180</v>
      </c>
    </row>
    <row r="76" spans="1:4" s="16" customFormat="1" ht="37.5" customHeight="1" x14ac:dyDescent="0.2">
      <c r="A76" s="351" t="s">
        <v>59</v>
      </c>
      <c r="B76" s="179"/>
      <c r="C76" s="142"/>
      <c r="D76" s="279">
        <v>180</v>
      </c>
    </row>
    <row r="77" spans="1:4" s="16" customFormat="1" ht="37.5" customHeight="1" x14ac:dyDescent="0.2">
      <c r="A77" s="351" t="s">
        <v>60</v>
      </c>
      <c r="B77" s="179"/>
      <c r="C77" s="142"/>
      <c r="D77" s="279">
        <v>360</v>
      </c>
    </row>
    <row r="78" spans="1:4" s="16" customFormat="1" ht="37.5" customHeight="1" x14ac:dyDescent="0.2">
      <c r="A78" s="351" t="s">
        <v>61</v>
      </c>
      <c r="B78" s="179"/>
      <c r="C78" s="142"/>
      <c r="D78" s="279">
        <v>540</v>
      </c>
    </row>
    <row r="79" spans="1:4" s="16" customFormat="1" ht="37.5" customHeight="1" thickBot="1" x14ac:dyDescent="0.25">
      <c r="A79" s="322" t="s">
        <v>62</v>
      </c>
      <c r="B79" s="426"/>
      <c r="C79" s="147"/>
      <c r="D79" s="282">
        <v>3132</v>
      </c>
    </row>
    <row r="80" spans="1:4" s="16" customFormat="1" ht="117.75" customHeight="1" thickBot="1" x14ac:dyDescent="0.25">
      <c r="A80" s="322" t="s">
        <v>64</v>
      </c>
      <c r="B80" s="323"/>
      <c r="C80" s="6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80" s="655">
        <v>30</v>
      </c>
    </row>
    <row r="81" spans="1:4" s="28" customFormat="1" ht="50.1" customHeight="1" thickBot="1" x14ac:dyDescent="0.25">
      <c r="A81" s="24" t="s">
        <v>65</v>
      </c>
      <c r="B81" s="25"/>
      <c r="C81" s="26"/>
      <c r="D81" s="27" t="str">
        <f>"от "&amp;MIN(D83,D103:D119)&amp;" до "&amp;MAX(D83,D103:D119)</f>
        <v>от 636 до 7272</v>
      </c>
    </row>
    <row r="82" spans="1:4" s="16" customFormat="1" ht="24.95" customHeight="1" thickBot="1" x14ac:dyDescent="0.25">
      <c r="A82" s="417"/>
      <c r="B82" s="428"/>
      <c r="C82" s="118"/>
      <c r="D82" s="303"/>
    </row>
    <row r="83" spans="1:4"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83" s="518">
        <v>6720</v>
      </c>
    </row>
    <row r="84" spans="1:4" s="16" customFormat="1" ht="64.5" customHeight="1" thickBot="1" x14ac:dyDescent="0.25">
      <c r="A84" s="167" t="s">
        <v>67</v>
      </c>
      <c r="B84" s="168"/>
      <c r="C84" s="169"/>
      <c r="D84" s="656" t="s">
        <v>68</v>
      </c>
    </row>
    <row r="85" spans="1:4" s="16" customFormat="1" ht="64.5" customHeight="1" x14ac:dyDescent="0.2">
      <c r="A85" s="173" t="s">
        <v>69</v>
      </c>
      <c r="B85" s="174"/>
      <c r="C85" s="169"/>
      <c r="D85" s="271">
        <f>D83/4</f>
        <v>1680</v>
      </c>
    </row>
    <row r="86" spans="1:4" s="16" customFormat="1" ht="64.5" customHeight="1" x14ac:dyDescent="0.2">
      <c r="A86" s="173" t="s">
        <v>70</v>
      </c>
      <c r="B86" s="174"/>
      <c r="C86" s="169"/>
      <c r="D86" s="271">
        <f>D83/5</f>
        <v>1344</v>
      </c>
    </row>
    <row r="87" spans="1:4" s="16" customFormat="1" ht="64.5" customHeight="1" x14ac:dyDescent="0.2">
      <c r="A87" s="173" t="s">
        <v>71</v>
      </c>
      <c r="B87" s="174"/>
      <c r="C87" s="169"/>
      <c r="D87" s="271">
        <f>D83/6</f>
        <v>1120</v>
      </c>
    </row>
    <row r="88" spans="1:4" s="16" customFormat="1" ht="64.5" customHeight="1" x14ac:dyDescent="0.2">
      <c r="A88" s="173" t="s">
        <v>72</v>
      </c>
      <c r="B88" s="174"/>
      <c r="C88" s="169"/>
      <c r="D88" s="271">
        <f>D83/7</f>
        <v>960</v>
      </c>
    </row>
    <row r="89" spans="1:4" s="16" customFormat="1" ht="64.5" customHeight="1" x14ac:dyDescent="0.2">
      <c r="A89" s="173" t="s">
        <v>73</v>
      </c>
      <c r="B89" s="174"/>
      <c r="C89" s="169"/>
      <c r="D89" s="271">
        <f>D83/8</f>
        <v>840</v>
      </c>
    </row>
    <row r="90" spans="1:4" s="16" customFormat="1" ht="64.5" customHeight="1" x14ac:dyDescent="0.2">
      <c r="A90" s="173" t="s">
        <v>74</v>
      </c>
      <c r="B90" s="174"/>
      <c r="C90" s="169"/>
      <c r="D90" s="271">
        <f>D83/9</f>
        <v>746.66666666666663</v>
      </c>
    </row>
    <row r="91" spans="1:4" s="16" customFormat="1" ht="64.5" customHeight="1" thickBot="1" x14ac:dyDescent="0.25">
      <c r="A91" s="173" t="s">
        <v>75</v>
      </c>
      <c r="B91" s="174"/>
      <c r="C91" s="169"/>
      <c r="D91" s="271">
        <f>D83/10</f>
        <v>672</v>
      </c>
    </row>
    <row r="92" spans="1:4" s="16" customFormat="1" ht="64.5" customHeight="1" thickBot="1" x14ac:dyDescent="0.25">
      <c r="A92" s="162" t="s">
        <v>76</v>
      </c>
      <c r="B92" s="163"/>
      <c r="C92" s="169"/>
      <c r="D92" s="518">
        <v>10080</v>
      </c>
    </row>
    <row r="93" spans="1:4" s="16" customFormat="1" ht="64.5" customHeight="1" thickBot="1" x14ac:dyDescent="0.25">
      <c r="A93" s="167" t="s">
        <v>67</v>
      </c>
      <c r="B93" s="168"/>
      <c r="C93" s="169"/>
      <c r="D93" s="656" t="s">
        <v>68</v>
      </c>
    </row>
    <row r="94" spans="1:4" s="16" customFormat="1" ht="64.5" customHeight="1" x14ac:dyDescent="0.2">
      <c r="A94" s="173" t="s">
        <v>69</v>
      </c>
      <c r="B94" s="174"/>
      <c r="C94" s="169"/>
      <c r="D94" s="271">
        <v>2520</v>
      </c>
    </row>
    <row r="95" spans="1:4" s="16" customFormat="1" ht="64.5" customHeight="1" x14ac:dyDescent="0.2">
      <c r="A95" s="173" t="s">
        <v>70</v>
      </c>
      <c r="B95" s="174"/>
      <c r="C95" s="169"/>
      <c r="D95" s="271">
        <v>2016</v>
      </c>
    </row>
    <row r="96" spans="1:4" s="16" customFormat="1" ht="64.5" customHeight="1" x14ac:dyDescent="0.2">
      <c r="A96" s="173" t="s">
        <v>71</v>
      </c>
      <c r="B96" s="174"/>
      <c r="C96" s="169"/>
      <c r="D96" s="271">
        <v>1680</v>
      </c>
    </row>
    <row r="97" spans="1:4" s="16" customFormat="1" ht="64.5" customHeight="1" x14ac:dyDescent="0.2">
      <c r="A97" s="173" t="s">
        <v>72</v>
      </c>
      <c r="B97" s="174"/>
      <c r="C97" s="169"/>
      <c r="D97" s="271">
        <v>1440</v>
      </c>
    </row>
    <row r="98" spans="1:4" s="16" customFormat="1" ht="64.5" customHeight="1" x14ac:dyDescent="0.2">
      <c r="A98" s="173" t="s">
        <v>73</v>
      </c>
      <c r="B98" s="174"/>
      <c r="C98" s="169"/>
      <c r="D98" s="271">
        <v>1260</v>
      </c>
    </row>
    <row r="99" spans="1:4" s="16" customFormat="1" ht="64.5" customHeight="1" x14ac:dyDescent="0.2">
      <c r="A99" s="173" t="s">
        <v>74</v>
      </c>
      <c r="B99" s="174"/>
      <c r="C99" s="169"/>
      <c r="D99" s="271">
        <v>1120</v>
      </c>
    </row>
    <row r="100" spans="1:4" s="16" customFormat="1" ht="64.5" customHeight="1" thickBot="1" x14ac:dyDescent="0.25">
      <c r="A100" s="173" t="s">
        <v>75</v>
      </c>
      <c r="B100" s="174"/>
      <c r="C100" s="177"/>
      <c r="D100" s="271">
        <v>1008</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1" s="297">
        <v>12000</v>
      </c>
    </row>
    <row r="102" spans="1:4" s="16" customFormat="1" ht="24.95" customHeight="1" thickBot="1" x14ac:dyDescent="0.25">
      <c r="A102" s="417"/>
      <c r="B102" s="428"/>
      <c r="C102" s="118"/>
      <c r="D102" s="303"/>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"2ГИС.ПЕНЗА"</v>
      </c>
      <c r="D103" s="657">
        <v>4212</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4" s="657">
        <v>1656</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5" s="657">
        <v>3780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"2ГИС.ПЕНЗА"</v>
      </c>
      <c r="D106" s="657">
        <v>5220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"2ГИС.ПЕНЗА"</v>
      </c>
      <c r="D107" s="657">
        <v>6264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8" s="657">
        <v>1890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9" s="657">
        <v>3600</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0" s="657">
        <v>4488</v>
      </c>
    </row>
    <row r="111" spans="1:4" s="16" customFormat="1" ht="50.1" customHeight="1" x14ac:dyDescent="0.2">
      <c r="A111" s="143" t="s">
        <v>86</v>
      </c>
      <c r="B111" s="144"/>
      <c r="C111" s="190" t="str">
        <f>C142</f>
        <v>электронный справочник на основе Справочника организаций "2ГИС.ПЕНЗА" (мобильная версия 2ГИС 4.0 и выше)</v>
      </c>
      <c r="D111" s="657">
        <v>5544</v>
      </c>
    </row>
    <row r="112" spans="1:4" s="16" customFormat="1" ht="50.1" customHeight="1" x14ac:dyDescent="0.2">
      <c r="A112" s="137" t="s">
        <v>87</v>
      </c>
      <c r="B112" s="191"/>
      <c r="C112" s="190" t="s">
        <v>88</v>
      </c>
      <c r="D112" s="657">
        <v>636</v>
      </c>
    </row>
    <row r="113" spans="1:4" s="16" customFormat="1" ht="50.1"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3" s="657">
        <v>1860</v>
      </c>
    </row>
    <row r="114" spans="1:4" s="16" customFormat="1" ht="50.1"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4" s="657">
        <v>1488</v>
      </c>
    </row>
    <row r="115" spans="1:4" s="16" customFormat="1" ht="50.1" customHeight="1" x14ac:dyDescent="0.2">
      <c r="A115" s="143" t="s">
        <v>91</v>
      </c>
      <c r="B115" s="144"/>
      <c r="C115"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5" s="657">
        <v>1230</v>
      </c>
    </row>
    <row r="116" spans="1:4" s="16" customFormat="1" ht="50.1" customHeight="1" x14ac:dyDescent="0.2">
      <c r="A116" s="143" t="s">
        <v>92</v>
      </c>
      <c r="B116" s="144"/>
      <c r="C116" s="190"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6" s="657">
        <v>744</v>
      </c>
    </row>
    <row r="117" spans="1:4" s="16" customFormat="1" ht="50.1"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7" s="657">
        <v>7272</v>
      </c>
    </row>
    <row r="118" spans="1:4" s="16" customFormat="1" ht="50.1"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18" s="657">
        <v>3000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9" s="657">
        <v>1770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20" s="657">
        <v>756</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1" s="657">
        <v>9018</v>
      </c>
    </row>
    <row r="122" spans="1:4"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2" s="657">
        <v>4212</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23" s="657">
        <v>7200</v>
      </c>
    </row>
    <row r="124" spans="1:4" s="16" customFormat="1" ht="50.1" customHeight="1" x14ac:dyDescent="0.2">
      <c r="A124" s="137" t="s">
        <v>99</v>
      </c>
      <c r="B124" s="191"/>
      <c r="C124" s="190" t="str">
        <f>"Интернет-площадка 2gis.ru на основе Cправочника организаций "&amp;$C$2&amp;""</f>
        <v>Интернет-площадка 2gis.ru на основе Cправочника организаций "2ГИС.ПЕНЗА"</v>
      </c>
      <c r="D124" s="657">
        <v>6000</v>
      </c>
    </row>
    <row r="125" spans="1:4" s="16" customFormat="1" ht="50.1" customHeight="1" x14ac:dyDescent="0.2">
      <c r="A125" s="143" t="s">
        <v>100</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57">
        <v>2400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57">
        <v>5400</v>
      </c>
    </row>
    <row r="127" spans="1:4"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"2ГИС.ПЕНЗА"</v>
      </c>
      <c r="D127" s="657">
        <v>7320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"2ГИС.ПЕНЗА"</v>
      </c>
      <c r="D128" s="657">
        <v>8784</v>
      </c>
    </row>
    <row r="129" spans="1:4" s="16" customFormat="1" ht="50.1" customHeight="1" x14ac:dyDescent="0.2">
      <c r="A129" s="143" t="s">
        <v>104</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9" s="657">
        <v>2760</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0" s="657">
        <v>5040</v>
      </c>
    </row>
    <row r="131" spans="1:4" s="16" customFormat="1" ht="50.1" customHeight="1" x14ac:dyDescent="0.2">
      <c r="A131" s="137" t="s">
        <v>106</v>
      </c>
      <c r="B131" s="191"/>
      <c r="C131"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1" s="657">
        <v>6360</v>
      </c>
    </row>
    <row r="132" spans="1:4" s="16" customFormat="1" ht="50.1" customHeight="1" x14ac:dyDescent="0.2">
      <c r="A132" s="143" t="s">
        <v>107</v>
      </c>
      <c r="B132" s="144"/>
      <c r="C132" s="190" t="s">
        <v>88</v>
      </c>
      <c r="D132" s="657">
        <v>960</v>
      </c>
    </row>
    <row r="133" spans="1:4" s="16" customFormat="1" ht="84.7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657">
        <v>10200</v>
      </c>
    </row>
    <row r="134" spans="1:4" s="16" customFormat="1" ht="50.1" customHeight="1" thickBot="1" x14ac:dyDescent="0.25">
      <c r="A134" s="137" t="s">
        <v>109</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4" s="657">
        <v>2520</v>
      </c>
    </row>
    <row r="135" spans="1:4" s="16" customFormat="1" ht="36" customHeight="1" thickBot="1" x14ac:dyDescent="0.25">
      <c r="A135" s="24" t="s">
        <v>110</v>
      </c>
      <c r="B135" s="25"/>
      <c r="C135" s="24"/>
      <c r="D135" s="295"/>
    </row>
    <row r="136" spans="1:4"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36" s="657">
        <v>4800</v>
      </c>
    </row>
    <row r="137" spans="1:4" s="16" customFormat="1" ht="50.1" customHeight="1" x14ac:dyDescent="0.2">
      <c r="A137" s="143" t="s">
        <v>112</v>
      </c>
      <c r="B137" s="144"/>
      <c r="C137" s="196"/>
      <c r="D137" s="657">
        <v>4800</v>
      </c>
    </row>
    <row r="138" spans="1:4" s="16" customFormat="1" ht="50.1" customHeight="1" x14ac:dyDescent="0.2">
      <c r="A138" s="194" t="s">
        <v>113</v>
      </c>
      <c r="B138" s="195"/>
      <c r="C138" s="196"/>
      <c r="D138" s="657">
        <v>3600</v>
      </c>
    </row>
    <row r="139" spans="1:4" s="16" customFormat="1" ht="50.1" customHeight="1" x14ac:dyDescent="0.2">
      <c r="A139" s="194" t="s">
        <v>114</v>
      </c>
      <c r="B139" s="195"/>
      <c r="C139" s="196"/>
      <c r="D139" s="657">
        <v>360</v>
      </c>
    </row>
    <row r="140" spans="1:4" s="16" customFormat="1" ht="50.1" customHeight="1" thickBot="1" x14ac:dyDescent="0.25">
      <c r="A140" s="194" t="s">
        <v>115</v>
      </c>
      <c r="B140" s="195"/>
      <c r="C140" s="198"/>
      <c r="D140" s="657">
        <v>1260</v>
      </c>
    </row>
    <row r="141" spans="1:4" s="16" customFormat="1" ht="50.1" customHeight="1" thickBot="1" x14ac:dyDescent="0.25">
      <c r="A141" s="24" t="s">
        <v>116</v>
      </c>
      <c r="B141" s="25"/>
      <c r="C141" s="26"/>
      <c r="D141" s="26"/>
    </row>
    <row r="142" spans="1:4" s="16" customFormat="1"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2" s="657">
        <v>1944</v>
      </c>
    </row>
    <row r="143" spans="1:4"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"2ГИС.ПЕНЗА"</v>
      </c>
      <c r="D143" s="271">
        <v>1560</v>
      </c>
    </row>
    <row r="144" spans="1:4" s="16" customFormat="1" ht="50.1" customHeight="1" x14ac:dyDescent="0.2">
      <c r="A144" s="143" t="s">
        <v>119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4" s="657">
        <v>2124</v>
      </c>
    </row>
    <row r="145" spans="1:4" s="16" customFormat="1"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5" s="271">
        <v>2760</v>
      </c>
    </row>
    <row r="146" spans="1:4"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"2ГИС.ПЕНЗА"</v>
      </c>
      <c r="D146" s="271">
        <v>2280</v>
      </c>
    </row>
    <row r="147" spans="1:4" s="16" customFormat="1" ht="50.1" customHeight="1" x14ac:dyDescent="0.2">
      <c r="A147" s="143" t="s">
        <v>122</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71">
        <v>3000</v>
      </c>
    </row>
    <row r="148" spans="1:4" s="16" customFormat="1" ht="126" customHeight="1" thickBot="1" x14ac:dyDescent="0.25">
      <c r="A148" s="143" t="s">
        <v>123</v>
      </c>
      <c r="B148" s="144"/>
      <c r="C148" s="300" t="str">
        <f>C143</f>
        <v>Интернет-площадка 2gis.ru на основе Cправочника организаций "2ГИС.ПЕНЗА"</v>
      </c>
      <c r="D148" s="657">
        <v>1944</v>
      </c>
    </row>
    <row r="149" spans="1:4" s="28" customFormat="1" ht="50.1" customHeight="1" thickBot="1" x14ac:dyDescent="0.25">
      <c r="A149" s="24" t="s">
        <v>184</v>
      </c>
      <c r="B149" s="25"/>
      <c r="C149" s="26"/>
      <c r="D149" s="27"/>
    </row>
    <row r="150" spans="1:4" s="23" customFormat="1" ht="30" customHeight="1" thickBot="1" x14ac:dyDescent="0.25">
      <c r="A150" s="535"/>
      <c r="B150" s="357"/>
      <c r="C150" s="358"/>
      <c r="D150" s="523"/>
    </row>
    <row r="151" spans="1:4"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1" s="434">
        <v>7350</v>
      </c>
    </row>
    <row r="152" spans="1:4" s="16" customFormat="1" ht="83.25" customHeight="1" thickBot="1" x14ac:dyDescent="0.25">
      <c r="A152" s="143" t="s">
        <v>186</v>
      </c>
      <c r="B152" s="144"/>
      <c r="C152" s="196"/>
      <c r="D152" s="200">
        <v>7350</v>
      </c>
    </row>
    <row r="153" spans="1:4" s="16" customFormat="1" ht="21.75" thickBot="1" x14ac:dyDescent="0.25">
      <c r="A153" s="301"/>
      <c r="B153" s="302"/>
      <c r="C153" s="302"/>
      <c r="D153" s="429"/>
    </row>
    <row r="154" spans="1:4" ht="12.6" customHeight="1" x14ac:dyDescent="0.2"/>
    <row r="155" spans="1:4" s="211" customFormat="1" ht="24.95" customHeight="1" x14ac:dyDescent="0.2">
      <c r="A155" s="208"/>
      <c r="B155" s="209" t="s">
        <v>125</v>
      </c>
      <c r="C155" s="210" t="s">
        <v>614</v>
      </c>
      <c r="D155" s="210"/>
    </row>
    <row r="156" spans="1:4" s="211" customFormat="1" ht="24.95" customHeight="1" x14ac:dyDescent="0.2">
      <c r="A156" s="208"/>
      <c r="C156" s="304" t="s">
        <v>615</v>
      </c>
      <c r="D156" s="212"/>
    </row>
    <row r="157" spans="1:4" s="211" customFormat="1" ht="24.95" customHeight="1" x14ac:dyDescent="0.2">
      <c r="A157" s="208"/>
      <c r="C157" s="304" t="s">
        <v>616</v>
      </c>
      <c r="D157" s="212"/>
    </row>
    <row r="158" spans="1:4" s="205" customFormat="1" ht="12" customHeight="1" x14ac:dyDescent="0.2">
      <c r="A158" s="204"/>
      <c r="C158" s="212"/>
      <c r="D158" s="212"/>
    </row>
    <row r="159" spans="1:4" s="219" customFormat="1" ht="24.9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row>
    <row r="160" spans="1:4" s="219" customFormat="1" ht="24.9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row>
    <row r="161" spans="1:4" s="219" customFormat="1" ht="24.9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row>
    <row r="162" spans="1:4" s="219" customFormat="1" ht="24.9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row>
    <row r="163" spans="1:4" s="219" customFormat="1" ht="24.9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row>
    <row r="164" spans="1:4" s="219" customFormat="1" ht="24.9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row>
    <row r="165" spans="1:4" s="219" customFormat="1" ht="24.9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row>
    <row r="166" spans="1:4" s="226" customFormat="1" ht="12.6" customHeight="1" x14ac:dyDescent="0.2">
      <c r="A166" s="221"/>
      <c r="B166" s="221"/>
      <c r="C166" s="222"/>
      <c r="D166" s="223"/>
    </row>
    <row r="167" spans="1:4" ht="24.95" customHeight="1" x14ac:dyDescent="0.2">
      <c r="A167" s="227" t="s">
        <v>137</v>
      </c>
      <c r="B167" s="227"/>
      <c r="C167" s="227"/>
      <c r="D167" s="227"/>
    </row>
    <row r="168" spans="1:4" s="226" customFormat="1" ht="12" customHeight="1" x14ac:dyDescent="0.2">
      <c r="A168" s="221"/>
      <c r="B168" s="221"/>
      <c r="C168" s="222"/>
      <c r="D168" s="223"/>
    </row>
    <row r="169" spans="1:4" s="230" customFormat="1" ht="50.1" customHeight="1" thickBot="1" x14ac:dyDescent="0.25">
      <c r="A169" s="228" t="s">
        <v>138</v>
      </c>
      <c r="B169" s="228"/>
      <c r="C169" s="228"/>
      <c r="D169" s="228"/>
    </row>
    <row r="170" spans="1:4" s="235" customFormat="1" ht="50.1" customHeight="1" thickBot="1" x14ac:dyDescent="0.25">
      <c r="A170" s="231" t="s">
        <v>139</v>
      </c>
      <c r="B170" s="232"/>
      <c r="C170" s="232"/>
      <c r="D170" s="233"/>
    </row>
    <row r="171" spans="1:4" ht="50.1" customHeight="1" thickBot="1" x14ac:dyDescent="0.25">
      <c r="A171" s="305" t="s">
        <v>140</v>
      </c>
      <c r="B171" s="306"/>
      <c r="C171" s="238" t="s">
        <v>141</v>
      </c>
      <c r="D171" s="438" t="s">
        <v>142</v>
      </c>
    </row>
    <row r="172" spans="1:4" ht="99.95" customHeight="1" x14ac:dyDescent="0.2">
      <c r="A172" s="241" t="s">
        <v>143</v>
      </c>
      <c r="B172" s="242"/>
      <c r="C172" s="243" t="s">
        <v>144</v>
      </c>
      <c r="D172" s="309" t="s">
        <v>145</v>
      </c>
    </row>
    <row r="173" spans="1:4" ht="75" customHeight="1" x14ac:dyDescent="0.2">
      <c r="A173" s="246" t="s">
        <v>146</v>
      </c>
      <c r="B173" s="247"/>
      <c r="C173" s="248" t="s">
        <v>147</v>
      </c>
      <c r="D173" s="310" t="s">
        <v>148</v>
      </c>
    </row>
    <row r="174" spans="1:4" ht="138.75" customHeight="1" x14ac:dyDescent="0.2">
      <c r="A174" s="246" t="s">
        <v>149</v>
      </c>
      <c r="B174" s="247"/>
      <c r="C174" s="248" t="s">
        <v>150</v>
      </c>
      <c r="D174" s="310" t="s">
        <v>148</v>
      </c>
    </row>
    <row r="175" spans="1:4" s="205" customFormat="1" ht="102.75" customHeight="1" thickBot="1" x14ac:dyDescent="0.25">
      <c r="A175" s="332" t="s">
        <v>152</v>
      </c>
      <c r="B175" s="333"/>
      <c r="C175" s="547" t="s">
        <v>153</v>
      </c>
      <c r="D175" s="547" t="s">
        <v>148</v>
      </c>
    </row>
    <row r="176" spans="1:4" s="226" customFormat="1" ht="222.75" customHeight="1" thickBot="1" x14ac:dyDescent="0.25">
      <c r="A176" s="332" t="s">
        <v>154</v>
      </c>
      <c r="B176" s="333"/>
      <c r="C176" s="334" t="s">
        <v>155</v>
      </c>
      <c r="D176" s="334" t="s">
        <v>148</v>
      </c>
    </row>
    <row r="177" spans="1:4" ht="12" customHeight="1" x14ac:dyDescent="0.2"/>
    <row r="178" spans="1:4" ht="36.75" customHeight="1" x14ac:dyDescent="0.2">
      <c r="A178" s="252" t="s">
        <v>156</v>
      </c>
      <c r="B178" s="252"/>
      <c r="C178" s="252"/>
      <c r="D178" s="252"/>
    </row>
    <row r="179" spans="1:4" ht="36.75" customHeight="1" x14ac:dyDescent="0.2">
      <c r="A179" s="252" t="s">
        <v>157</v>
      </c>
      <c r="B179" s="252"/>
      <c r="C179" s="252"/>
      <c r="D179" s="252"/>
    </row>
    <row r="180" spans="1:4" ht="201.75" customHeight="1" x14ac:dyDescent="0.2">
      <c r="A18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11"/>
      <c r="C180" s="311"/>
      <c r="D180" s="311"/>
    </row>
    <row r="181" spans="1:4" s="16" customFormat="1" ht="67.5" customHeight="1" x14ac:dyDescent="0.2">
      <c r="A181" s="227" t="s">
        <v>159</v>
      </c>
      <c r="B181" s="227"/>
      <c r="C181" s="227"/>
      <c r="D181" s="227"/>
    </row>
    <row r="182" spans="1:4" ht="23.25" x14ac:dyDescent="0.2">
      <c r="A182" s="252" t="s">
        <v>160</v>
      </c>
      <c r="B182" s="252"/>
      <c r="C182" s="252"/>
      <c r="D182" s="252"/>
    </row>
    <row r="183" spans="1:4" s="254" customFormat="1" ht="114.75" customHeight="1" x14ac:dyDescent="0.2">
      <c r="A183" s="227" t="s">
        <v>161</v>
      </c>
      <c r="B183" s="227"/>
      <c r="C183" s="227"/>
      <c r="D183" s="227"/>
    </row>
  </sheetData>
  <sheetProtection selectLockedCells="1" selectUnlockedCells="1"/>
  <mergeCells count="166">
    <mergeCell ref="A181:D181"/>
    <mergeCell ref="A182:D182"/>
    <mergeCell ref="A183:D183"/>
    <mergeCell ref="A174:B174"/>
    <mergeCell ref="A175:B175"/>
    <mergeCell ref="A176:B176"/>
    <mergeCell ref="A178:D178"/>
    <mergeCell ref="A179:D179"/>
    <mergeCell ref="A180:D180"/>
    <mergeCell ref="A167:D167"/>
    <mergeCell ref="A169:D169"/>
    <mergeCell ref="A170:D170"/>
    <mergeCell ref="A171:B171"/>
    <mergeCell ref="A172:B172"/>
    <mergeCell ref="A173:B173"/>
    <mergeCell ref="A160:C160"/>
    <mergeCell ref="A161:C161"/>
    <mergeCell ref="A162:C162"/>
    <mergeCell ref="A163:C163"/>
    <mergeCell ref="A164:C164"/>
    <mergeCell ref="A165:C165"/>
    <mergeCell ref="A153:D153"/>
    <mergeCell ref="C155:D155"/>
    <mergeCell ref="C156:D156"/>
    <mergeCell ref="C157:D157"/>
    <mergeCell ref="C158:D158"/>
    <mergeCell ref="A159:C159"/>
    <mergeCell ref="A146:B146"/>
    <mergeCell ref="A147:B147"/>
    <mergeCell ref="A148:B148"/>
    <mergeCell ref="A149:B149"/>
    <mergeCell ref="A150:C150"/>
    <mergeCell ref="A151:B151"/>
    <mergeCell ref="C151:C152"/>
    <mergeCell ref="A152:B152"/>
    <mergeCell ref="A140:B140"/>
    <mergeCell ref="A141:B141"/>
    <mergeCell ref="A142:B142"/>
    <mergeCell ref="A143:B143"/>
    <mergeCell ref="A144:B144"/>
    <mergeCell ref="A145:B145"/>
    <mergeCell ref="A132:B132"/>
    <mergeCell ref="A133:B133"/>
    <mergeCell ref="A134:B134"/>
    <mergeCell ref="A135:B135"/>
    <mergeCell ref="C135:D135"/>
    <mergeCell ref="A136:B136"/>
    <mergeCell ref="C136:C140"/>
    <mergeCell ref="A137:B137"/>
    <mergeCell ref="A138:B138"/>
    <mergeCell ref="A139:B139"/>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1:B101"/>
    <mergeCell ref="A103:B103"/>
    <mergeCell ref="A104:B104"/>
    <mergeCell ref="A105:B105"/>
    <mergeCell ref="A106:B106"/>
    <mergeCell ref="A107:B107"/>
    <mergeCell ref="A95:B95"/>
    <mergeCell ref="A96:B96"/>
    <mergeCell ref="A97:B97"/>
    <mergeCell ref="A98:B98"/>
    <mergeCell ref="A99:B99"/>
    <mergeCell ref="A100:B100"/>
    <mergeCell ref="A89:B89"/>
    <mergeCell ref="A90:B90"/>
    <mergeCell ref="A91:B91"/>
    <mergeCell ref="A92:B92"/>
    <mergeCell ref="A93:B93"/>
    <mergeCell ref="A94:B94"/>
    <mergeCell ref="A79:B79"/>
    <mergeCell ref="A80:B80"/>
    <mergeCell ref="A81:B81"/>
    <mergeCell ref="A83:B83"/>
    <mergeCell ref="C83:C100"/>
    <mergeCell ref="A84:B84"/>
    <mergeCell ref="A85:B85"/>
    <mergeCell ref="A86:B86"/>
    <mergeCell ref="A87:B87"/>
    <mergeCell ref="A88:B88"/>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24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617</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658" t="s">
        <v>7</v>
      </c>
      <c r="D4" s="383"/>
      <c r="E4" s="383"/>
      <c r="F4" s="383"/>
      <c r="G4" s="383"/>
      <c r="H4" s="384"/>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290</v>
      </c>
      <c r="E6" s="302"/>
      <c r="F6" s="302"/>
      <c r="G6" s="302"/>
      <c r="H6" s="429"/>
    </row>
    <row r="7" spans="1:8" s="16" customFormat="1" ht="24.95" customHeight="1" thickBot="1" x14ac:dyDescent="0.25">
      <c r="A7" s="81"/>
      <c r="B7" s="117"/>
      <c r="C7" s="118"/>
      <c r="D7" s="586" t="s">
        <v>175</v>
      </c>
      <c r="E7" s="587" t="s">
        <v>176</v>
      </c>
      <c r="F7" s="588" t="s">
        <v>177</v>
      </c>
      <c r="G7" s="587" t="s">
        <v>178</v>
      </c>
      <c r="H7" s="589" t="s">
        <v>179</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659"/>
      <c r="C9" s="660"/>
      <c r="D9" s="36"/>
      <c r="E9" s="37"/>
      <c r="F9" s="37"/>
      <c r="G9" s="37"/>
      <c r="H9" s="38"/>
    </row>
    <row r="10" spans="1:8" s="16" customFormat="1" ht="57.75" customHeight="1" x14ac:dyDescent="0.2">
      <c r="A10" s="55"/>
      <c r="B10" s="659"/>
      <c r="C10" s="660"/>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661" t="s">
        <v>12</v>
      </c>
      <c r="C12" s="66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661"/>
      <c r="C13" s="662"/>
      <c r="D13" s="36"/>
      <c r="E13" s="37"/>
      <c r="F13" s="37"/>
      <c r="G13" s="37"/>
      <c r="H13" s="38"/>
    </row>
    <row r="14" spans="1:8" s="16" customFormat="1" ht="59.25" customHeight="1" x14ac:dyDescent="0.2">
      <c r="A14" s="55"/>
      <c r="B14" s="663" t="s">
        <v>13</v>
      </c>
      <c r="C14" s="6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665"/>
      <c r="C15" s="666"/>
      <c r="D15" s="187"/>
      <c r="E15" s="188"/>
      <c r="F15" s="188"/>
      <c r="G15" s="188"/>
      <c r="H15" s="189"/>
    </row>
    <row r="16" spans="1:8" s="16" customFormat="1" ht="24.95" customHeight="1" thickBot="1" x14ac:dyDescent="0.25">
      <c r="A16" s="112"/>
      <c r="B16" s="667"/>
      <c r="C16" s="83"/>
      <c r="D16" s="302" t="s">
        <v>290</v>
      </c>
      <c r="E16" s="302"/>
      <c r="F16" s="302"/>
      <c r="G16" s="302"/>
      <c r="H16" s="429"/>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403">
        <f>F17*1.2</f>
        <v>15609.599999999999</v>
      </c>
      <c r="E17" s="404">
        <f>F17*1.1</f>
        <v>14308.800000000001</v>
      </c>
      <c r="F17" s="404">
        <v>13008</v>
      </c>
      <c r="G17" s="404">
        <f>F17*0.75</f>
        <v>9756</v>
      </c>
      <c r="H17" s="405">
        <f>F17*0.5</f>
        <v>6504</v>
      </c>
    </row>
    <row r="18" spans="1:8" s="16" customFormat="1" ht="47.25" customHeight="1" x14ac:dyDescent="0.2">
      <c r="A18" s="71"/>
      <c r="B18" s="659"/>
      <c r="C18" s="660"/>
      <c r="D18" s="406"/>
      <c r="E18" s="407"/>
      <c r="F18" s="407"/>
      <c r="G18" s="407"/>
      <c r="H18" s="408"/>
    </row>
    <row r="19" spans="1:8" s="16" customFormat="1" ht="57.75" customHeight="1" x14ac:dyDescent="0.2">
      <c r="A19" s="71"/>
      <c r="B19" s="659"/>
      <c r="C19" s="660"/>
      <c r="D19" s="406"/>
      <c r="E19" s="407"/>
      <c r="F19" s="407"/>
      <c r="G19" s="407"/>
      <c r="H19" s="408"/>
    </row>
    <row r="20" spans="1:8" s="16" customFormat="1" ht="63" customHeight="1" x14ac:dyDescent="0.2">
      <c r="A20" s="71"/>
      <c r="B20" s="92"/>
      <c r="C20" s="93"/>
      <c r="D20" s="406"/>
      <c r="E20" s="407"/>
      <c r="F20" s="407"/>
      <c r="G20" s="407"/>
      <c r="H20" s="408"/>
    </row>
    <row r="21" spans="1:8" s="16" customFormat="1" ht="55.5" customHeight="1" x14ac:dyDescent="0.2">
      <c r="A21" s="71"/>
      <c r="B21" s="661" t="s">
        <v>12</v>
      </c>
      <c r="C21" s="6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406"/>
      <c r="E21" s="407"/>
      <c r="F21" s="407"/>
      <c r="G21" s="407"/>
      <c r="H21" s="408"/>
    </row>
    <row r="22" spans="1:8" s="16" customFormat="1" ht="57.75" customHeight="1" x14ac:dyDescent="0.2">
      <c r="A22" s="71"/>
      <c r="B22" s="661"/>
      <c r="C22" s="668"/>
      <c r="D22" s="406"/>
      <c r="E22" s="407"/>
      <c r="F22" s="407"/>
      <c r="G22" s="407"/>
      <c r="H22" s="408"/>
    </row>
    <row r="23" spans="1:8" s="16" customFormat="1" ht="87.75" customHeight="1" x14ac:dyDescent="0.2">
      <c r="A23" s="71"/>
      <c r="B23" s="669" t="s">
        <v>13</v>
      </c>
      <c r="C23"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406"/>
      <c r="E23" s="407"/>
      <c r="F23" s="407"/>
      <c r="G23" s="407"/>
      <c r="H23" s="408"/>
    </row>
    <row r="24" spans="1:8" s="16" customFormat="1" ht="63" customHeight="1" x14ac:dyDescent="0.2">
      <c r="A24" s="71"/>
      <c r="B24" s="669"/>
      <c r="C24" s="668"/>
      <c r="D24" s="406"/>
      <c r="E24" s="407"/>
      <c r="F24" s="407"/>
      <c r="G24" s="407"/>
      <c r="H24" s="408"/>
    </row>
    <row r="25" spans="1:8" s="16" customFormat="1" ht="100.5" customHeight="1" thickBot="1" x14ac:dyDescent="0.25">
      <c r="A25" s="77"/>
      <c r="B25" s="107" t="s">
        <v>16</v>
      </c>
      <c r="C25" s="67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409"/>
      <c r="E25" s="410"/>
      <c r="F25" s="410"/>
      <c r="G25" s="410"/>
      <c r="H25" s="411"/>
    </row>
    <row r="26" spans="1:8" s="16" customFormat="1" ht="24.95" customHeight="1" thickBot="1" x14ac:dyDescent="0.25">
      <c r="A26" s="81"/>
      <c r="B26" s="467"/>
      <c r="C26" s="118"/>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302" t="s">
        <v>290</v>
      </c>
      <c r="E31" s="302"/>
      <c r="F31" s="302"/>
      <c r="G31" s="302"/>
      <c r="H31" s="42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302" t="s">
        <v>290</v>
      </c>
      <c r="E35" s="302"/>
      <c r="F35" s="302"/>
      <c r="G35" s="302"/>
      <c r="H35" s="429"/>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302" t="s">
        <v>290</v>
      </c>
      <c r="E40" s="302"/>
      <c r="F40" s="302"/>
      <c r="G40" s="302"/>
      <c r="H40" s="429"/>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302" t="s">
        <v>290</v>
      </c>
      <c r="E51" s="302"/>
      <c r="F51" s="302"/>
      <c r="G51" s="302"/>
      <c r="H51" s="429"/>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117"/>
      <c r="C56" s="118"/>
      <c r="D56" s="302" t="s">
        <v>290</v>
      </c>
      <c r="E56" s="302"/>
      <c r="F56" s="302"/>
      <c r="G56" s="302"/>
      <c r="H56" s="429"/>
    </row>
    <row r="57" spans="1:8" s="16" customFormat="1" ht="50.1" customHeight="1" thickBot="1" x14ac:dyDescent="0.25">
      <c r="A57" s="119" t="s">
        <v>31</v>
      </c>
      <c r="B57" s="120"/>
      <c r="C57" s="120"/>
      <c r="D57" s="121" t="str">
        <f>"от "&amp;MIN(D58:D87)&amp;" до "&amp;MAX(D58:D87)</f>
        <v>от 2460 до 73800</v>
      </c>
      <c r="E57" s="122"/>
      <c r="F57" s="122"/>
      <c r="G57" s="122"/>
      <c r="H57" s="123"/>
    </row>
    <row r="58" spans="1:8" s="16" customFormat="1" ht="37.5" customHeight="1" outlineLevel="1" x14ac:dyDescent="0.2">
      <c r="A58" s="124" t="s">
        <v>32</v>
      </c>
      <c r="B58" s="125"/>
      <c r="C58" s="64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58" s="31">
        <v>2460</v>
      </c>
      <c r="E58" s="32"/>
      <c r="F58" s="32"/>
      <c r="G58" s="32"/>
      <c r="H58" s="33"/>
    </row>
    <row r="59" spans="1:8" s="16" customFormat="1" ht="37.5" customHeight="1" outlineLevel="1" x14ac:dyDescent="0.2">
      <c r="A59" s="130" t="s">
        <v>33</v>
      </c>
      <c r="B59" s="131"/>
      <c r="C59" s="647"/>
      <c r="D59" s="36">
        <v>4920</v>
      </c>
      <c r="E59" s="37"/>
      <c r="F59" s="37"/>
      <c r="G59" s="37"/>
      <c r="H59" s="38"/>
    </row>
    <row r="60" spans="1:8" s="16" customFormat="1" ht="37.5" customHeight="1" outlineLevel="1" x14ac:dyDescent="0.2">
      <c r="A60" s="130" t="s">
        <v>34</v>
      </c>
      <c r="B60" s="131"/>
      <c r="C60" s="647"/>
      <c r="D60" s="36">
        <v>7380</v>
      </c>
      <c r="E60" s="37"/>
      <c r="F60" s="37"/>
      <c r="G60" s="37"/>
      <c r="H60" s="38"/>
    </row>
    <row r="61" spans="1:8" s="16" customFormat="1" ht="37.5" customHeight="1" outlineLevel="1" x14ac:dyDescent="0.2">
      <c r="A61" s="130" t="s">
        <v>35</v>
      </c>
      <c r="B61" s="131"/>
      <c r="C61" s="647"/>
      <c r="D61" s="36">
        <v>9840</v>
      </c>
      <c r="E61" s="37"/>
      <c r="F61" s="37"/>
      <c r="G61" s="37"/>
      <c r="H61" s="38"/>
    </row>
    <row r="62" spans="1:8" s="16" customFormat="1" ht="37.5" customHeight="1" outlineLevel="1" x14ac:dyDescent="0.2">
      <c r="A62" s="130" t="s">
        <v>36</v>
      </c>
      <c r="B62" s="131"/>
      <c r="C62" s="647"/>
      <c r="D62" s="36">
        <v>12300</v>
      </c>
      <c r="E62" s="37"/>
      <c r="F62" s="37"/>
      <c r="G62" s="37"/>
      <c r="H62" s="38"/>
    </row>
    <row r="63" spans="1:8" s="16" customFormat="1" ht="37.5" customHeight="1" outlineLevel="1" x14ac:dyDescent="0.2">
      <c r="A63" s="130" t="s">
        <v>37</v>
      </c>
      <c r="B63" s="131"/>
      <c r="C63" s="647"/>
      <c r="D63" s="36">
        <v>14760</v>
      </c>
      <c r="E63" s="37"/>
      <c r="F63" s="37"/>
      <c r="G63" s="37"/>
      <c r="H63" s="38"/>
    </row>
    <row r="64" spans="1:8" s="16" customFormat="1" ht="37.5" customHeight="1" outlineLevel="1" x14ac:dyDescent="0.2">
      <c r="A64" s="130" t="s">
        <v>38</v>
      </c>
      <c r="B64" s="131"/>
      <c r="C64" s="647"/>
      <c r="D64" s="36">
        <v>17220</v>
      </c>
      <c r="E64" s="37"/>
      <c r="F64" s="37"/>
      <c r="G64" s="37"/>
      <c r="H64" s="38"/>
    </row>
    <row r="65" spans="1:8" s="16" customFormat="1" ht="37.5" customHeight="1" outlineLevel="1" x14ac:dyDescent="0.2">
      <c r="A65" s="130" t="s">
        <v>39</v>
      </c>
      <c r="B65" s="131"/>
      <c r="C65" s="647"/>
      <c r="D65" s="36">
        <v>19680</v>
      </c>
      <c r="E65" s="37"/>
      <c r="F65" s="37"/>
      <c r="G65" s="37"/>
      <c r="H65" s="38"/>
    </row>
    <row r="66" spans="1:8" s="16" customFormat="1" ht="37.5" customHeight="1" outlineLevel="1" x14ac:dyDescent="0.2">
      <c r="A66" s="130" t="s">
        <v>40</v>
      </c>
      <c r="B66" s="131"/>
      <c r="C66" s="647"/>
      <c r="D66" s="36">
        <v>22140</v>
      </c>
      <c r="E66" s="37"/>
      <c r="F66" s="37"/>
      <c r="G66" s="37"/>
      <c r="H66" s="38"/>
    </row>
    <row r="67" spans="1:8" s="16" customFormat="1" ht="37.5" customHeight="1" outlineLevel="1" x14ac:dyDescent="0.2">
      <c r="A67" s="130" t="s">
        <v>41</v>
      </c>
      <c r="B67" s="131"/>
      <c r="C67" s="647"/>
      <c r="D67" s="36">
        <v>24600</v>
      </c>
      <c r="E67" s="37"/>
      <c r="F67" s="37"/>
      <c r="G67" s="37"/>
      <c r="H67" s="38"/>
    </row>
    <row r="68" spans="1:8" s="16" customFormat="1" ht="37.5" customHeight="1" outlineLevel="1" x14ac:dyDescent="0.2">
      <c r="A68" s="130" t="s">
        <v>42</v>
      </c>
      <c r="B68" s="131"/>
      <c r="C68" s="647"/>
      <c r="D68" s="36">
        <v>27060</v>
      </c>
      <c r="E68" s="37"/>
      <c r="F68" s="37"/>
      <c r="G68" s="37"/>
      <c r="H68" s="38"/>
    </row>
    <row r="69" spans="1:8" s="16" customFormat="1" ht="37.5" customHeight="1" outlineLevel="1" x14ac:dyDescent="0.2">
      <c r="A69" s="130" t="s">
        <v>43</v>
      </c>
      <c r="B69" s="131"/>
      <c r="C69" s="647"/>
      <c r="D69" s="36">
        <v>29520</v>
      </c>
      <c r="E69" s="37"/>
      <c r="F69" s="37"/>
      <c r="G69" s="37"/>
      <c r="H69" s="38"/>
    </row>
    <row r="70" spans="1:8" s="16" customFormat="1" ht="37.5" customHeight="1" outlineLevel="1" x14ac:dyDescent="0.2">
      <c r="A70" s="130" t="s">
        <v>44</v>
      </c>
      <c r="B70" s="131"/>
      <c r="C70" s="647"/>
      <c r="D70" s="36">
        <v>31980</v>
      </c>
      <c r="E70" s="37"/>
      <c r="F70" s="37"/>
      <c r="G70" s="37"/>
      <c r="H70" s="38"/>
    </row>
    <row r="71" spans="1:8" s="16" customFormat="1" ht="37.5" customHeight="1" outlineLevel="1" x14ac:dyDescent="0.2">
      <c r="A71" s="130" t="s">
        <v>45</v>
      </c>
      <c r="B71" s="131"/>
      <c r="C71" s="647"/>
      <c r="D71" s="36">
        <v>34440</v>
      </c>
      <c r="E71" s="37"/>
      <c r="F71" s="37"/>
      <c r="G71" s="37"/>
      <c r="H71" s="38"/>
    </row>
    <row r="72" spans="1:8" s="16" customFormat="1" ht="37.5" customHeight="1" outlineLevel="1" x14ac:dyDescent="0.2">
      <c r="A72" s="130" t="s">
        <v>46</v>
      </c>
      <c r="B72" s="131"/>
      <c r="C72" s="647"/>
      <c r="D72" s="36">
        <v>36900</v>
      </c>
      <c r="E72" s="37"/>
      <c r="F72" s="37"/>
      <c r="G72" s="37"/>
      <c r="H72" s="38"/>
    </row>
    <row r="73" spans="1:8" s="16" customFormat="1" ht="37.5" customHeight="1" outlineLevel="1" x14ac:dyDescent="0.2">
      <c r="A73" s="130" t="s">
        <v>47</v>
      </c>
      <c r="B73" s="131"/>
      <c r="C73" s="647"/>
      <c r="D73" s="36">
        <v>39360</v>
      </c>
      <c r="E73" s="37"/>
      <c r="F73" s="37"/>
      <c r="G73" s="37"/>
      <c r="H73" s="38"/>
    </row>
    <row r="74" spans="1:8" s="16" customFormat="1" ht="37.5" customHeight="1" outlineLevel="1" x14ac:dyDescent="0.2">
      <c r="A74" s="130" t="s">
        <v>48</v>
      </c>
      <c r="B74" s="131"/>
      <c r="C74" s="647"/>
      <c r="D74" s="36">
        <v>41820</v>
      </c>
      <c r="E74" s="37"/>
      <c r="F74" s="37"/>
      <c r="G74" s="37"/>
      <c r="H74" s="38"/>
    </row>
    <row r="75" spans="1:8" s="16" customFormat="1" ht="37.5" customHeight="1" outlineLevel="1" x14ac:dyDescent="0.2">
      <c r="A75" s="130" t="s">
        <v>49</v>
      </c>
      <c r="B75" s="131"/>
      <c r="C75" s="647"/>
      <c r="D75" s="36">
        <v>44280</v>
      </c>
      <c r="E75" s="37"/>
      <c r="F75" s="37"/>
      <c r="G75" s="37"/>
      <c r="H75" s="38"/>
    </row>
    <row r="76" spans="1:8" s="16" customFormat="1" ht="37.5" customHeight="1" outlineLevel="1" x14ac:dyDescent="0.2">
      <c r="A76" s="130" t="s">
        <v>50</v>
      </c>
      <c r="B76" s="131"/>
      <c r="C76" s="647"/>
      <c r="D76" s="36">
        <v>46740</v>
      </c>
      <c r="E76" s="37"/>
      <c r="F76" s="37"/>
      <c r="G76" s="37"/>
      <c r="H76" s="38"/>
    </row>
    <row r="77" spans="1:8" s="16" customFormat="1" ht="37.5" customHeight="1" outlineLevel="1" x14ac:dyDescent="0.2">
      <c r="A77" s="130" t="s">
        <v>51</v>
      </c>
      <c r="B77" s="131"/>
      <c r="C77" s="647"/>
      <c r="D77" s="36">
        <v>49200</v>
      </c>
      <c r="E77" s="37"/>
      <c r="F77" s="37"/>
      <c r="G77" s="37"/>
      <c r="H77" s="38"/>
    </row>
    <row r="78" spans="1:8" s="16" customFormat="1" ht="37.5" customHeight="1" outlineLevel="1" x14ac:dyDescent="0.2">
      <c r="A78" s="130" t="s">
        <v>196</v>
      </c>
      <c r="B78" s="131"/>
      <c r="C78" s="647"/>
      <c r="D78" s="329">
        <v>51660</v>
      </c>
      <c r="E78" s="140"/>
      <c r="F78" s="140"/>
      <c r="G78" s="140"/>
      <c r="H78" s="141"/>
    </row>
    <row r="79" spans="1:8" s="16" customFormat="1" ht="37.5" customHeight="1" outlineLevel="1" x14ac:dyDescent="0.2">
      <c r="A79" s="130" t="s">
        <v>197</v>
      </c>
      <c r="B79" s="131"/>
      <c r="C79" s="647"/>
      <c r="D79" s="329">
        <v>54120</v>
      </c>
      <c r="E79" s="140"/>
      <c r="F79" s="140"/>
      <c r="G79" s="140"/>
      <c r="H79" s="141"/>
    </row>
    <row r="80" spans="1:8" s="16" customFormat="1" ht="37.5" customHeight="1" outlineLevel="1" x14ac:dyDescent="0.2">
      <c r="A80" s="130" t="s">
        <v>198</v>
      </c>
      <c r="B80" s="131"/>
      <c r="C80" s="647"/>
      <c r="D80" s="329">
        <v>56580</v>
      </c>
      <c r="E80" s="140"/>
      <c r="F80" s="140"/>
      <c r="G80" s="140"/>
      <c r="H80" s="141"/>
    </row>
    <row r="81" spans="1:8" s="16" customFormat="1" ht="37.5" customHeight="1" outlineLevel="1" x14ac:dyDescent="0.2">
      <c r="A81" s="130" t="s">
        <v>199</v>
      </c>
      <c r="B81" s="131"/>
      <c r="C81" s="647"/>
      <c r="D81" s="329">
        <v>59040</v>
      </c>
      <c r="E81" s="140"/>
      <c r="F81" s="140"/>
      <c r="G81" s="140"/>
      <c r="H81" s="141"/>
    </row>
    <row r="82" spans="1:8" s="16" customFormat="1" ht="37.5" customHeight="1" outlineLevel="1" x14ac:dyDescent="0.2">
      <c r="A82" s="130" t="s">
        <v>200</v>
      </c>
      <c r="B82" s="131"/>
      <c r="C82" s="647"/>
      <c r="D82" s="329">
        <v>61500</v>
      </c>
      <c r="E82" s="140"/>
      <c r="F82" s="140"/>
      <c r="G82" s="140"/>
      <c r="H82" s="141"/>
    </row>
    <row r="83" spans="1:8" s="16" customFormat="1" ht="37.5" customHeight="1" outlineLevel="1" x14ac:dyDescent="0.2">
      <c r="A83" s="130" t="s">
        <v>201</v>
      </c>
      <c r="B83" s="131"/>
      <c r="C83" s="647"/>
      <c r="D83" s="329">
        <v>63960</v>
      </c>
      <c r="E83" s="140"/>
      <c r="F83" s="140"/>
      <c r="G83" s="140"/>
      <c r="H83" s="141"/>
    </row>
    <row r="84" spans="1:8" s="16" customFormat="1" ht="37.5" customHeight="1" outlineLevel="1" x14ac:dyDescent="0.2">
      <c r="A84" s="130" t="s">
        <v>202</v>
      </c>
      <c r="B84" s="131"/>
      <c r="C84" s="647"/>
      <c r="D84" s="329">
        <v>66420</v>
      </c>
      <c r="E84" s="140"/>
      <c r="F84" s="140"/>
      <c r="G84" s="140"/>
      <c r="H84" s="141"/>
    </row>
    <row r="85" spans="1:8" s="16" customFormat="1" ht="37.5" customHeight="1" outlineLevel="1" x14ac:dyDescent="0.2">
      <c r="A85" s="130" t="s">
        <v>203</v>
      </c>
      <c r="B85" s="131"/>
      <c r="C85" s="647"/>
      <c r="D85" s="329">
        <v>68880</v>
      </c>
      <c r="E85" s="140"/>
      <c r="F85" s="140"/>
      <c r="G85" s="140"/>
      <c r="H85" s="141"/>
    </row>
    <row r="86" spans="1:8" s="16" customFormat="1" ht="37.5" customHeight="1" outlineLevel="1" x14ac:dyDescent="0.2">
      <c r="A86" s="130" t="s">
        <v>204</v>
      </c>
      <c r="B86" s="131"/>
      <c r="C86" s="647"/>
      <c r="D86" s="329">
        <v>71340</v>
      </c>
      <c r="E86" s="140"/>
      <c r="F86" s="140"/>
      <c r="G86" s="140"/>
      <c r="H86" s="141"/>
    </row>
    <row r="87" spans="1:8" s="16" customFormat="1" ht="37.5" customHeight="1" outlineLevel="1" x14ac:dyDescent="0.2">
      <c r="A87" s="130" t="s">
        <v>205</v>
      </c>
      <c r="B87" s="131"/>
      <c r="C87" s="647"/>
      <c r="D87" s="329">
        <v>73800</v>
      </c>
      <c r="E87" s="140"/>
      <c r="F87" s="140"/>
      <c r="G87" s="140"/>
      <c r="H87" s="141"/>
    </row>
    <row r="88" spans="1:8" s="16" customFormat="1" ht="37.5" customHeight="1" outlineLevel="1" x14ac:dyDescent="0.2">
      <c r="A88" s="130" t="s">
        <v>215</v>
      </c>
      <c r="B88" s="131"/>
      <c r="C88" s="647"/>
      <c r="D88" s="329">
        <v>76260</v>
      </c>
      <c r="E88" s="140"/>
      <c r="F88" s="140"/>
      <c r="G88" s="140"/>
      <c r="H88" s="141"/>
    </row>
    <row r="89" spans="1:8" s="16" customFormat="1" ht="37.5" customHeight="1" outlineLevel="1" x14ac:dyDescent="0.2">
      <c r="A89" s="130" t="s">
        <v>216</v>
      </c>
      <c r="B89" s="131"/>
      <c r="C89" s="647"/>
      <c r="D89" s="329">
        <v>78720</v>
      </c>
      <c r="E89" s="140"/>
      <c r="F89" s="140"/>
      <c r="G89" s="140"/>
      <c r="H89" s="141"/>
    </row>
    <row r="90" spans="1:8" s="16" customFormat="1" ht="37.5" customHeight="1" outlineLevel="1" x14ac:dyDescent="0.2">
      <c r="A90" s="130" t="s">
        <v>217</v>
      </c>
      <c r="B90" s="131"/>
      <c r="C90" s="647"/>
      <c r="D90" s="329">
        <v>81180</v>
      </c>
      <c r="E90" s="140"/>
      <c r="F90" s="140"/>
      <c r="G90" s="140"/>
      <c r="H90" s="141"/>
    </row>
    <row r="91" spans="1:8" s="16" customFormat="1" ht="37.5" customHeight="1" outlineLevel="1" x14ac:dyDescent="0.2">
      <c r="A91" s="130" t="s">
        <v>218</v>
      </c>
      <c r="B91" s="131"/>
      <c r="C91" s="647"/>
      <c r="D91" s="329">
        <v>83640</v>
      </c>
      <c r="E91" s="140"/>
      <c r="F91" s="140"/>
      <c r="G91" s="140"/>
      <c r="H91" s="141"/>
    </row>
    <row r="92" spans="1:8" s="16" customFormat="1" ht="37.5" customHeight="1" outlineLevel="1" x14ac:dyDescent="0.2">
      <c r="A92" s="130" t="s">
        <v>219</v>
      </c>
      <c r="B92" s="131"/>
      <c r="C92" s="647"/>
      <c r="D92" s="329">
        <v>86100</v>
      </c>
      <c r="E92" s="140"/>
      <c r="F92" s="140"/>
      <c r="G92" s="140"/>
      <c r="H92" s="141"/>
    </row>
    <row r="93" spans="1:8" s="16" customFormat="1" ht="37.5" customHeight="1" outlineLevel="1" x14ac:dyDescent="0.2">
      <c r="A93" s="130" t="s">
        <v>220</v>
      </c>
      <c r="B93" s="131"/>
      <c r="C93" s="647"/>
      <c r="D93" s="329">
        <v>88560</v>
      </c>
      <c r="E93" s="140"/>
      <c r="F93" s="140"/>
      <c r="G93" s="140"/>
      <c r="H93" s="141"/>
    </row>
    <row r="94" spans="1:8" s="16" customFormat="1" ht="37.5" customHeight="1" outlineLevel="1" x14ac:dyDescent="0.2">
      <c r="A94" s="130" t="s">
        <v>221</v>
      </c>
      <c r="B94" s="131"/>
      <c r="C94" s="647"/>
      <c r="D94" s="329">
        <v>91020</v>
      </c>
      <c r="E94" s="140"/>
      <c r="F94" s="140"/>
      <c r="G94" s="140"/>
      <c r="H94" s="141"/>
    </row>
    <row r="95" spans="1:8" s="16" customFormat="1" ht="37.5" customHeight="1" outlineLevel="1" x14ac:dyDescent="0.2">
      <c r="A95" s="130" t="s">
        <v>222</v>
      </c>
      <c r="B95" s="131"/>
      <c r="C95" s="647"/>
      <c r="D95" s="329">
        <v>93480</v>
      </c>
      <c r="E95" s="140"/>
      <c r="F95" s="140"/>
      <c r="G95" s="140"/>
      <c r="H95" s="141"/>
    </row>
    <row r="96" spans="1:8" s="16" customFormat="1" ht="37.5" customHeight="1" outlineLevel="1" x14ac:dyDescent="0.2">
      <c r="A96" s="130" t="s">
        <v>223</v>
      </c>
      <c r="B96" s="131"/>
      <c r="C96" s="647"/>
      <c r="D96" s="329">
        <v>95940</v>
      </c>
      <c r="E96" s="140"/>
      <c r="F96" s="140"/>
      <c r="G96" s="140"/>
      <c r="H96" s="141"/>
    </row>
    <row r="97" spans="1:8" s="16" customFormat="1" ht="37.5" customHeight="1" outlineLevel="1" x14ac:dyDescent="0.2">
      <c r="A97" s="130" t="s">
        <v>224</v>
      </c>
      <c r="B97" s="131"/>
      <c r="C97" s="647"/>
      <c r="D97" s="329">
        <v>98400</v>
      </c>
      <c r="E97" s="140"/>
      <c r="F97" s="140"/>
      <c r="G97" s="140"/>
      <c r="H97" s="141"/>
    </row>
    <row r="98" spans="1:8" s="16" customFormat="1" ht="37.5" customHeight="1" outlineLevel="1" x14ac:dyDescent="0.2">
      <c r="A98" s="130" t="s">
        <v>291</v>
      </c>
      <c r="B98" s="131"/>
      <c r="C98" s="647"/>
      <c r="D98" s="329">
        <v>100860</v>
      </c>
      <c r="E98" s="140"/>
      <c r="F98" s="140"/>
      <c r="G98" s="140"/>
      <c r="H98" s="141"/>
    </row>
    <row r="99" spans="1:8" s="16" customFormat="1" ht="37.5" customHeight="1" outlineLevel="1" x14ac:dyDescent="0.2">
      <c r="A99" s="130" t="s">
        <v>292</v>
      </c>
      <c r="B99" s="131"/>
      <c r="C99" s="647"/>
      <c r="D99" s="329">
        <v>103320</v>
      </c>
      <c r="E99" s="140"/>
      <c r="F99" s="140"/>
      <c r="G99" s="140"/>
      <c r="H99" s="141"/>
    </row>
    <row r="100" spans="1:8" s="16" customFormat="1" ht="37.5" customHeight="1" outlineLevel="1" x14ac:dyDescent="0.2">
      <c r="A100" s="130" t="s">
        <v>293</v>
      </c>
      <c r="B100" s="131"/>
      <c r="C100" s="647"/>
      <c r="D100" s="329">
        <v>105780</v>
      </c>
      <c r="E100" s="140"/>
      <c r="F100" s="140"/>
      <c r="G100" s="140"/>
      <c r="H100" s="141"/>
    </row>
    <row r="101" spans="1:8" s="16" customFormat="1" ht="37.5" customHeight="1" outlineLevel="1" x14ac:dyDescent="0.2">
      <c r="A101" s="130" t="s">
        <v>294</v>
      </c>
      <c r="B101" s="131"/>
      <c r="C101" s="647"/>
      <c r="D101" s="329">
        <v>108240</v>
      </c>
      <c r="E101" s="140"/>
      <c r="F101" s="140"/>
      <c r="G101" s="140"/>
      <c r="H101" s="141"/>
    </row>
    <row r="102" spans="1:8" s="16" customFormat="1" ht="37.5" customHeight="1" outlineLevel="1" x14ac:dyDescent="0.2">
      <c r="A102" s="130" t="s">
        <v>295</v>
      </c>
      <c r="B102" s="131"/>
      <c r="C102" s="647"/>
      <c r="D102" s="329">
        <v>110700</v>
      </c>
      <c r="E102" s="140"/>
      <c r="F102" s="140"/>
      <c r="G102" s="140"/>
      <c r="H102" s="141"/>
    </row>
    <row r="103" spans="1:8" s="16" customFormat="1" ht="37.5" customHeight="1" outlineLevel="1" x14ac:dyDescent="0.2">
      <c r="A103" s="130" t="s">
        <v>296</v>
      </c>
      <c r="B103" s="131"/>
      <c r="C103" s="647"/>
      <c r="D103" s="329">
        <v>113160</v>
      </c>
      <c r="E103" s="140"/>
      <c r="F103" s="140"/>
      <c r="G103" s="140"/>
      <c r="H103" s="141"/>
    </row>
    <row r="104" spans="1:8" s="16" customFormat="1" ht="37.5" customHeight="1" outlineLevel="1" x14ac:dyDescent="0.2">
      <c r="A104" s="130" t="s">
        <v>297</v>
      </c>
      <c r="B104" s="131"/>
      <c r="C104" s="647"/>
      <c r="D104" s="329">
        <v>115620</v>
      </c>
      <c r="E104" s="140"/>
      <c r="F104" s="140"/>
      <c r="G104" s="140"/>
      <c r="H104" s="141"/>
    </row>
    <row r="105" spans="1:8" s="16" customFormat="1" ht="37.5" customHeight="1" outlineLevel="1" x14ac:dyDescent="0.2">
      <c r="A105" s="130" t="s">
        <v>298</v>
      </c>
      <c r="B105" s="131"/>
      <c r="C105" s="647"/>
      <c r="D105" s="329">
        <v>118080</v>
      </c>
      <c r="E105" s="140"/>
      <c r="F105" s="140"/>
      <c r="G105" s="140"/>
      <c r="H105" s="141"/>
    </row>
    <row r="106" spans="1:8" s="16" customFormat="1" ht="37.5" customHeight="1" outlineLevel="1" x14ac:dyDescent="0.2">
      <c r="A106" s="130" t="s">
        <v>299</v>
      </c>
      <c r="B106" s="131"/>
      <c r="C106" s="647"/>
      <c r="D106" s="329">
        <v>120540</v>
      </c>
      <c r="E106" s="140"/>
      <c r="F106" s="140"/>
      <c r="G106" s="140"/>
      <c r="H106" s="141"/>
    </row>
    <row r="107" spans="1:8" s="16" customFormat="1" ht="37.5" customHeight="1" outlineLevel="1" x14ac:dyDescent="0.2">
      <c r="A107" s="130" t="s">
        <v>300</v>
      </c>
      <c r="B107" s="131"/>
      <c r="C107" s="647"/>
      <c r="D107" s="329">
        <v>123000</v>
      </c>
      <c r="E107" s="140"/>
      <c r="F107" s="140"/>
      <c r="G107" s="140"/>
      <c r="H107" s="141"/>
    </row>
    <row r="108" spans="1:8" s="16" customFormat="1" ht="37.5" customHeight="1" outlineLevel="1" thickBot="1" x14ac:dyDescent="0.25">
      <c r="A108" s="130" t="s">
        <v>622</v>
      </c>
      <c r="B108" s="131"/>
      <c r="C108" s="648"/>
      <c r="D108" s="327">
        <f>832300*1.2</f>
        <v>998760</v>
      </c>
      <c r="E108" s="148"/>
      <c r="F108" s="148"/>
      <c r="G108" s="148"/>
      <c r="H108" s="149"/>
    </row>
    <row r="109" spans="1:8" s="16" customFormat="1" ht="24.95" customHeight="1" thickBot="1" x14ac:dyDescent="0.25">
      <c r="A109" s="81"/>
      <c r="B109" s="467"/>
      <c r="C109" s="118"/>
      <c r="D109" s="468" t="s">
        <v>351</v>
      </c>
      <c r="E109" s="468"/>
      <c r="F109" s="468"/>
      <c r="G109" s="468"/>
      <c r="H109" s="469"/>
    </row>
    <row r="110" spans="1:8" s="16" customFormat="1" ht="24.95" customHeight="1" thickBot="1" x14ac:dyDescent="0.25">
      <c r="A110" s="470"/>
      <c r="B110" s="471"/>
      <c r="C110" s="182"/>
      <c r="D110" s="472" t="s">
        <v>175</v>
      </c>
      <c r="E110" s="473" t="s">
        <v>176</v>
      </c>
      <c r="F110" s="474" t="s">
        <v>177</v>
      </c>
      <c r="G110" s="473" t="s">
        <v>178</v>
      </c>
      <c r="H110" s="475" t="s">
        <v>179</v>
      </c>
    </row>
    <row r="111" spans="1:8" s="16" customFormat="1" ht="48" customHeight="1" x14ac:dyDescent="0.2">
      <c r="A111" s="29" t="s">
        <v>352</v>
      </c>
      <c r="B111" s="30" t="s">
        <v>27</v>
      </c>
      <c r="C1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1" s="31">
        <f>F111*1.2</f>
        <v>13341.6</v>
      </c>
      <c r="E111" s="32">
        <f>F111*1.1</f>
        <v>12229.800000000001</v>
      </c>
      <c r="F111" s="32">
        <v>11118</v>
      </c>
      <c r="G111" s="32">
        <f>F111*0.75</f>
        <v>8338.5</v>
      </c>
      <c r="H111" s="33">
        <f>F111*0.5</f>
        <v>5559</v>
      </c>
    </row>
    <row r="112" spans="1:8" s="16" customFormat="1" ht="132" customHeight="1" x14ac:dyDescent="0.2">
      <c r="A112" s="34"/>
      <c r="B112" s="35"/>
      <c r="C112" s="35"/>
      <c r="D112" s="36"/>
      <c r="E112" s="37"/>
      <c r="F112" s="37"/>
      <c r="G112" s="37"/>
      <c r="H112" s="38"/>
    </row>
    <row r="113" spans="1:8" s="16" customFormat="1" ht="97.5" customHeight="1" x14ac:dyDescent="0.2">
      <c r="A113" s="34"/>
      <c r="B113" s="39" t="s">
        <v>12</v>
      </c>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3" s="36"/>
      <c r="E113" s="37"/>
      <c r="F113" s="37"/>
      <c r="G113" s="37"/>
      <c r="H113" s="38"/>
    </row>
    <row r="114" spans="1:8" s="16" customFormat="1" ht="166.5" customHeight="1" thickBot="1" x14ac:dyDescent="0.25">
      <c r="A114" s="41"/>
      <c r="B114" s="42" t="s">
        <v>13</v>
      </c>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4" s="44"/>
      <c r="E114" s="45"/>
      <c r="F114" s="45"/>
      <c r="G114" s="45"/>
      <c r="H114" s="46"/>
    </row>
    <row r="115" spans="1:8" s="16" customFormat="1" ht="24.95" customHeight="1" thickBot="1" x14ac:dyDescent="0.25">
      <c r="A115" s="47"/>
      <c r="B115" s="48"/>
      <c r="C115" s="49"/>
      <c r="D115" s="302"/>
      <c r="E115" s="302"/>
      <c r="F115" s="302"/>
      <c r="G115" s="302"/>
      <c r="H115" s="429"/>
    </row>
    <row r="116" spans="1:8" s="16" customFormat="1" ht="48" customHeight="1" x14ac:dyDescent="0.2">
      <c r="A116" s="53" t="s">
        <v>353</v>
      </c>
      <c r="B116" s="30" t="s">
        <v>27</v>
      </c>
      <c r="C11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6" s="54">
        <f>F116*1.2</f>
        <v>15609.599999999999</v>
      </c>
      <c r="E116" s="32">
        <f>F116*1.1</f>
        <v>14308.800000000001</v>
      </c>
      <c r="F116" s="32">
        <v>13008</v>
      </c>
      <c r="G116" s="32">
        <f>F116*0.75</f>
        <v>9756</v>
      </c>
      <c r="H116" s="33">
        <f>F116*0.5</f>
        <v>6504</v>
      </c>
    </row>
    <row r="117" spans="1:8" s="16" customFormat="1" ht="132" customHeight="1" x14ac:dyDescent="0.2">
      <c r="A117" s="55"/>
      <c r="B117" s="35"/>
      <c r="C117" s="35"/>
      <c r="D117" s="56"/>
      <c r="E117" s="37"/>
      <c r="F117" s="37"/>
      <c r="G117" s="37"/>
      <c r="H117" s="38"/>
    </row>
    <row r="118" spans="1:8" s="16" customFormat="1" ht="97.5" customHeight="1" x14ac:dyDescent="0.2">
      <c r="A118" s="55"/>
      <c r="B118" s="39" t="s">
        <v>12</v>
      </c>
      <c r="C1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8" s="56"/>
      <c r="E118" s="37"/>
      <c r="F118" s="37"/>
      <c r="G118" s="37"/>
      <c r="H118" s="38"/>
    </row>
    <row r="119" spans="1:8" s="16" customFormat="1" ht="166.5" customHeight="1" x14ac:dyDescent="0.2">
      <c r="A119" s="55"/>
      <c r="B119" s="57" t="s">
        <v>13</v>
      </c>
      <c r="C119"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9" s="56"/>
      <c r="E119" s="37"/>
      <c r="F119" s="37"/>
      <c r="G119" s="37"/>
      <c r="H119" s="38"/>
    </row>
    <row r="120" spans="1:8" s="16" customFormat="1" ht="92.25" customHeight="1" thickBot="1" x14ac:dyDescent="0.25">
      <c r="A120" s="59"/>
      <c r="B120" s="42" t="s">
        <v>16</v>
      </c>
      <c r="C12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0" s="61"/>
      <c r="E120" s="45"/>
      <c r="F120" s="45"/>
      <c r="G120" s="45"/>
      <c r="H120" s="46"/>
    </row>
    <row r="121" spans="1:8" s="16" customFormat="1" ht="24.95" customHeight="1" thickBot="1" x14ac:dyDescent="0.25">
      <c r="A121" s="81"/>
      <c r="B121" s="82"/>
      <c r="C121" s="83"/>
      <c r="D121" s="302"/>
      <c r="E121" s="302"/>
      <c r="F121" s="302"/>
      <c r="G121" s="302"/>
      <c r="H121" s="429"/>
    </row>
    <row r="122" spans="1:8" s="16" customFormat="1" ht="50.1" customHeight="1" x14ac:dyDescent="0.2">
      <c r="A122" s="65" t="s">
        <v>354</v>
      </c>
      <c r="B122" s="87" t="s">
        <v>23</v>
      </c>
      <c r="C1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2" s="264">
        <v>270</v>
      </c>
      <c r="E122" s="316"/>
      <c r="F122" s="316"/>
      <c r="G122" s="316"/>
      <c r="H122" s="317"/>
    </row>
    <row r="123" spans="1:8" s="16" customFormat="1" ht="94.5" customHeight="1" x14ac:dyDescent="0.2">
      <c r="A123" s="71"/>
      <c r="B123" s="92"/>
      <c r="C123" s="93"/>
      <c r="D123" s="94"/>
      <c r="E123" s="95"/>
      <c r="F123" s="95"/>
      <c r="G123" s="95"/>
      <c r="H123" s="318"/>
    </row>
    <row r="124" spans="1:8" s="16" customFormat="1" ht="163.5" customHeight="1" thickBot="1" x14ac:dyDescent="0.25">
      <c r="A124" s="77"/>
      <c r="B124" s="97" t="s">
        <v>13</v>
      </c>
      <c r="C1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4" s="265"/>
      <c r="E124" s="319"/>
      <c r="F124" s="319"/>
      <c r="G124" s="319"/>
      <c r="H124" s="320"/>
    </row>
    <row r="125" spans="1:8" s="16" customFormat="1" ht="24.95" customHeight="1" thickBot="1" x14ac:dyDescent="0.25">
      <c r="A125" s="81"/>
      <c r="B125" s="117"/>
      <c r="C125" s="118"/>
      <c r="D125" s="468" t="s">
        <v>351</v>
      </c>
      <c r="E125" s="468"/>
      <c r="F125" s="468"/>
      <c r="G125" s="468"/>
      <c r="H125" s="469"/>
    </row>
    <row r="126" spans="1:8" s="16" customFormat="1" ht="50.1" customHeight="1" thickBot="1" x14ac:dyDescent="0.25">
      <c r="A126" s="119" t="s">
        <v>31</v>
      </c>
      <c r="B126" s="120"/>
      <c r="C126" s="120"/>
      <c r="D126" s="452" t="str">
        <f>"от "&amp;MIN(D127:D145)&amp;" до "&amp;MAX(D127:D145)</f>
        <v>от 2460 до 46740</v>
      </c>
      <c r="E126" s="453"/>
      <c r="F126" s="453"/>
      <c r="G126" s="453"/>
      <c r="H126" s="454"/>
    </row>
    <row r="127" spans="1:8" s="16" customFormat="1" ht="37.5" customHeight="1" outlineLevel="1" x14ac:dyDescent="0.2">
      <c r="A127" s="124" t="s">
        <v>355</v>
      </c>
      <c r="B127" s="364"/>
      <c r="C127" s="45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31">
        <v>2460</v>
      </c>
      <c r="E127" s="32"/>
      <c r="F127" s="32"/>
      <c r="G127" s="32"/>
      <c r="H127" s="33"/>
    </row>
    <row r="128" spans="1:8" s="16" customFormat="1" ht="37.5" customHeight="1" outlineLevel="1" x14ac:dyDescent="0.2">
      <c r="A128" s="500" t="s">
        <v>356</v>
      </c>
      <c r="B128" s="512"/>
      <c r="C128" s="456"/>
      <c r="D128" s="127">
        <v>4920</v>
      </c>
      <c r="E128" s="128"/>
      <c r="F128" s="128"/>
      <c r="G128" s="128"/>
      <c r="H128" s="129"/>
    </row>
    <row r="129" spans="1:8" s="16" customFormat="1" ht="37.5" customHeight="1" outlineLevel="1" x14ac:dyDescent="0.2">
      <c r="A129" s="500" t="s">
        <v>357</v>
      </c>
      <c r="B129" s="512"/>
      <c r="C129" s="456"/>
      <c r="D129" s="127">
        <v>7380</v>
      </c>
      <c r="E129" s="128"/>
      <c r="F129" s="128"/>
      <c r="G129" s="128"/>
      <c r="H129" s="129"/>
    </row>
    <row r="130" spans="1:8" s="16" customFormat="1" ht="37.5" customHeight="1" outlineLevel="1" x14ac:dyDescent="0.2">
      <c r="A130" s="500" t="s">
        <v>358</v>
      </c>
      <c r="B130" s="512"/>
      <c r="C130" s="456"/>
      <c r="D130" s="127">
        <v>9840</v>
      </c>
      <c r="E130" s="128"/>
      <c r="F130" s="128"/>
      <c r="G130" s="128"/>
      <c r="H130" s="129"/>
    </row>
    <row r="131" spans="1:8" s="16" customFormat="1" ht="37.5" customHeight="1" outlineLevel="1" x14ac:dyDescent="0.2">
      <c r="A131" s="500" t="s">
        <v>359</v>
      </c>
      <c r="B131" s="512"/>
      <c r="C131" s="456"/>
      <c r="D131" s="127">
        <v>12300</v>
      </c>
      <c r="E131" s="128"/>
      <c r="F131" s="128"/>
      <c r="G131" s="128"/>
      <c r="H131" s="129"/>
    </row>
    <row r="132" spans="1:8" s="16" customFormat="1" ht="37.5" customHeight="1" outlineLevel="1" x14ac:dyDescent="0.2">
      <c r="A132" s="500" t="s">
        <v>360</v>
      </c>
      <c r="B132" s="512"/>
      <c r="C132" s="456"/>
      <c r="D132" s="127">
        <v>14760</v>
      </c>
      <c r="E132" s="128"/>
      <c r="F132" s="128"/>
      <c r="G132" s="128"/>
      <c r="H132" s="129"/>
    </row>
    <row r="133" spans="1:8" s="16" customFormat="1" ht="37.5" customHeight="1" outlineLevel="1" x14ac:dyDescent="0.2">
      <c r="A133" s="500" t="s">
        <v>361</v>
      </c>
      <c r="B133" s="512"/>
      <c r="C133" s="456"/>
      <c r="D133" s="127">
        <v>17220</v>
      </c>
      <c r="E133" s="128"/>
      <c r="F133" s="128"/>
      <c r="G133" s="128"/>
      <c r="H133" s="129"/>
    </row>
    <row r="134" spans="1:8" s="16" customFormat="1" ht="37.5" customHeight="1" outlineLevel="1" x14ac:dyDescent="0.2">
      <c r="A134" s="500" t="s">
        <v>362</v>
      </c>
      <c r="B134" s="512"/>
      <c r="C134" s="456"/>
      <c r="D134" s="127">
        <v>19680</v>
      </c>
      <c r="E134" s="128"/>
      <c r="F134" s="128"/>
      <c r="G134" s="128"/>
      <c r="H134" s="129"/>
    </row>
    <row r="135" spans="1:8" s="16" customFormat="1" ht="37.5" customHeight="1" outlineLevel="1" x14ac:dyDescent="0.2">
      <c r="A135" s="500" t="s">
        <v>363</v>
      </c>
      <c r="B135" s="512"/>
      <c r="C135" s="456"/>
      <c r="D135" s="127">
        <v>22140</v>
      </c>
      <c r="E135" s="128"/>
      <c r="F135" s="128"/>
      <c r="G135" s="128"/>
      <c r="H135" s="129"/>
    </row>
    <row r="136" spans="1:8" s="16" customFormat="1" ht="37.5" customHeight="1" outlineLevel="1" x14ac:dyDescent="0.2">
      <c r="A136" s="500" t="s">
        <v>364</v>
      </c>
      <c r="B136" s="512"/>
      <c r="C136" s="456"/>
      <c r="D136" s="127">
        <v>24600</v>
      </c>
      <c r="E136" s="128"/>
      <c r="F136" s="128"/>
      <c r="G136" s="128"/>
      <c r="H136" s="129"/>
    </row>
    <row r="137" spans="1:8" s="16" customFormat="1" ht="37.5" customHeight="1" outlineLevel="1" x14ac:dyDescent="0.2">
      <c r="A137" s="500" t="s">
        <v>365</v>
      </c>
      <c r="B137" s="512"/>
      <c r="C137" s="456"/>
      <c r="D137" s="127">
        <v>27060</v>
      </c>
      <c r="E137" s="128"/>
      <c r="F137" s="128"/>
      <c r="G137" s="128"/>
      <c r="H137" s="129"/>
    </row>
    <row r="138" spans="1:8" s="16" customFormat="1" ht="37.5" customHeight="1" outlineLevel="1" x14ac:dyDescent="0.2">
      <c r="A138" s="500" t="s">
        <v>366</v>
      </c>
      <c r="B138" s="512"/>
      <c r="C138" s="456"/>
      <c r="D138" s="127">
        <v>29520</v>
      </c>
      <c r="E138" s="128"/>
      <c r="F138" s="128"/>
      <c r="G138" s="128"/>
      <c r="H138" s="129"/>
    </row>
    <row r="139" spans="1:8" s="16" customFormat="1" ht="37.5" customHeight="1" outlineLevel="1" x14ac:dyDescent="0.2">
      <c r="A139" s="500" t="s">
        <v>367</v>
      </c>
      <c r="B139" s="512"/>
      <c r="C139" s="456"/>
      <c r="D139" s="127">
        <v>31980</v>
      </c>
      <c r="E139" s="128"/>
      <c r="F139" s="128"/>
      <c r="G139" s="128"/>
      <c r="H139" s="129"/>
    </row>
    <row r="140" spans="1:8" s="16" customFormat="1" ht="37.5" customHeight="1" outlineLevel="1" x14ac:dyDescent="0.2">
      <c r="A140" s="500" t="s">
        <v>368</v>
      </c>
      <c r="B140" s="512"/>
      <c r="C140" s="456"/>
      <c r="D140" s="127">
        <v>34440</v>
      </c>
      <c r="E140" s="128"/>
      <c r="F140" s="128"/>
      <c r="G140" s="128"/>
      <c r="H140" s="129"/>
    </row>
    <row r="141" spans="1:8" s="16" customFormat="1" ht="37.5" customHeight="1" outlineLevel="1" x14ac:dyDescent="0.2">
      <c r="A141" s="500" t="s">
        <v>369</v>
      </c>
      <c r="B141" s="512"/>
      <c r="C141" s="456"/>
      <c r="D141" s="127">
        <v>36900</v>
      </c>
      <c r="E141" s="128"/>
      <c r="F141" s="128"/>
      <c r="G141" s="128"/>
      <c r="H141" s="129"/>
    </row>
    <row r="142" spans="1:8" s="16" customFormat="1" ht="37.5" customHeight="1" outlineLevel="1" x14ac:dyDescent="0.2">
      <c r="A142" s="500" t="s">
        <v>370</v>
      </c>
      <c r="B142" s="512"/>
      <c r="C142" s="456"/>
      <c r="D142" s="127">
        <v>39360</v>
      </c>
      <c r="E142" s="128"/>
      <c r="F142" s="128"/>
      <c r="G142" s="128"/>
      <c r="H142" s="129"/>
    </row>
    <row r="143" spans="1:8" s="16" customFormat="1" ht="37.5" customHeight="1" outlineLevel="1" x14ac:dyDescent="0.2">
      <c r="A143" s="500" t="s">
        <v>371</v>
      </c>
      <c r="B143" s="512"/>
      <c r="C143" s="456"/>
      <c r="D143" s="127">
        <v>41820</v>
      </c>
      <c r="E143" s="128"/>
      <c r="F143" s="128"/>
      <c r="G143" s="128"/>
      <c r="H143" s="129"/>
    </row>
    <row r="144" spans="1:8" s="16" customFormat="1" ht="37.5" customHeight="1" outlineLevel="1" x14ac:dyDescent="0.2">
      <c r="A144" s="500" t="s">
        <v>372</v>
      </c>
      <c r="B144" s="512"/>
      <c r="C144" s="456"/>
      <c r="D144" s="127">
        <v>44280</v>
      </c>
      <c r="E144" s="128"/>
      <c r="F144" s="128"/>
      <c r="G144" s="128"/>
      <c r="H144" s="129"/>
    </row>
    <row r="145" spans="1:8" s="16" customFormat="1" ht="37.5" customHeight="1" outlineLevel="1" x14ac:dyDescent="0.2">
      <c r="A145" s="500" t="s">
        <v>373</v>
      </c>
      <c r="B145" s="512"/>
      <c r="C145" s="456"/>
      <c r="D145" s="127">
        <v>46740</v>
      </c>
      <c r="E145" s="128"/>
      <c r="F145" s="128"/>
      <c r="G145" s="128"/>
      <c r="H145" s="129"/>
    </row>
    <row r="146" spans="1:8" s="16" customFormat="1" ht="37.5" customHeight="1" outlineLevel="1" x14ac:dyDescent="0.2">
      <c r="A146" s="130" t="s">
        <v>374</v>
      </c>
      <c r="B146" s="366"/>
      <c r="C146" s="456"/>
      <c r="D146" s="127">
        <v>49200</v>
      </c>
      <c r="E146" s="128"/>
      <c r="F146" s="128"/>
      <c r="G146" s="128"/>
      <c r="H146" s="129"/>
    </row>
    <row r="147" spans="1:8" s="16" customFormat="1" ht="37.5" customHeight="1" outlineLevel="1" x14ac:dyDescent="0.2">
      <c r="A147" s="130" t="s">
        <v>375</v>
      </c>
      <c r="B147" s="131"/>
      <c r="C147" s="456"/>
      <c r="D147" s="127">
        <v>51660</v>
      </c>
      <c r="E147" s="128"/>
      <c r="F147" s="128"/>
      <c r="G147" s="128"/>
      <c r="H147" s="129"/>
    </row>
    <row r="148" spans="1:8" s="16" customFormat="1" ht="37.5" customHeight="1" outlineLevel="1" x14ac:dyDescent="0.2">
      <c r="A148" s="130" t="s">
        <v>376</v>
      </c>
      <c r="B148" s="131"/>
      <c r="C148" s="456"/>
      <c r="D148" s="127">
        <v>54120</v>
      </c>
      <c r="E148" s="128"/>
      <c r="F148" s="128"/>
      <c r="G148" s="128"/>
      <c r="H148" s="129"/>
    </row>
    <row r="149" spans="1:8" s="16" customFormat="1" ht="37.5" customHeight="1" outlineLevel="1" x14ac:dyDescent="0.2">
      <c r="A149" s="130" t="s">
        <v>377</v>
      </c>
      <c r="B149" s="131"/>
      <c r="C149" s="456"/>
      <c r="D149" s="127">
        <v>56580</v>
      </c>
      <c r="E149" s="128"/>
      <c r="F149" s="128"/>
      <c r="G149" s="128"/>
      <c r="H149" s="129"/>
    </row>
    <row r="150" spans="1:8" s="16" customFormat="1" ht="37.5" customHeight="1" outlineLevel="1" x14ac:dyDescent="0.2">
      <c r="A150" s="130" t="s">
        <v>378</v>
      </c>
      <c r="B150" s="131"/>
      <c r="C150" s="456"/>
      <c r="D150" s="127">
        <v>59040</v>
      </c>
      <c r="E150" s="128"/>
      <c r="F150" s="128"/>
      <c r="G150" s="128"/>
      <c r="H150" s="129"/>
    </row>
    <row r="151" spans="1:8" s="16" customFormat="1" ht="37.5" customHeight="1" outlineLevel="1" x14ac:dyDescent="0.2">
      <c r="A151" s="130" t="s">
        <v>379</v>
      </c>
      <c r="B151" s="131"/>
      <c r="C151" s="456"/>
      <c r="D151" s="127">
        <v>61500</v>
      </c>
      <c r="E151" s="128"/>
      <c r="F151" s="128"/>
      <c r="G151" s="128"/>
      <c r="H151" s="129"/>
    </row>
    <row r="152" spans="1:8" s="16" customFormat="1" ht="37.5" customHeight="1" outlineLevel="1" x14ac:dyDescent="0.2">
      <c r="A152" s="130" t="s">
        <v>380</v>
      </c>
      <c r="B152" s="131"/>
      <c r="C152" s="456"/>
      <c r="D152" s="127">
        <v>63960</v>
      </c>
      <c r="E152" s="128"/>
      <c r="F152" s="128"/>
      <c r="G152" s="128"/>
      <c r="H152" s="129"/>
    </row>
    <row r="153" spans="1:8" s="16" customFormat="1" ht="37.5" customHeight="1" outlineLevel="1" x14ac:dyDescent="0.2">
      <c r="A153" s="130" t="s">
        <v>381</v>
      </c>
      <c r="B153" s="131"/>
      <c r="C153" s="456"/>
      <c r="D153" s="127">
        <v>66420</v>
      </c>
      <c r="E153" s="128"/>
      <c r="F153" s="128"/>
      <c r="G153" s="128"/>
      <c r="H153" s="129"/>
    </row>
    <row r="154" spans="1:8" s="16" customFormat="1" ht="37.5" customHeight="1" outlineLevel="1" x14ac:dyDescent="0.2">
      <c r="A154" s="130" t="s">
        <v>382</v>
      </c>
      <c r="B154" s="131"/>
      <c r="C154" s="456"/>
      <c r="D154" s="127">
        <v>68880</v>
      </c>
      <c r="E154" s="128"/>
      <c r="F154" s="128"/>
      <c r="G154" s="128"/>
      <c r="H154" s="129"/>
    </row>
    <row r="155" spans="1:8" s="16" customFormat="1" ht="37.5" customHeight="1" outlineLevel="1" x14ac:dyDescent="0.2">
      <c r="A155" s="130" t="s">
        <v>383</v>
      </c>
      <c r="B155" s="131"/>
      <c r="C155" s="456"/>
      <c r="D155" s="127">
        <v>71340</v>
      </c>
      <c r="E155" s="128"/>
      <c r="F155" s="128"/>
      <c r="G155" s="128"/>
      <c r="H155" s="129"/>
    </row>
    <row r="156" spans="1:8" s="16" customFormat="1" ht="37.5" customHeight="1" outlineLevel="1" x14ac:dyDescent="0.2">
      <c r="A156" s="130" t="s">
        <v>384</v>
      </c>
      <c r="B156" s="131"/>
      <c r="C156" s="456"/>
      <c r="D156" s="127">
        <v>73800</v>
      </c>
      <c r="E156" s="128"/>
      <c r="F156" s="128"/>
      <c r="G156" s="128"/>
      <c r="H156" s="129"/>
    </row>
    <row r="157" spans="1:8" s="16" customFormat="1" ht="37.5" customHeight="1" outlineLevel="1" x14ac:dyDescent="0.2">
      <c r="A157" s="130" t="s">
        <v>385</v>
      </c>
      <c r="B157" s="131"/>
      <c r="C157" s="456"/>
      <c r="D157" s="127">
        <v>76260</v>
      </c>
      <c r="E157" s="128"/>
      <c r="F157" s="128"/>
      <c r="G157" s="128"/>
      <c r="H157" s="129"/>
    </row>
    <row r="158" spans="1:8" s="16" customFormat="1" ht="37.5" customHeight="1" outlineLevel="1" x14ac:dyDescent="0.2">
      <c r="A158" s="130" t="s">
        <v>386</v>
      </c>
      <c r="B158" s="131"/>
      <c r="C158" s="456"/>
      <c r="D158" s="127">
        <v>78720</v>
      </c>
      <c r="E158" s="128"/>
      <c r="F158" s="128"/>
      <c r="G158" s="128"/>
      <c r="H158" s="129"/>
    </row>
    <row r="159" spans="1:8" s="16" customFormat="1" ht="37.5" customHeight="1" outlineLevel="1" x14ac:dyDescent="0.2">
      <c r="A159" s="130" t="s">
        <v>387</v>
      </c>
      <c r="B159" s="131"/>
      <c r="C159" s="456"/>
      <c r="D159" s="127">
        <v>81180</v>
      </c>
      <c r="E159" s="128"/>
      <c r="F159" s="128"/>
      <c r="G159" s="128"/>
      <c r="H159" s="129"/>
    </row>
    <row r="160" spans="1:8" s="16" customFormat="1" ht="37.5" customHeight="1" outlineLevel="1" x14ac:dyDescent="0.2">
      <c r="A160" s="130" t="s">
        <v>388</v>
      </c>
      <c r="B160" s="131"/>
      <c r="C160" s="456"/>
      <c r="D160" s="127">
        <v>83640</v>
      </c>
      <c r="E160" s="128"/>
      <c r="F160" s="128"/>
      <c r="G160" s="128"/>
      <c r="H160" s="129"/>
    </row>
    <row r="161" spans="1:8" s="16" customFormat="1" ht="37.5" customHeight="1" outlineLevel="1" x14ac:dyDescent="0.2">
      <c r="A161" s="130" t="s">
        <v>389</v>
      </c>
      <c r="B161" s="131"/>
      <c r="C161" s="456"/>
      <c r="D161" s="127">
        <v>86100</v>
      </c>
      <c r="E161" s="128"/>
      <c r="F161" s="128"/>
      <c r="G161" s="128"/>
      <c r="H161" s="129"/>
    </row>
    <row r="162" spans="1:8" s="16" customFormat="1" ht="37.5" customHeight="1" outlineLevel="1" x14ac:dyDescent="0.2">
      <c r="A162" s="130" t="s">
        <v>390</v>
      </c>
      <c r="B162" s="131"/>
      <c r="C162" s="456"/>
      <c r="D162" s="127">
        <v>88560</v>
      </c>
      <c r="E162" s="128"/>
      <c r="F162" s="128"/>
      <c r="G162" s="128"/>
      <c r="H162" s="129"/>
    </row>
    <row r="163" spans="1:8" s="16" customFormat="1" ht="37.5" customHeight="1" outlineLevel="1" x14ac:dyDescent="0.2">
      <c r="A163" s="130" t="s">
        <v>391</v>
      </c>
      <c r="B163" s="131"/>
      <c r="C163" s="456"/>
      <c r="D163" s="127">
        <v>91020</v>
      </c>
      <c r="E163" s="128"/>
      <c r="F163" s="128"/>
      <c r="G163" s="128"/>
      <c r="H163" s="129"/>
    </row>
    <row r="164" spans="1:8" s="16" customFormat="1" ht="37.5" customHeight="1" outlineLevel="1" x14ac:dyDescent="0.2">
      <c r="A164" s="130" t="s">
        <v>392</v>
      </c>
      <c r="B164" s="131"/>
      <c r="C164" s="456"/>
      <c r="D164" s="127">
        <v>93480</v>
      </c>
      <c r="E164" s="128"/>
      <c r="F164" s="128"/>
      <c r="G164" s="128"/>
      <c r="H164" s="129"/>
    </row>
    <row r="165" spans="1:8" s="16" customFormat="1" ht="37.5" customHeight="1" outlineLevel="1" x14ac:dyDescent="0.2">
      <c r="A165" s="130" t="s">
        <v>393</v>
      </c>
      <c r="B165" s="131"/>
      <c r="C165" s="456"/>
      <c r="D165" s="127">
        <v>95940</v>
      </c>
      <c r="E165" s="128"/>
      <c r="F165" s="128"/>
      <c r="G165" s="128"/>
      <c r="H165" s="129"/>
    </row>
    <row r="166" spans="1:8" s="16" customFormat="1" ht="37.5" customHeight="1" outlineLevel="1" x14ac:dyDescent="0.2">
      <c r="A166" s="130" t="s">
        <v>394</v>
      </c>
      <c r="B166" s="131"/>
      <c r="C166" s="456"/>
      <c r="D166" s="127">
        <v>98400</v>
      </c>
      <c r="E166" s="128"/>
      <c r="F166" s="128"/>
      <c r="G166" s="128"/>
      <c r="H166" s="129"/>
    </row>
    <row r="167" spans="1:8" s="16" customFormat="1" ht="37.5" customHeight="1" outlineLevel="1" x14ac:dyDescent="0.2">
      <c r="A167" s="130" t="s">
        <v>395</v>
      </c>
      <c r="B167" s="131"/>
      <c r="C167" s="456"/>
      <c r="D167" s="127">
        <v>100860</v>
      </c>
      <c r="E167" s="128"/>
      <c r="F167" s="128"/>
      <c r="G167" s="128"/>
      <c r="H167" s="129"/>
    </row>
    <row r="168" spans="1:8" s="16" customFormat="1" ht="37.5" customHeight="1" outlineLevel="1" x14ac:dyDescent="0.2">
      <c r="A168" s="130" t="s">
        <v>396</v>
      </c>
      <c r="B168" s="131"/>
      <c r="C168" s="456"/>
      <c r="D168" s="127">
        <v>103320</v>
      </c>
      <c r="E168" s="128"/>
      <c r="F168" s="128"/>
      <c r="G168" s="128"/>
      <c r="H168" s="129"/>
    </row>
    <row r="169" spans="1:8" s="16" customFormat="1" ht="37.5" customHeight="1" outlineLevel="1" x14ac:dyDescent="0.2">
      <c r="A169" s="130" t="s">
        <v>397</v>
      </c>
      <c r="B169" s="131"/>
      <c r="C169" s="456"/>
      <c r="D169" s="127">
        <v>105780</v>
      </c>
      <c r="E169" s="128"/>
      <c r="F169" s="128"/>
      <c r="G169" s="128"/>
      <c r="H169" s="129"/>
    </row>
    <row r="170" spans="1:8" s="16" customFormat="1" ht="37.5" customHeight="1" outlineLevel="1" x14ac:dyDescent="0.2">
      <c r="A170" s="130" t="s">
        <v>398</v>
      </c>
      <c r="B170" s="131"/>
      <c r="C170" s="456"/>
      <c r="D170" s="127">
        <v>108240</v>
      </c>
      <c r="E170" s="128"/>
      <c r="F170" s="128"/>
      <c r="G170" s="128"/>
      <c r="H170" s="129"/>
    </row>
    <row r="171" spans="1:8" s="16" customFormat="1" ht="37.5" customHeight="1" outlineLevel="1" x14ac:dyDescent="0.2">
      <c r="A171" s="130" t="s">
        <v>399</v>
      </c>
      <c r="B171" s="131"/>
      <c r="C171" s="456"/>
      <c r="D171" s="127">
        <v>110700</v>
      </c>
      <c r="E171" s="128"/>
      <c r="F171" s="128"/>
      <c r="G171" s="128"/>
      <c r="H171" s="129"/>
    </row>
    <row r="172" spans="1:8" s="16" customFormat="1" ht="37.5" customHeight="1" outlineLevel="1" x14ac:dyDescent="0.2">
      <c r="A172" s="130" t="s">
        <v>400</v>
      </c>
      <c r="B172" s="131"/>
      <c r="C172" s="456"/>
      <c r="D172" s="127">
        <v>113160</v>
      </c>
      <c r="E172" s="128"/>
      <c r="F172" s="128"/>
      <c r="G172" s="128"/>
      <c r="H172" s="129"/>
    </row>
    <row r="173" spans="1:8" s="16" customFormat="1" ht="37.5" customHeight="1" outlineLevel="1" x14ac:dyDescent="0.2">
      <c r="A173" s="130" t="s">
        <v>401</v>
      </c>
      <c r="B173" s="131"/>
      <c r="C173" s="456"/>
      <c r="D173" s="127">
        <v>115620</v>
      </c>
      <c r="E173" s="128"/>
      <c r="F173" s="128"/>
      <c r="G173" s="128"/>
      <c r="H173" s="129"/>
    </row>
    <row r="174" spans="1:8" s="16" customFormat="1" ht="37.5" customHeight="1" outlineLevel="1" x14ac:dyDescent="0.2">
      <c r="A174" s="130" t="s">
        <v>402</v>
      </c>
      <c r="B174" s="131"/>
      <c r="C174" s="456"/>
      <c r="D174" s="127">
        <v>118080</v>
      </c>
      <c r="E174" s="128"/>
      <c r="F174" s="128"/>
      <c r="G174" s="128"/>
      <c r="H174" s="129"/>
    </row>
    <row r="175" spans="1:8" s="16" customFormat="1" ht="37.5" customHeight="1" outlineLevel="1" x14ac:dyDescent="0.2">
      <c r="A175" s="130" t="s">
        <v>403</v>
      </c>
      <c r="B175" s="131"/>
      <c r="C175" s="456"/>
      <c r="D175" s="127">
        <v>120540</v>
      </c>
      <c r="E175" s="128"/>
      <c r="F175" s="128"/>
      <c r="G175" s="128"/>
      <c r="H175" s="129"/>
    </row>
    <row r="176" spans="1:8" s="16" customFormat="1" ht="37.5" customHeight="1" outlineLevel="1" thickBot="1" x14ac:dyDescent="0.25">
      <c r="A176" s="130" t="s">
        <v>404</v>
      </c>
      <c r="B176" s="131"/>
      <c r="C176" s="457"/>
      <c r="D176" s="409">
        <v>123000</v>
      </c>
      <c r="E176" s="410"/>
      <c r="F176" s="410"/>
      <c r="G176" s="410"/>
      <c r="H176" s="411"/>
    </row>
    <row r="177" spans="1:8" s="16" customFormat="1" ht="50.1" customHeight="1" thickBot="1" x14ac:dyDescent="0.25">
      <c r="A177" s="119" t="s">
        <v>52</v>
      </c>
      <c r="B177" s="120"/>
      <c r="C177" s="120"/>
      <c r="D177" s="121" t="str">
        <f>"от "&amp;MIN(D178:D187)&amp;" до "&amp;MAX(D178:D187)</f>
        <v>от 420 до 12990</v>
      </c>
      <c r="E177" s="122"/>
      <c r="F177" s="122"/>
      <c r="G177" s="122"/>
      <c r="H177" s="123"/>
    </row>
    <row r="178" spans="1:8" s="16" customFormat="1" ht="156.75" customHeight="1" x14ac:dyDescent="0.2">
      <c r="A178" s="422" t="s">
        <v>271</v>
      </c>
      <c r="B178" s="133" t="s">
        <v>272</v>
      </c>
      <c r="C178" s="6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509">
        <v>1800</v>
      </c>
      <c r="E178" s="510"/>
      <c r="F178" s="510"/>
      <c r="G178" s="510"/>
      <c r="H178" s="416"/>
    </row>
    <row r="179" spans="1:8" s="16" customFormat="1" ht="37.5" customHeight="1" x14ac:dyDescent="0.2">
      <c r="A179" s="143" t="s">
        <v>54</v>
      </c>
      <c r="B179" s="144"/>
      <c r="C179" s="13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9" s="329">
        <v>1290</v>
      </c>
      <c r="E179" s="140"/>
      <c r="F179" s="140"/>
      <c r="G179" s="140"/>
      <c r="H179" s="141"/>
    </row>
    <row r="180" spans="1:8" s="16" customFormat="1" ht="37.5" customHeight="1" x14ac:dyDescent="0.2">
      <c r="A180" s="143" t="s">
        <v>55</v>
      </c>
      <c r="B180" s="144"/>
      <c r="C180" s="142"/>
      <c r="D180" s="329">
        <v>12990</v>
      </c>
      <c r="E180" s="140"/>
      <c r="F180" s="140"/>
      <c r="G180" s="140"/>
      <c r="H180" s="141"/>
    </row>
    <row r="181" spans="1:8" s="16" customFormat="1" ht="37.5" customHeight="1" x14ac:dyDescent="0.2">
      <c r="A181" s="143" t="s">
        <v>56</v>
      </c>
      <c r="B181" s="144"/>
      <c r="C181" s="142"/>
      <c r="D181" s="329">
        <v>2790</v>
      </c>
      <c r="E181" s="140"/>
      <c r="F181" s="140"/>
      <c r="G181" s="140"/>
      <c r="H181" s="141"/>
    </row>
    <row r="182" spans="1:8" s="16" customFormat="1" ht="37.5" customHeight="1" x14ac:dyDescent="0.2">
      <c r="A182" s="143" t="s">
        <v>57</v>
      </c>
      <c r="B182" s="144"/>
      <c r="C182" s="142"/>
      <c r="D182" s="329">
        <v>7590</v>
      </c>
      <c r="E182" s="140"/>
      <c r="F182" s="140"/>
      <c r="G182" s="140"/>
      <c r="H182" s="141"/>
    </row>
    <row r="183" spans="1:8" s="16" customFormat="1" ht="37.5" customHeight="1" x14ac:dyDescent="0.2">
      <c r="A183" s="143" t="s">
        <v>58</v>
      </c>
      <c r="B183" s="144"/>
      <c r="C183" s="142"/>
      <c r="D183" s="329">
        <v>420</v>
      </c>
      <c r="E183" s="140"/>
      <c r="F183" s="140"/>
      <c r="G183" s="140"/>
      <c r="H183" s="141"/>
    </row>
    <row r="184" spans="1:8" s="16" customFormat="1" ht="37.5" customHeight="1" x14ac:dyDescent="0.2">
      <c r="A184" s="143" t="s">
        <v>59</v>
      </c>
      <c r="B184" s="144"/>
      <c r="C184" s="142"/>
      <c r="D184" s="329">
        <v>420</v>
      </c>
      <c r="E184" s="140"/>
      <c r="F184" s="140"/>
      <c r="G184" s="140"/>
      <c r="H184" s="141"/>
    </row>
    <row r="185" spans="1:8" s="16" customFormat="1" ht="37.5" customHeight="1" x14ac:dyDescent="0.2">
      <c r="A185" s="143" t="s">
        <v>60</v>
      </c>
      <c r="B185" s="144"/>
      <c r="C185" s="142"/>
      <c r="D185" s="329">
        <v>840</v>
      </c>
      <c r="E185" s="140"/>
      <c r="F185" s="140"/>
      <c r="G185" s="140"/>
      <c r="H185" s="141"/>
    </row>
    <row r="186" spans="1:8" s="16" customFormat="1" ht="37.5" customHeight="1" x14ac:dyDescent="0.2">
      <c r="A186" s="143" t="s">
        <v>61</v>
      </c>
      <c r="B186" s="144"/>
      <c r="C186" s="142"/>
      <c r="D186" s="329">
        <v>1260</v>
      </c>
      <c r="E186" s="140"/>
      <c r="F186" s="140"/>
      <c r="G186" s="140"/>
      <c r="H186" s="141"/>
    </row>
    <row r="187" spans="1:8" s="16" customFormat="1" ht="37.5" customHeight="1" thickBot="1" x14ac:dyDescent="0.25">
      <c r="A187" s="194" t="s">
        <v>62</v>
      </c>
      <c r="B187" s="195"/>
      <c r="C187" s="147"/>
      <c r="D187" s="327">
        <v>8490</v>
      </c>
      <c r="E187" s="148"/>
      <c r="F187" s="148"/>
      <c r="G187" s="148"/>
      <c r="H187" s="149"/>
    </row>
    <row r="188" spans="1:8" s="16" customFormat="1" ht="117.75" customHeight="1" thickBot="1" x14ac:dyDescent="0.25">
      <c r="A188" s="322" t="s">
        <v>64</v>
      </c>
      <c r="B188" s="323"/>
      <c r="C18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88" s="45">
        <v>30</v>
      </c>
      <c r="E188" s="45"/>
      <c r="F188" s="45"/>
      <c r="G188" s="45"/>
      <c r="H188" s="46"/>
    </row>
    <row r="189" spans="1:8" s="28" customFormat="1" ht="50.1" customHeight="1" thickBot="1" x14ac:dyDescent="0.25">
      <c r="A189" s="24" t="s">
        <v>65</v>
      </c>
      <c r="B189" s="25"/>
      <c r="C189" s="26"/>
      <c r="D189" s="156" t="str">
        <f>"от "&amp;MIN(D191,D211:D225)&amp;" до "&amp;MAX(D191,D211:D225)</f>
        <v>от 540 до 29790</v>
      </c>
      <c r="E189" s="156"/>
      <c r="F189" s="156"/>
      <c r="G189" s="156"/>
      <c r="H189" s="157"/>
    </row>
    <row r="190" spans="1:8" s="16" customFormat="1" ht="24.95" customHeight="1" thickBot="1" x14ac:dyDescent="0.25">
      <c r="A190" s="301"/>
      <c r="B190" s="302"/>
      <c r="C190" s="118"/>
      <c r="D190" s="325"/>
      <c r="E190" s="325"/>
      <c r="F190" s="325"/>
      <c r="G190" s="325"/>
      <c r="H190" s="326"/>
    </row>
    <row r="191" spans="1:8" s="16" customFormat="1" ht="60.75" customHeight="1" thickBot="1" x14ac:dyDescent="0.25">
      <c r="A191" s="162" t="s">
        <v>66</v>
      </c>
      <c r="B191" s="163"/>
      <c r="C1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91" s="165">
        <v>15480</v>
      </c>
      <c r="E191" s="165"/>
      <c r="F191" s="165"/>
      <c r="G191" s="165"/>
      <c r="H191" s="166"/>
    </row>
    <row r="192" spans="1:8" s="16" customFormat="1" ht="60.75" customHeight="1" thickBot="1" x14ac:dyDescent="0.25">
      <c r="A192" s="167" t="s">
        <v>67</v>
      </c>
      <c r="B192" s="168"/>
      <c r="C192" s="169"/>
      <c r="D192" s="170" t="s">
        <v>68</v>
      </c>
      <c r="E192" s="171"/>
      <c r="F192" s="171"/>
      <c r="G192" s="171"/>
      <c r="H192" s="172"/>
    </row>
    <row r="193" spans="1:8" s="16" customFormat="1" ht="60.75" customHeight="1" x14ac:dyDescent="0.2">
      <c r="A193" s="173" t="s">
        <v>69</v>
      </c>
      <c r="B193" s="174"/>
      <c r="C193" s="169"/>
      <c r="D193" s="140">
        <f>D191/4</f>
        <v>3870</v>
      </c>
      <c r="E193" s="140"/>
      <c r="F193" s="140"/>
      <c r="G193" s="140"/>
      <c r="H193" s="141"/>
    </row>
    <row r="194" spans="1:8" s="16" customFormat="1" ht="60.75" customHeight="1" x14ac:dyDescent="0.2">
      <c r="A194" s="173" t="s">
        <v>70</v>
      </c>
      <c r="B194" s="174"/>
      <c r="C194" s="169"/>
      <c r="D194" s="140">
        <f>D191/5</f>
        <v>3096</v>
      </c>
      <c r="E194" s="140"/>
      <c r="F194" s="140"/>
      <c r="G194" s="140"/>
      <c r="H194" s="141"/>
    </row>
    <row r="195" spans="1:8" s="16" customFormat="1" ht="60.75" customHeight="1" x14ac:dyDescent="0.2">
      <c r="A195" s="173" t="s">
        <v>71</v>
      </c>
      <c r="B195" s="174"/>
      <c r="C195" s="169"/>
      <c r="D195" s="140">
        <f>D191/6</f>
        <v>2580</v>
      </c>
      <c r="E195" s="140"/>
      <c r="F195" s="140"/>
      <c r="G195" s="140"/>
      <c r="H195" s="141"/>
    </row>
    <row r="196" spans="1:8" s="16" customFormat="1" ht="60.75" customHeight="1" x14ac:dyDescent="0.2">
      <c r="A196" s="173" t="s">
        <v>72</v>
      </c>
      <c r="B196" s="174"/>
      <c r="C196" s="169"/>
      <c r="D196" s="140">
        <f>D191/7</f>
        <v>2211.4285714285716</v>
      </c>
      <c r="E196" s="140"/>
      <c r="F196" s="140"/>
      <c r="G196" s="140"/>
      <c r="H196" s="141"/>
    </row>
    <row r="197" spans="1:8" s="16" customFormat="1" ht="60.75" customHeight="1" x14ac:dyDescent="0.2">
      <c r="A197" s="173" t="s">
        <v>73</v>
      </c>
      <c r="B197" s="174"/>
      <c r="C197" s="169"/>
      <c r="D197" s="140">
        <f>D191/8</f>
        <v>1935</v>
      </c>
      <c r="E197" s="140"/>
      <c r="F197" s="140"/>
      <c r="G197" s="140"/>
      <c r="H197" s="141"/>
    </row>
    <row r="198" spans="1:8" s="16" customFormat="1" ht="60.75" customHeight="1" x14ac:dyDescent="0.2">
      <c r="A198" s="173" t="s">
        <v>74</v>
      </c>
      <c r="B198" s="174"/>
      <c r="C198" s="169"/>
      <c r="D198" s="140">
        <f>D191/9</f>
        <v>1720</v>
      </c>
      <c r="E198" s="140"/>
      <c r="F198" s="140"/>
      <c r="G198" s="140"/>
      <c r="H198" s="141"/>
    </row>
    <row r="199" spans="1:8" s="16" customFormat="1" ht="60.75" customHeight="1" x14ac:dyDescent="0.2">
      <c r="A199" s="173" t="s">
        <v>75</v>
      </c>
      <c r="B199" s="174"/>
      <c r="C199" s="169"/>
      <c r="D199" s="140">
        <f>D191/10</f>
        <v>1548</v>
      </c>
      <c r="E199" s="140"/>
      <c r="F199" s="140"/>
      <c r="G199" s="140"/>
      <c r="H199" s="141"/>
    </row>
    <row r="200" spans="1:8" s="16" customFormat="1" ht="60.75" customHeight="1" thickBot="1" x14ac:dyDescent="0.25">
      <c r="A200" s="162" t="s">
        <v>76</v>
      </c>
      <c r="B200" s="163"/>
      <c r="C200" s="169"/>
      <c r="D200" s="165">
        <v>23208</v>
      </c>
      <c r="E200" s="165"/>
      <c r="F200" s="165"/>
      <c r="G200" s="165"/>
      <c r="H200" s="166"/>
    </row>
    <row r="201" spans="1:8" s="16" customFormat="1" ht="60.75" customHeight="1" thickBot="1" x14ac:dyDescent="0.25">
      <c r="A201" s="167" t="s">
        <v>67</v>
      </c>
      <c r="B201" s="168"/>
      <c r="C201" s="169"/>
      <c r="D201" s="170" t="s">
        <v>68</v>
      </c>
      <c r="E201" s="171"/>
      <c r="F201" s="171"/>
      <c r="G201" s="171"/>
      <c r="H201" s="172"/>
    </row>
    <row r="202" spans="1:8" s="16" customFormat="1" ht="60.75" customHeight="1" x14ac:dyDescent="0.2">
      <c r="A202" s="173" t="s">
        <v>69</v>
      </c>
      <c r="B202" s="174"/>
      <c r="C202" s="169"/>
      <c r="D202" s="140">
        <v>5802</v>
      </c>
      <c r="E202" s="140"/>
      <c r="F202" s="140"/>
      <c r="G202" s="140"/>
      <c r="H202" s="141"/>
    </row>
    <row r="203" spans="1:8" s="16" customFormat="1" ht="60.75" customHeight="1" x14ac:dyDescent="0.2">
      <c r="A203" s="173" t="s">
        <v>70</v>
      </c>
      <c r="B203" s="174"/>
      <c r="C203" s="169"/>
      <c r="D203" s="140">
        <v>4641.5999999999995</v>
      </c>
      <c r="E203" s="140"/>
      <c r="F203" s="140"/>
      <c r="G203" s="140"/>
      <c r="H203" s="141"/>
    </row>
    <row r="204" spans="1:8" s="16" customFormat="1" ht="60.75" customHeight="1" x14ac:dyDescent="0.2">
      <c r="A204" s="173" t="s">
        <v>71</v>
      </c>
      <c r="B204" s="174"/>
      <c r="C204" s="169"/>
      <c r="D204" s="140">
        <v>3868</v>
      </c>
      <c r="E204" s="140"/>
      <c r="F204" s="140"/>
      <c r="G204" s="140"/>
      <c r="H204" s="141"/>
    </row>
    <row r="205" spans="1:8" s="16" customFormat="1" ht="60.75" customHeight="1" x14ac:dyDescent="0.2">
      <c r="A205" s="173" t="s">
        <v>72</v>
      </c>
      <c r="B205" s="174"/>
      <c r="C205" s="169"/>
      <c r="D205" s="140">
        <v>3315.4285714285711</v>
      </c>
      <c r="E205" s="140"/>
      <c r="F205" s="140"/>
      <c r="G205" s="140"/>
      <c r="H205" s="141"/>
    </row>
    <row r="206" spans="1:8" s="16" customFormat="1" ht="60.75" customHeight="1" x14ac:dyDescent="0.2">
      <c r="A206" s="173" t="s">
        <v>73</v>
      </c>
      <c r="B206" s="174"/>
      <c r="C206" s="169"/>
      <c r="D206" s="140">
        <v>2901</v>
      </c>
      <c r="E206" s="140"/>
      <c r="F206" s="140"/>
      <c r="G206" s="140"/>
      <c r="H206" s="141"/>
    </row>
    <row r="207" spans="1:8" s="16" customFormat="1" ht="60.75" customHeight="1" x14ac:dyDescent="0.2">
      <c r="A207" s="173" t="s">
        <v>74</v>
      </c>
      <c r="B207" s="174"/>
      <c r="C207" s="169"/>
      <c r="D207" s="140">
        <v>2578.6666666666665</v>
      </c>
      <c r="E207" s="140"/>
      <c r="F207" s="140"/>
      <c r="G207" s="140"/>
      <c r="H207" s="141"/>
    </row>
    <row r="208" spans="1:8" s="16" customFormat="1" ht="60.75" customHeight="1" thickBot="1" x14ac:dyDescent="0.25">
      <c r="A208" s="173" t="s">
        <v>75</v>
      </c>
      <c r="B208" s="174"/>
      <c r="C208" s="177"/>
      <c r="D208" s="140">
        <v>2320.7999999999997</v>
      </c>
      <c r="E208" s="140"/>
      <c r="F208" s="140"/>
      <c r="G208" s="140"/>
      <c r="H208" s="141"/>
    </row>
    <row r="209" spans="1:8" s="16" customFormat="1" ht="62.45" customHeight="1" thickBot="1" x14ac:dyDescent="0.25">
      <c r="A209" s="178" t="s">
        <v>77</v>
      </c>
      <c r="B209" s="179"/>
      <c r="C2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9" s="56">
        <v>20004</v>
      </c>
      <c r="E209" s="37"/>
      <c r="F209" s="37"/>
      <c r="G209" s="37"/>
      <c r="H209" s="38"/>
    </row>
    <row r="210" spans="1:8" s="16" customFormat="1" ht="24.95" customHeight="1" thickBot="1" x14ac:dyDescent="0.25">
      <c r="A210" s="301"/>
      <c r="B210" s="302"/>
      <c r="C210" s="182"/>
      <c r="D210" s="325"/>
      <c r="E210" s="325"/>
      <c r="F210" s="325"/>
      <c r="G210" s="325"/>
      <c r="H210" s="326"/>
    </row>
    <row r="211" spans="1:8" s="16" customFormat="1" ht="50.1" customHeight="1" x14ac:dyDescent="0.2">
      <c r="A211" s="143" t="s">
        <v>78</v>
      </c>
      <c r="B211" s="144"/>
      <c r="C211" s="294" t="str">
        <f>"Интернет-площадка 2gis.ru на основе Cправочника организаций "&amp;$C$2&amp;""</f>
        <v>Интернет-площадка 2gis.ru на основе Cправочника организаций "2ГИС.ПЕРМЬ"</v>
      </c>
      <c r="D211" s="56">
        <v>17790</v>
      </c>
      <c r="E211" s="37"/>
      <c r="F211" s="37"/>
      <c r="G211" s="37"/>
      <c r="H211" s="38"/>
    </row>
    <row r="212" spans="1:8" s="16" customFormat="1" ht="50.1" customHeight="1" x14ac:dyDescent="0.2">
      <c r="A212" s="143" t="s">
        <v>79</v>
      </c>
      <c r="B212" s="144"/>
      <c r="C212"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2" s="56">
        <v>8490</v>
      </c>
      <c r="E212" s="37"/>
      <c r="F212" s="37"/>
      <c r="G212" s="37"/>
      <c r="H212" s="38"/>
    </row>
    <row r="213" spans="1:8" s="16" customFormat="1" ht="50.1" customHeight="1" x14ac:dyDescent="0.2">
      <c r="A213" s="143" t="s">
        <v>80</v>
      </c>
      <c r="B213" s="144"/>
      <c r="C213"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3" s="56">
        <v>24690</v>
      </c>
      <c r="E213" s="37"/>
      <c r="F213" s="37"/>
      <c r="G213" s="37"/>
      <c r="H213" s="38"/>
    </row>
    <row r="214" spans="1:8" s="16" customFormat="1" ht="50.1" customHeight="1" x14ac:dyDescent="0.2">
      <c r="A214" s="143" t="s">
        <v>81</v>
      </c>
      <c r="B214" s="144"/>
      <c r="C214" s="190" t="str">
        <f>"Интернет-площадка 2gis.ru на основе Cправочника организаций "&amp;$C$2&amp;""</f>
        <v>Интернет-площадка 2gis.ru на основе Cправочника организаций "2ГИС.ПЕРМЬ"</v>
      </c>
      <c r="D214" s="56">
        <v>13590</v>
      </c>
      <c r="E214" s="37"/>
      <c r="F214" s="37"/>
      <c r="G214" s="37"/>
      <c r="H214" s="38"/>
    </row>
    <row r="215" spans="1:8" s="16" customFormat="1" ht="50.1" customHeight="1" x14ac:dyDescent="0.2">
      <c r="A215" s="143" t="s">
        <v>82</v>
      </c>
      <c r="B215" s="144"/>
      <c r="C215" s="190" t="str">
        <f>"Интернет-площадка 2gis.ru на основе Cправочника организаций "&amp;$C$2&amp;""</f>
        <v>Интернет-площадка 2gis.ru на основе Cправочника организаций "2ГИС.ПЕРМЬ"</v>
      </c>
      <c r="D215" s="56">
        <v>16308</v>
      </c>
      <c r="E215" s="37"/>
      <c r="F215" s="37"/>
      <c r="G215" s="37"/>
      <c r="H215" s="38"/>
    </row>
    <row r="216" spans="1:8" s="16" customFormat="1" ht="50.1" customHeight="1" x14ac:dyDescent="0.2">
      <c r="A216" s="143" t="s">
        <v>83</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6" s="56">
        <v>15990</v>
      </c>
      <c r="E216" s="37"/>
      <c r="F216" s="37"/>
      <c r="G216" s="37"/>
      <c r="H216" s="38"/>
    </row>
    <row r="217" spans="1:8" s="16" customFormat="1" ht="50.1" customHeight="1" x14ac:dyDescent="0.2">
      <c r="A217" s="143" t="s">
        <v>84</v>
      </c>
      <c r="B217" s="144"/>
      <c r="C217"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7" s="56">
        <v>14790</v>
      </c>
      <c r="E217" s="37"/>
      <c r="F217" s="37"/>
      <c r="G217" s="37"/>
      <c r="H217" s="38"/>
    </row>
    <row r="218" spans="1:8" s="16" customFormat="1" ht="50.1" customHeight="1" x14ac:dyDescent="0.2">
      <c r="A218" s="143" t="s">
        <v>85</v>
      </c>
      <c r="B218" s="144"/>
      <c r="C218"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8" s="56">
        <v>29790</v>
      </c>
      <c r="E218" s="37"/>
      <c r="F218" s="37"/>
      <c r="G218" s="37"/>
      <c r="H218" s="38"/>
    </row>
    <row r="219" spans="1:8" s="16" customFormat="1" ht="50.1" customHeight="1" x14ac:dyDescent="0.2">
      <c r="A219" s="143" t="s">
        <v>86</v>
      </c>
      <c r="B219" s="144"/>
      <c r="C219" s="190" t="str">
        <f>C251</f>
        <v>электронный справочник на основе Справочника организаций "2ГИС.ПЕРМЬ" (мобильная версия 2ГИС 4.0 и выше)</v>
      </c>
      <c r="D219" s="56">
        <v>18000</v>
      </c>
      <c r="E219" s="37"/>
      <c r="F219" s="37"/>
      <c r="G219" s="37"/>
      <c r="H219" s="38"/>
    </row>
    <row r="220" spans="1:8" s="16" customFormat="1" ht="50.1" customHeight="1" x14ac:dyDescent="0.2">
      <c r="A220" s="143" t="s">
        <v>87</v>
      </c>
      <c r="B220" s="144"/>
      <c r="C220" s="190" t="s">
        <v>88</v>
      </c>
      <c r="D220" s="56">
        <v>540</v>
      </c>
      <c r="E220" s="37"/>
      <c r="F220" s="37"/>
      <c r="G220" s="37"/>
      <c r="H220" s="38"/>
    </row>
    <row r="221" spans="1:8" s="16" customFormat="1" ht="85.5" customHeight="1" x14ac:dyDescent="0.2">
      <c r="A221" s="143" t="s">
        <v>89</v>
      </c>
      <c r="B221" s="144"/>
      <c r="C22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1" s="56">
        <v>10290</v>
      </c>
      <c r="E221" s="37"/>
      <c r="F221" s="37"/>
      <c r="G221" s="37"/>
      <c r="H221" s="38"/>
    </row>
    <row r="222" spans="1:8" s="16" customFormat="1" ht="85.5" customHeight="1" x14ac:dyDescent="0.2">
      <c r="A222" s="143" t="s">
        <v>90</v>
      </c>
      <c r="B222" s="144"/>
      <c r="C222" s="190" t="str">
        <f t="shared" ref="C222:C2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2" s="56">
        <v>8232</v>
      </c>
      <c r="E222" s="37"/>
      <c r="F222" s="37"/>
      <c r="G222" s="37"/>
      <c r="H222" s="38"/>
    </row>
    <row r="223" spans="1:8" s="16" customFormat="1" ht="85.5" customHeight="1" x14ac:dyDescent="0.2">
      <c r="A223" s="143" t="s">
        <v>91</v>
      </c>
      <c r="B223" s="144"/>
      <c r="C223"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3" s="56">
        <v>8190</v>
      </c>
      <c r="E223" s="37"/>
      <c r="F223" s="37"/>
      <c r="G223" s="37"/>
      <c r="H223" s="38"/>
    </row>
    <row r="224" spans="1:8" s="16" customFormat="1" ht="85.5" customHeight="1" x14ac:dyDescent="0.2">
      <c r="A224" s="143" t="s">
        <v>92</v>
      </c>
      <c r="B224" s="144"/>
      <c r="C224" s="190"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24" s="56">
        <v>4116</v>
      </c>
      <c r="E224" s="37"/>
      <c r="F224" s="37"/>
      <c r="G224" s="37"/>
      <c r="H224" s="38"/>
    </row>
    <row r="225" spans="1:8" s="16" customFormat="1" ht="50.1" customHeight="1" thickBot="1" x14ac:dyDescent="0.25">
      <c r="A225" s="143" t="s">
        <v>95</v>
      </c>
      <c r="B225" s="144"/>
      <c r="C225"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5" s="56">
        <v>12690</v>
      </c>
      <c r="E225" s="37"/>
      <c r="F225" s="37"/>
      <c r="G225" s="37"/>
      <c r="H225" s="38"/>
    </row>
    <row r="226" spans="1:8" s="16" customFormat="1" ht="102" customHeight="1" thickBot="1" x14ac:dyDescent="0.25">
      <c r="A226" s="143" t="s">
        <v>16</v>
      </c>
      <c r="B226" s="144"/>
      <c r="C226"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6" s="56">
        <v>1800</v>
      </c>
      <c r="E226" s="37"/>
      <c r="F226" s="37"/>
      <c r="G226" s="37"/>
      <c r="H226" s="38"/>
    </row>
    <row r="227" spans="1:8" s="16" customFormat="1" ht="126" customHeight="1" x14ac:dyDescent="0.2">
      <c r="A227" s="143" t="s">
        <v>96</v>
      </c>
      <c r="B227" s="144"/>
      <c r="C22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7" s="56">
        <v>12300</v>
      </c>
      <c r="E227" s="37"/>
      <c r="F227" s="37"/>
      <c r="G227" s="37"/>
      <c r="H227" s="38"/>
    </row>
    <row r="228" spans="1:8" s="16" customFormat="1" ht="96" customHeight="1" x14ac:dyDescent="0.2">
      <c r="A228" s="137" t="s">
        <v>97</v>
      </c>
      <c r="B228" s="191"/>
      <c r="C22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28" s="56">
        <v>10005</v>
      </c>
      <c r="E228" s="37"/>
      <c r="F228" s="37"/>
      <c r="G228" s="37"/>
      <c r="H228" s="38"/>
    </row>
    <row r="229" spans="1:8" s="16" customFormat="1" ht="96" customHeight="1" x14ac:dyDescent="0.2">
      <c r="A229" s="137" t="s">
        <v>98</v>
      </c>
      <c r="B229" s="191"/>
      <c r="C22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29" s="56">
        <v>10002</v>
      </c>
      <c r="E229" s="37"/>
      <c r="F229" s="37"/>
      <c r="G229" s="37"/>
      <c r="H229" s="38"/>
    </row>
    <row r="230" spans="1:8" s="16" customFormat="1" ht="96" customHeight="1" x14ac:dyDescent="0.2">
      <c r="A230" s="143" t="s">
        <v>93</v>
      </c>
      <c r="B230" s="144" t="s">
        <v>93</v>
      </c>
      <c r="C230"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0" s="56">
        <v>10008</v>
      </c>
      <c r="E230" s="37"/>
      <c r="F230" s="37"/>
      <c r="G230" s="37"/>
      <c r="H230" s="38"/>
    </row>
    <row r="231" spans="1:8" s="16" customFormat="1" ht="96" customHeight="1" x14ac:dyDescent="0.2">
      <c r="A231" s="143" t="s">
        <v>94</v>
      </c>
      <c r="B231" s="144" t="s">
        <v>94</v>
      </c>
      <c r="C231"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31" s="56">
        <v>8004</v>
      </c>
      <c r="E231" s="37"/>
      <c r="F231" s="37"/>
      <c r="G231" s="37"/>
      <c r="H231" s="38"/>
    </row>
    <row r="232" spans="1:8" s="16" customFormat="1" ht="50.1" customHeight="1" x14ac:dyDescent="0.2">
      <c r="A232" s="143" t="s">
        <v>99</v>
      </c>
      <c r="B232" s="144"/>
      <c r="C232" s="190" t="str">
        <f>"Интернет-площадка 2gis.ru на основе Cправочника организаций "&amp;$C$2&amp;""</f>
        <v>Интернет-площадка 2gis.ru на основе Cправочника организаций "2ГИС.ПЕРМЬ"</v>
      </c>
      <c r="D232" s="56">
        <v>39240</v>
      </c>
      <c r="E232" s="37"/>
      <c r="F232" s="37"/>
      <c r="G232" s="37"/>
      <c r="H232" s="38"/>
    </row>
    <row r="233" spans="1:8" s="16" customFormat="1" ht="50.1" customHeight="1" x14ac:dyDescent="0.2">
      <c r="A233" s="143" t="s">
        <v>100</v>
      </c>
      <c r="B233" s="144"/>
      <c r="C233" s="190" t="str">
        <f t="shared" ref="C233:C241"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56">
        <v>18720</v>
      </c>
      <c r="E233" s="37"/>
      <c r="F233" s="37"/>
      <c r="G233" s="37"/>
      <c r="H233" s="38"/>
    </row>
    <row r="234" spans="1:8" s="16" customFormat="1" ht="50.1" customHeight="1" x14ac:dyDescent="0.2">
      <c r="A234" s="143" t="s">
        <v>101</v>
      </c>
      <c r="B234" s="144"/>
      <c r="C234" s="190" t="str">
        <f t="shared" si="1"/>
        <v>Электронный справочник на основе Справочника организаций "2ГИС.ПЕРМЬ" (версия для ПК)</v>
      </c>
      <c r="D234" s="56">
        <v>54360</v>
      </c>
      <c r="E234" s="37"/>
      <c r="F234" s="37"/>
      <c r="G234" s="37"/>
      <c r="H234" s="38"/>
    </row>
    <row r="235" spans="1:8" s="16" customFormat="1" ht="50.1" customHeight="1" x14ac:dyDescent="0.2">
      <c r="A235" s="143" t="s">
        <v>102</v>
      </c>
      <c r="B235" s="144"/>
      <c r="C235" s="190" t="str">
        <f>"Интернет-площадка 2gis.ru на основе Cправочника организаций "&amp;$C$2&amp;""</f>
        <v>Интернет-площадка 2gis.ru на основе Cправочника организаций "2ГИС.ПЕРМЬ"</v>
      </c>
      <c r="D235" s="56">
        <v>30000</v>
      </c>
      <c r="E235" s="37"/>
      <c r="F235" s="37"/>
      <c r="G235" s="37"/>
      <c r="H235" s="38"/>
    </row>
    <row r="236" spans="1:8" s="16" customFormat="1" ht="50.1" customHeight="1" x14ac:dyDescent="0.2">
      <c r="A236" s="143" t="s">
        <v>103</v>
      </c>
      <c r="B236" s="144"/>
      <c r="C236" s="190" t="str">
        <f>"Интернет-площадка 2gis.ru на основе Cправочника организаций "&amp;$C$2&amp;""</f>
        <v>Интернет-площадка 2gis.ru на основе Cправочника организаций "2ГИС.ПЕРМЬ"</v>
      </c>
      <c r="D236" s="56">
        <v>36000</v>
      </c>
      <c r="E236" s="37"/>
      <c r="F236" s="37"/>
      <c r="G236" s="37"/>
      <c r="H236" s="38"/>
    </row>
    <row r="237" spans="1:8" s="16" customFormat="1" ht="50.1" customHeight="1" x14ac:dyDescent="0.2">
      <c r="A237" s="143" t="s">
        <v>104</v>
      </c>
      <c r="B237" s="144"/>
      <c r="C237" s="190" t="str">
        <f t="shared" si="1"/>
        <v>Электронный справочник на основе Справочника организаций "2ГИС.ПЕРМЬ" (версия для ПК)</v>
      </c>
      <c r="D237" s="56">
        <v>35280</v>
      </c>
      <c r="E237" s="37"/>
      <c r="F237" s="37"/>
      <c r="G237" s="37"/>
      <c r="H237" s="38"/>
    </row>
    <row r="238" spans="1:8" s="16" customFormat="1" ht="50.1" customHeight="1" x14ac:dyDescent="0.2">
      <c r="A238" s="143" t="s">
        <v>105</v>
      </c>
      <c r="B238" s="144"/>
      <c r="C238" s="190" t="str">
        <f t="shared" si="1"/>
        <v>Электронный справочник на основе Справочника организаций "2ГИС.ПЕРМЬ" (версия для ПК)</v>
      </c>
      <c r="D238" s="56">
        <v>32640</v>
      </c>
      <c r="E238" s="37"/>
      <c r="F238" s="37"/>
      <c r="G238" s="37"/>
      <c r="H238" s="38"/>
    </row>
    <row r="239" spans="1:8" s="16" customFormat="1" ht="50.1" customHeight="1" x14ac:dyDescent="0.2">
      <c r="A239" s="143" t="s">
        <v>106</v>
      </c>
      <c r="B239" s="144"/>
      <c r="C239" s="190" t="str">
        <f t="shared" si="1"/>
        <v>Электронный справочник на основе Справочника организаций "2ГИС.ПЕРМЬ" (версия для ПК)</v>
      </c>
      <c r="D239" s="56">
        <v>65640</v>
      </c>
      <c r="E239" s="37"/>
      <c r="F239" s="37"/>
      <c r="G239" s="37"/>
      <c r="H239" s="38"/>
    </row>
    <row r="240" spans="1:8" s="16" customFormat="1" ht="50.1" customHeight="1" x14ac:dyDescent="0.2">
      <c r="A240" s="143" t="s">
        <v>107</v>
      </c>
      <c r="B240" s="144"/>
      <c r="C240" s="190" t="s">
        <v>88</v>
      </c>
      <c r="D240" s="56">
        <v>1200</v>
      </c>
      <c r="E240" s="37"/>
      <c r="F240" s="37"/>
      <c r="G240" s="37"/>
      <c r="H240" s="38"/>
    </row>
    <row r="241" spans="1:8" s="16" customFormat="1" ht="50.1" customHeight="1" thickBot="1" x14ac:dyDescent="0.25">
      <c r="A241" s="143" t="s">
        <v>109</v>
      </c>
      <c r="B241" s="144"/>
      <c r="C241" s="190" t="str">
        <f t="shared" si="1"/>
        <v>Электронный справочник на основе Справочника организаций "2ГИС.ПЕРМЬ" (версия для ПК)</v>
      </c>
      <c r="D241" s="56">
        <v>27960</v>
      </c>
      <c r="E241" s="37"/>
      <c r="F241" s="37"/>
      <c r="G241" s="37"/>
      <c r="H241" s="38"/>
    </row>
    <row r="242" spans="1:8" s="28" customFormat="1" ht="50.1" customHeight="1" thickBot="1" x14ac:dyDescent="0.25">
      <c r="A242" s="24" t="s">
        <v>110</v>
      </c>
      <c r="B242" s="25"/>
      <c r="C242" s="26"/>
      <c r="D242" s="156"/>
      <c r="E242" s="156"/>
      <c r="F242" s="156"/>
      <c r="G242" s="156"/>
      <c r="H242" s="157"/>
    </row>
    <row r="243" spans="1:8" s="16" customFormat="1" ht="50.1" customHeight="1" x14ac:dyDescent="0.2">
      <c r="A243" s="143" t="s">
        <v>111</v>
      </c>
      <c r="B243" s="144"/>
      <c r="C2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3" s="31">
        <v>10008</v>
      </c>
      <c r="E243" s="32"/>
      <c r="F243" s="32"/>
      <c r="G243" s="32"/>
      <c r="H243" s="33"/>
    </row>
    <row r="244" spans="1:8" s="16" customFormat="1" ht="50.1" customHeight="1" x14ac:dyDescent="0.2">
      <c r="A244" s="143" t="s">
        <v>112</v>
      </c>
      <c r="B244" s="144"/>
      <c r="C244" s="196"/>
      <c r="D244" s="36">
        <v>10008</v>
      </c>
      <c r="E244" s="37"/>
      <c r="F244" s="37"/>
      <c r="G244" s="37"/>
      <c r="H244" s="38"/>
    </row>
    <row r="245" spans="1:8" s="16" customFormat="1" ht="50.1" customHeight="1" x14ac:dyDescent="0.2">
      <c r="A245" s="194" t="s">
        <v>113</v>
      </c>
      <c r="B245" s="195"/>
      <c r="C245" s="196"/>
      <c r="D245" s="329">
        <v>3000</v>
      </c>
      <c r="E245" s="140"/>
      <c r="F245" s="140"/>
      <c r="G245" s="140"/>
      <c r="H245" s="141"/>
    </row>
    <row r="246" spans="1:8" s="16" customFormat="1" ht="50.1" customHeight="1" x14ac:dyDescent="0.2">
      <c r="A246" s="194" t="s">
        <v>114</v>
      </c>
      <c r="B246" s="195"/>
      <c r="C246" s="196"/>
      <c r="D246" s="329">
        <v>300</v>
      </c>
      <c r="E246" s="140"/>
      <c r="F246" s="140"/>
      <c r="G246" s="140"/>
      <c r="H246" s="141"/>
    </row>
    <row r="247" spans="1:8" s="16" customFormat="1" ht="50.1" customHeight="1" thickBot="1" x14ac:dyDescent="0.25">
      <c r="A247" s="194" t="s">
        <v>115</v>
      </c>
      <c r="B247" s="195"/>
      <c r="C247" s="198"/>
      <c r="D247" s="78">
        <v>1050</v>
      </c>
      <c r="E247" s="79"/>
      <c r="F247" s="79"/>
      <c r="G247" s="79"/>
      <c r="H247" s="80"/>
    </row>
    <row r="248" spans="1:8" s="23" customFormat="1" ht="50.1" customHeight="1" thickBot="1" x14ac:dyDescent="0.25">
      <c r="A248" s="382" t="s">
        <v>5</v>
      </c>
      <c r="B248" s="387"/>
      <c r="C248" s="672" t="s">
        <v>7</v>
      </c>
      <c r="D248" s="382"/>
      <c r="E248" s="383"/>
      <c r="F248" s="383"/>
      <c r="G248" s="383"/>
      <c r="H248" s="384"/>
    </row>
    <row r="249" spans="1:8" s="16" customFormat="1" ht="93" customHeight="1" thickBot="1" x14ac:dyDescent="0.25">
      <c r="A249" s="477" t="s">
        <v>623</v>
      </c>
      <c r="B249" s="478"/>
      <c r="C249" s="38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9" s="127">
        <v>40</v>
      </c>
      <c r="E249" s="128"/>
      <c r="F249" s="128"/>
      <c r="G249" s="128"/>
      <c r="H249" s="129"/>
    </row>
    <row r="250" spans="1:8" s="16" customFormat="1" ht="50.1" customHeight="1" thickBot="1" x14ac:dyDescent="0.25">
      <c r="A250" s="24" t="s">
        <v>116</v>
      </c>
      <c r="B250" s="25"/>
      <c r="C250" s="26"/>
      <c r="D250" s="355"/>
      <c r="E250" s="355"/>
      <c r="F250" s="355"/>
      <c r="G250" s="355"/>
      <c r="H250" s="356"/>
    </row>
    <row r="251" spans="1:8" s="16" customFormat="1" ht="50.1" customHeight="1" x14ac:dyDescent="0.2">
      <c r="A251" s="143" t="s">
        <v>163</v>
      </c>
      <c r="B251" s="144"/>
      <c r="C2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1" s="56">
        <v>9690</v>
      </c>
      <c r="E251" s="37"/>
      <c r="F251" s="37"/>
      <c r="G251" s="37"/>
      <c r="H251" s="38"/>
    </row>
    <row r="252" spans="1:8" s="16" customFormat="1" ht="50.1" customHeight="1" x14ac:dyDescent="0.2">
      <c r="A252" s="143" t="s">
        <v>118</v>
      </c>
      <c r="B252" s="144"/>
      <c r="C252" s="190" t="str">
        <f>"Интернет-площадка 2gis.ru на основе Cправочника организаций "&amp;$C$2&amp;""</f>
        <v>Интернет-площадка 2gis.ru на основе Cправочника организаций "2ГИС.ПЕРМЬ"</v>
      </c>
      <c r="D252" s="56">
        <v>11190</v>
      </c>
      <c r="E252" s="37"/>
      <c r="F252" s="37"/>
      <c r="G252" s="37"/>
      <c r="H252" s="38"/>
    </row>
    <row r="253" spans="1:8" s="16" customFormat="1" ht="50.1" customHeight="1" x14ac:dyDescent="0.2">
      <c r="A253" s="143" t="s">
        <v>119</v>
      </c>
      <c r="B253" s="144"/>
      <c r="C253"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3" s="56">
        <v>7290</v>
      </c>
      <c r="E253" s="37"/>
      <c r="F253" s="37"/>
      <c r="G253" s="37"/>
      <c r="H253" s="38"/>
    </row>
    <row r="254" spans="1:8" s="16" customFormat="1" ht="50.1" customHeight="1" x14ac:dyDescent="0.2">
      <c r="A254" s="143" t="s">
        <v>164</v>
      </c>
      <c r="B254" s="144"/>
      <c r="C2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54" s="56">
        <v>21360</v>
      </c>
      <c r="E254" s="37"/>
      <c r="F254" s="37"/>
      <c r="G254" s="37"/>
      <c r="H254" s="38"/>
    </row>
    <row r="255" spans="1:8" s="16" customFormat="1" ht="50.1" customHeight="1" x14ac:dyDescent="0.2">
      <c r="A255" s="143" t="s">
        <v>165</v>
      </c>
      <c r="B255" s="144"/>
      <c r="C255" s="190" t="str">
        <f>"Интернет-площадка 2gis.ru на основе Cправочника организаций "&amp;$C$2&amp;""</f>
        <v>Интернет-площадка 2gis.ru на основе Cправочника организаций "2ГИС.ПЕРМЬ"</v>
      </c>
      <c r="D255" s="56">
        <v>24720</v>
      </c>
      <c r="E255" s="37"/>
      <c r="F255" s="37"/>
      <c r="G255" s="37"/>
      <c r="H255" s="38"/>
    </row>
    <row r="256" spans="1:8" s="16" customFormat="1" ht="50.1" customHeight="1" thickBot="1" x14ac:dyDescent="0.25">
      <c r="A256" s="143" t="s">
        <v>122</v>
      </c>
      <c r="B256" s="144"/>
      <c r="C256" s="190"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6" s="197">
        <v>16080</v>
      </c>
      <c r="E256" s="188"/>
      <c r="F256" s="188"/>
      <c r="G256" s="188"/>
      <c r="H256" s="189"/>
    </row>
    <row r="257" spans="1:8" s="16" customFormat="1" ht="126" customHeight="1" thickBot="1" x14ac:dyDescent="0.25">
      <c r="A257" s="143" t="s">
        <v>123</v>
      </c>
      <c r="B257" s="144"/>
      <c r="C257" s="300" t="str">
        <f>C252</f>
        <v>Интернет-площадка 2gis.ru на основе Cправочника организаций "2ГИС.ПЕРМЬ"</v>
      </c>
      <c r="D257" s="673">
        <v>11190</v>
      </c>
      <c r="E257" s="674"/>
      <c r="F257" s="674"/>
      <c r="G257" s="674"/>
      <c r="H257" s="675"/>
    </row>
    <row r="258" spans="1:8" s="16" customFormat="1" ht="126" customHeight="1" thickBot="1" x14ac:dyDescent="0.25">
      <c r="A258" s="143" t="s">
        <v>124</v>
      </c>
      <c r="B258" s="144"/>
      <c r="C2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8" s="673">
        <v>7272</v>
      </c>
      <c r="E258" s="674"/>
      <c r="F258" s="674"/>
      <c r="G258" s="674"/>
      <c r="H258" s="675"/>
    </row>
    <row r="259" spans="1:8" s="28" customFormat="1" ht="50.1" customHeight="1" thickBot="1" x14ac:dyDescent="0.25">
      <c r="A259" s="301"/>
      <c r="B259" s="302"/>
      <c r="C259" s="118"/>
      <c r="D259" s="325"/>
      <c r="E259" s="325"/>
      <c r="F259" s="325"/>
      <c r="G259" s="325"/>
      <c r="H259" s="326"/>
    </row>
    <row r="260" spans="1:8" s="23" customFormat="1" ht="26.25" x14ac:dyDescent="0.2">
      <c r="A260" s="204"/>
      <c r="B260" s="205"/>
      <c r="C260" s="206"/>
      <c r="D260" s="205"/>
      <c r="E260" s="205"/>
      <c r="F260" s="205"/>
      <c r="G260" s="205"/>
      <c r="H260" s="207"/>
    </row>
    <row r="261" spans="1:8" s="16" customFormat="1" ht="21" x14ac:dyDescent="0.2">
      <c r="A261" s="208"/>
      <c r="B261" s="209" t="s">
        <v>125</v>
      </c>
      <c r="C261" s="210" t="s">
        <v>180</v>
      </c>
      <c r="D261" s="210"/>
      <c r="E261" s="211"/>
      <c r="F261" s="211"/>
      <c r="G261" s="211"/>
      <c r="H261" s="211"/>
    </row>
    <row r="262" spans="1:8" s="16" customFormat="1" ht="21" x14ac:dyDescent="0.2">
      <c r="A262" s="208"/>
      <c r="B262" s="211"/>
      <c r="C262" s="212" t="s">
        <v>181</v>
      </c>
      <c r="D262" s="212"/>
      <c r="E262" s="211"/>
      <c r="F262" s="211"/>
      <c r="G262" s="211"/>
      <c r="H262" s="211"/>
    </row>
    <row r="263" spans="1:8" s="16" customFormat="1" ht="21" x14ac:dyDescent="0.2">
      <c r="A263" s="208"/>
      <c r="B263" s="211"/>
      <c r="C263" s="210" t="s">
        <v>182</v>
      </c>
      <c r="D263" s="212"/>
      <c r="E263" s="211"/>
      <c r="F263" s="211"/>
      <c r="G263" s="211"/>
      <c r="H263" s="211"/>
    </row>
    <row r="264" spans="1:8" s="16" customFormat="1" ht="26.25" x14ac:dyDescent="0.2">
      <c r="A264" s="221"/>
      <c r="B264" s="221"/>
      <c r="C264" s="212"/>
      <c r="D264" s="212"/>
      <c r="E264" s="223"/>
      <c r="F264" s="224"/>
      <c r="G264" s="225"/>
      <c r="H264" s="225"/>
    </row>
    <row r="265" spans="1:8" s="16" customFormat="1" ht="26.25" x14ac:dyDescent="0.2">
      <c r="A265" s="215" t="str">
        <f>Абакан_юр!A157</f>
        <v>По соглашению сторон в качестве валюты платежа могут выступать украинские гривны, в этом случае курс следующий: 1 руб. = 0,4294 гривен</v>
      </c>
      <c r="B265" s="215"/>
      <c r="C265" s="215"/>
      <c r="D265" s="216"/>
      <c r="E265" s="216"/>
      <c r="F265" s="217"/>
      <c r="G265" s="218"/>
      <c r="H265" s="218"/>
    </row>
    <row r="266" spans="1:8" s="16" customFormat="1" ht="26.25" x14ac:dyDescent="0.2">
      <c r="A266" s="215" t="str">
        <f>Абакан_юр!A158</f>
        <v>По соглашению сторон в качестве валюты платежа могут выступать дирхамы ОАЭ, в этом случае курс следующий: 1 руб. = 0,0422 дирхам</v>
      </c>
      <c r="B266" s="215"/>
      <c r="C266" s="215"/>
      <c r="D266" s="216"/>
      <c r="E266" s="216"/>
      <c r="F266" s="217"/>
      <c r="G266" s="220"/>
      <c r="H266" s="220"/>
    </row>
    <row r="267" spans="1:8" ht="12.6" customHeight="1" x14ac:dyDescent="0.2">
      <c r="A267" s="215" t="str">
        <f>Абакан_юр!A159</f>
        <v>По соглашению сторон в качестве валюты платежа могут выступать доллары США, в этом случае курс следующий: 1 руб. = 0,0115 доллара</v>
      </c>
      <c r="B267" s="215"/>
      <c r="C267" s="215"/>
      <c r="D267" s="216"/>
      <c r="E267" s="216"/>
      <c r="F267" s="217"/>
      <c r="G267" s="220"/>
      <c r="H267" s="220"/>
    </row>
    <row r="268" spans="1:8" s="211" customFormat="1" ht="24.95" customHeight="1" x14ac:dyDescent="0.2">
      <c r="A268" s="215" t="str">
        <f>Абакан_юр!A160</f>
        <v>По соглашению сторон в качестве валюты платежа могут выступать евро, в этом случае курс следующий: 1 руб. = 0,0106 евро</v>
      </c>
      <c r="B268" s="215"/>
      <c r="C268" s="215"/>
      <c r="D268" s="216"/>
      <c r="E268" s="217"/>
      <c r="F268" s="217"/>
      <c r="G268" s="220"/>
      <c r="H268" s="220"/>
    </row>
    <row r="269" spans="1:8" s="211" customFormat="1" ht="24.95" customHeight="1" x14ac:dyDescent="0.2">
      <c r="A269" s="215" t="str">
        <f>Абакан_юр!A161</f>
        <v>По соглашению сторон в качестве валюты платежа могут выступать чешские кроны, в этом случае курс следующий: 1 руб. = 0,2596 крона</v>
      </c>
      <c r="B269" s="215"/>
      <c r="C269" s="215"/>
      <c r="D269" s="216"/>
      <c r="E269" s="217"/>
      <c r="F269" s="217"/>
      <c r="G269" s="220"/>
      <c r="H269" s="220"/>
    </row>
    <row r="270" spans="1:8" s="211" customFormat="1" ht="24.95" customHeight="1" x14ac:dyDescent="0.2">
      <c r="A270" s="215" t="str">
        <f>Абакан_юр!A162</f>
        <v>По соглашению сторон в качестве валюты платежа могут выступать киргизские сомы, в этом случае курс следующий: 1 руб. = 1,0276 сом</v>
      </c>
      <c r="B270" s="215"/>
      <c r="C270" s="215"/>
      <c r="D270" s="216"/>
      <c r="E270" s="216"/>
      <c r="F270" s="217"/>
      <c r="G270" s="220"/>
      <c r="H270" s="220"/>
    </row>
    <row r="271" spans="1:8" s="226" customFormat="1" ht="12" customHeight="1" x14ac:dyDescent="0.2">
      <c r="A271" s="215" t="str">
        <f>Абакан_юр!A163</f>
        <v>По соглашению сторон в качестве валюты платежа могут выступать казахстанские тенге, в этом случае курс следующий: 1 руб. = 5,2809 тенге</v>
      </c>
      <c r="B271" s="215"/>
      <c r="C271" s="215"/>
      <c r="D271" s="216"/>
      <c r="E271" s="216"/>
      <c r="F271" s="217"/>
      <c r="G271" s="220"/>
      <c r="H271" s="220"/>
    </row>
    <row r="272" spans="1:8" s="219" customFormat="1" ht="24.95" customHeight="1" x14ac:dyDescent="0.2">
      <c r="A272" s="221"/>
      <c r="B272" s="221"/>
      <c r="C272" s="222"/>
      <c r="D272" s="223"/>
      <c r="E272" s="223"/>
      <c r="F272" s="224"/>
      <c r="G272" s="225"/>
      <c r="H272" s="225"/>
    </row>
    <row r="273" spans="1:8" s="219" customFormat="1" ht="24.95" customHeight="1" x14ac:dyDescent="0.2">
      <c r="A273" s="227" t="s">
        <v>136</v>
      </c>
      <c r="B273" s="227"/>
      <c r="C273" s="227"/>
      <c r="D273" s="227"/>
      <c r="E273" s="227"/>
      <c r="F273" s="227"/>
      <c r="G273" s="227"/>
      <c r="H273" s="227"/>
    </row>
    <row r="274" spans="1:8" s="219" customFormat="1" ht="24.95" customHeight="1" x14ac:dyDescent="0.2">
      <c r="A274" s="227" t="s">
        <v>137</v>
      </c>
      <c r="B274" s="227"/>
      <c r="C274" s="227"/>
      <c r="D274" s="227"/>
      <c r="E274" s="227"/>
      <c r="F274" s="227"/>
      <c r="G274" s="227"/>
      <c r="H274" s="227"/>
    </row>
    <row r="275" spans="1:8" s="219" customFormat="1" ht="24.95" customHeight="1" x14ac:dyDescent="0.2">
      <c r="A275" s="215" t="s">
        <v>458</v>
      </c>
      <c r="B275" s="215"/>
      <c r="C275" s="215"/>
      <c r="D275" s="215"/>
      <c r="E275" s="215"/>
      <c r="F275" s="215"/>
      <c r="G275" s="215"/>
      <c r="H275" s="215"/>
    </row>
    <row r="276" spans="1:8" s="219" customFormat="1" ht="24.95" customHeight="1" thickBot="1" x14ac:dyDescent="0.25">
      <c r="A276" s="228" t="s">
        <v>138</v>
      </c>
      <c r="B276" s="228"/>
      <c r="C276" s="228"/>
      <c r="D276" s="228"/>
      <c r="E276" s="228"/>
      <c r="F276" s="229"/>
      <c r="H276" s="230"/>
    </row>
    <row r="277" spans="1:8" s="219" customFormat="1" ht="24.95" customHeight="1" thickBot="1" x14ac:dyDescent="0.25">
      <c r="A277" s="231" t="s">
        <v>139</v>
      </c>
      <c r="B277" s="232"/>
      <c r="C277" s="232"/>
      <c r="D277" s="232"/>
      <c r="E277" s="233"/>
      <c r="F277" s="234"/>
      <c r="G277" s="205"/>
      <c r="H277" s="235"/>
    </row>
    <row r="278" spans="1:8" s="219" customFormat="1" ht="24.95" customHeight="1" thickBot="1" x14ac:dyDescent="0.25">
      <c r="A278" s="305" t="s">
        <v>140</v>
      </c>
      <c r="B278" s="306"/>
      <c r="C278" s="238" t="s">
        <v>141</v>
      </c>
      <c r="D278" s="330" t="s">
        <v>142</v>
      </c>
      <c r="E278" s="676"/>
      <c r="F278" s="331"/>
      <c r="G278" s="207"/>
      <c r="H278" s="207"/>
    </row>
    <row r="279" spans="1:8" s="226" customFormat="1" ht="12" customHeight="1" x14ac:dyDescent="0.2">
      <c r="A279" s="241" t="s">
        <v>169</v>
      </c>
      <c r="B279" s="242"/>
      <c r="C279" s="244" t="s">
        <v>170</v>
      </c>
      <c r="D279" s="677">
        <v>2190</v>
      </c>
      <c r="E279" s="678"/>
      <c r="F279" s="679"/>
      <c r="G279" s="207"/>
      <c r="H279" s="207"/>
    </row>
    <row r="280" spans="1:8" ht="24.95" customHeight="1" x14ac:dyDescent="0.2">
      <c r="A280" s="246" t="s">
        <v>171</v>
      </c>
      <c r="B280" s="247"/>
      <c r="C280" s="249"/>
      <c r="D280" s="680">
        <v>1590</v>
      </c>
      <c r="E280" s="681"/>
      <c r="F280" s="682"/>
      <c r="G280" s="207"/>
    </row>
    <row r="281" spans="1:8" ht="24.95" customHeight="1" x14ac:dyDescent="0.2">
      <c r="A281" s="246" t="s">
        <v>172</v>
      </c>
      <c r="B281" s="247"/>
      <c r="C281" s="249"/>
      <c r="D281" s="680">
        <v>1440</v>
      </c>
      <c r="E281" s="681"/>
      <c r="F281" s="682"/>
      <c r="G281" s="207"/>
    </row>
    <row r="282" spans="1:8" s="205" customFormat="1" ht="38.25" customHeight="1" x14ac:dyDescent="0.2">
      <c r="A282" s="246" t="s">
        <v>173</v>
      </c>
      <c r="B282" s="247"/>
      <c r="C282" s="249"/>
      <c r="D282" s="680">
        <v>1290</v>
      </c>
      <c r="E282" s="681"/>
      <c r="F282" s="682"/>
      <c r="G282" s="207"/>
      <c r="H282" s="207"/>
    </row>
    <row r="283" spans="1:8" s="230" customFormat="1" ht="50.1" customHeight="1" x14ac:dyDescent="0.2">
      <c r="A283" s="246" t="s">
        <v>143</v>
      </c>
      <c r="B283" s="247"/>
      <c r="C283" s="248" t="s">
        <v>144</v>
      </c>
      <c r="D283" s="380" t="s">
        <v>145</v>
      </c>
      <c r="E283" s="683"/>
      <c r="F283" s="381"/>
      <c r="G283" s="207"/>
      <c r="H283" s="207"/>
    </row>
    <row r="284" spans="1:8" s="235" customFormat="1" ht="50.1" customHeight="1" x14ac:dyDescent="0.2">
      <c r="A284" s="246" t="s">
        <v>146</v>
      </c>
      <c r="B284" s="247"/>
      <c r="C284" s="248" t="s">
        <v>147</v>
      </c>
      <c r="D284" s="380" t="s">
        <v>148</v>
      </c>
      <c r="E284" s="683"/>
      <c r="F284" s="381"/>
      <c r="G284" s="207"/>
      <c r="H284" s="207"/>
    </row>
    <row r="285" spans="1:8" ht="99" customHeight="1" thickBot="1" x14ac:dyDescent="0.25">
      <c r="A285" s="332" t="s">
        <v>149</v>
      </c>
      <c r="B285" s="333"/>
      <c r="C285" s="334" t="s">
        <v>150</v>
      </c>
      <c r="D285" s="341" t="s">
        <v>148</v>
      </c>
      <c r="E285" s="684"/>
      <c r="F285" s="342"/>
      <c r="G285" s="207"/>
    </row>
    <row r="286" spans="1:8" ht="50.1" customHeight="1" thickBot="1" x14ac:dyDescent="0.25">
      <c r="A286" s="332" t="s">
        <v>152</v>
      </c>
      <c r="B286" s="333"/>
      <c r="C286" s="547" t="s">
        <v>153</v>
      </c>
      <c r="D286" s="685" t="s">
        <v>148</v>
      </c>
      <c r="E286" s="686"/>
      <c r="F286" s="687"/>
      <c r="H286" s="205"/>
    </row>
    <row r="287" spans="1:8" ht="50.1" customHeight="1" thickBot="1" x14ac:dyDescent="0.25">
      <c r="A287" s="332" t="s">
        <v>154</v>
      </c>
      <c r="B287" s="333"/>
      <c r="C287" s="334" t="s">
        <v>155</v>
      </c>
      <c r="D287" s="685" t="s">
        <v>148</v>
      </c>
      <c r="E287" s="686"/>
      <c r="F287" s="687"/>
      <c r="G287" s="226"/>
      <c r="H287" s="226"/>
    </row>
    <row r="288" spans="1:8" ht="50.1" customHeight="1" x14ac:dyDescent="0.2">
      <c r="A288" s="252" t="s">
        <v>156</v>
      </c>
      <c r="B288" s="252"/>
      <c r="C288" s="252"/>
      <c r="D288" s="252"/>
      <c r="E288" s="252"/>
      <c r="F288" s="252"/>
      <c r="G288" s="252"/>
      <c r="H288" s="252"/>
    </row>
    <row r="289" spans="1:8" ht="50.1" customHeight="1" x14ac:dyDescent="0.2">
      <c r="A289" s="252" t="s">
        <v>157</v>
      </c>
      <c r="B289" s="252"/>
      <c r="C289" s="252"/>
      <c r="D289" s="252"/>
      <c r="E289" s="252"/>
      <c r="F289" s="252"/>
      <c r="G289" s="252"/>
      <c r="H289" s="252"/>
    </row>
    <row r="290" spans="1:8" ht="99.95" customHeight="1" x14ac:dyDescent="0.2">
      <c r="A2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0" s="311"/>
      <c r="C290" s="311"/>
      <c r="D290" s="311"/>
      <c r="E290" s="311"/>
      <c r="F290" s="311"/>
      <c r="G290" s="311"/>
      <c r="H290" s="311"/>
    </row>
    <row r="291" spans="1:8" ht="75" customHeight="1" x14ac:dyDescent="0.2">
      <c r="A291" s="227" t="s">
        <v>159</v>
      </c>
      <c r="B291" s="227"/>
      <c r="C291" s="227"/>
      <c r="D291" s="227"/>
      <c r="E291" s="227"/>
      <c r="F291" s="227"/>
      <c r="G291" s="227"/>
      <c r="H291" s="227"/>
    </row>
    <row r="292" spans="1:8" ht="174.95" customHeight="1" x14ac:dyDescent="0.2">
      <c r="A292" s="252" t="s">
        <v>160</v>
      </c>
      <c r="B292" s="252"/>
      <c r="C292" s="252"/>
      <c r="D292" s="252"/>
      <c r="E292" s="252"/>
      <c r="F292" s="252"/>
      <c r="G292" s="252"/>
      <c r="H292" s="252"/>
    </row>
    <row r="293" spans="1:8" s="205" customFormat="1" ht="102.75" customHeight="1" x14ac:dyDescent="0.2">
      <c r="A293" s="204"/>
      <c r="C293" s="206"/>
      <c r="H293" s="207"/>
    </row>
    <row r="294" spans="1:8" s="205" customFormat="1" ht="125.25" customHeight="1" x14ac:dyDescent="0.2">
      <c r="A294" s="487" t="s">
        <v>459</v>
      </c>
      <c r="B294" s="487"/>
      <c r="C294" s="487"/>
      <c r="D294" s="487"/>
      <c r="E294" s="487"/>
      <c r="F294" s="487"/>
      <c r="G294" s="487"/>
      <c r="H294" s="487"/>
    </row>
    <row r="295" spans="1:8" ht="25.5" x14ac:dyDescent="0.35">
      <c r="A295" s="488" t="s">
        <v>460</v>
      </c>
      <c r="B295" s="489"/>
      <c r="C295" s="490" t="s">
        <v>461</v>
      </c>
    </row>
    <row r="296" spans="1:8" ht="25.5" x14ac:dyDescent="0.35">
      <c r="A296" s="491" t="s">
        <v>462</v>
      </c>
      <c r="B296" s="492"/>
      <c r="C296" s="493">
        <v>1</v>
      </c>
    </row>
    <row r="297" spans="1:8" ht="25.5" x14ac:dyDescent="0.35">
      <c r="A297" s="491">
        <v>2</v>
      </c>
      <c r="B297" s="492"/>
      <c r="C297" s="493">
        <v>1.1000000000000001</v>
      </c>
    </row>
    <row r="298" spans="1:8" ht="25.5" x14ac:dyDescent="0.35">
      <c r="A298" s="491">
        <v>3</v>
      </c>
      <c r="B298" s="492"/>
      <c r="C298" s="493">
        <v>1.2</v>
      </c>
    </row>
    <row r="299" spans="1:8" ht="25.5" x14ac:dyDescent="0.35">
      <c r="A299" s="491" t="s">
        <v>463</v>
      </c>
      <c r="B299" s="492"/>
      <c r="C299" s="493">
        <v>1.25</v>
      </c>
    </row>
    <row r="300" spans="1:8" ht="25.5" x14ac:dyDescent="0.35">
      <c r="A300" s="491" t="s">
        <v>464</v>
      </c>
      <c r="B300" s="492"/>
      <c r="C300" s="493">
        <v>1.3</v>
      </c>
    </row>
    <row r="301" spans="1:8" ht="25.5" x14ac:dyDescent="0.35">
      <c r="A301" s="491" t="s">
        <v>465</v>
      </c>
      <c r="B301" s="492"/>
      <c r="C301" s="493">
        <v>1.35</v>
      </c>
    </row>
    <row r="302" spans="1:8" ht="25.5" x14ac:dyDescent="0.35">
      <c r="A302" s="491" t="s">
        <v>466</v>
      </c>
      <c r="B302" s="492"/>
      <c r="C302" s="493">
        <v>1.4</v>
      </c>
    </row>
    <row r="303" spans="1:8" ht="25.5" x14ac:dyDescent="0.35">
      <c r="A303" s="491" t="s">
        <v>467</v>
      </c>
      <c r="B303" s="492"/>
      <c r="C303" s="493">
        <v>1.45</v>
      </c>
    </row>
    <row r="304" spans="1:8" ht="25.5" x14ac:dyDescent="0.35">
      <c r="A304" s="491" t="s">
        <v>468</v>
      </c>
      <c r="B304" s="492"/>
      <c r="C304" s="493">
        <v>1.5</v>
      </c>
    </row>
    <row r="305" spans="1:8" ht="25.5" x14ac:dyDescent="0.35">
      <c r="A305" s="491" t="s">
        <v>469</v>
      </c>
      <c r="B305" s="492"/>
      <c r="C305" s="493">
        <v>2</v>
      </c>
    </row>
    <row r="306" spans="1:8" ht="23.25" x14ac:dyDescent="0.2">
      <c r="A306" s="252" t="s">
        <v>470</v>
      </c>
      <c r="B306" s="252"/>
      <c r="C306" s="252"/>
      <c r="D306" s="252"/>
      <c r="E306" s="252"/>
      <c r="F306" s="252"/>
      <c r="G306" s="252"/>
      <c r="H306" s="252"/>
    </row>
    <row r="309" spans="1:8" s="254" customFormat="1" ht="114.75" customHeight="1" x14ac:dyDescent="0.2">
      <c r="A309" s="227" t="s">
        <v>471</v>
      </c>
      <c r="B309" s="227"/>
      <c r="C309" s="227"/>
      <c r="D309" s="227"/>
      <c r="E309" s="227"/>
      <c r="F309" s="227"/>
      <c r="G309" s="227"/>
      <c r="H309" s="227"/>
    </row>
    <row r="316" spans="1:8" s="254" customFormat="1" ht="114.75" customHeight="1" x14ac:dyDescent="0.2">
      <c r="A316" s="204"/>
      <c r="B316" s="205"/>
      <c r="C316" s="206"/>
      <c r="D316" s="205"/>
      <c r="E316" s="205"/>
      <c r="F316" s="205"/>
      <c r="G316" s="205"/>
      <c r="H316" s="207"/>
    </row>
  </sheetData>
  <sheetProtection selectLockedCells="1" selectUnlockedCells="1"/>
  <mergeCells count="523">
    <mergeCell ref="A303:B303"/>
    <mergeCell ref="A304:B304"/>
    <mergeCell ref="A305:B305"/>
    <mergeCell ref="A306:H306"/>
    <mergeCell ref="A309:E309"/>
    <mergeCell ref="F309:H309"/>
    <mergeCell ref="A297:B297"/>
    <mergeCell ref="A298:B298"/>
    <mergeCell ref="A299:B299"/>
    <mergeCell ref="A300:B300"/>
    <mergeCell ref="A301:B301"/>
    <mergeCell ref="A302:B302"/>
    <mergeCell ref="A290:H290"/>
    <mergeCell ref="A291:H291"/>
    <mergeCell ref="A292:H292"/>
    <mergeCell ref="A294:H294"/>
    <mergeCell ref="A295:B295"/>
    <mergeCell ref="A296:B296"/>
    <mergeCell ref="A286:B286"/>
    <mergeCell ref="D286:F286"/>
    <mergeCell ref="A287:B287"/>
    <mergeCell ref="D287:F287"/>
    <mergeCell ref="A288:H288"/>
    <mergeCell ref="A289:H289"/>
    <mergeCell ref="A283:B283"/>
    <mergeCell ref="D283:F283"/>
    <mergeCell ref="A284:B284"/>
    <mergeCell ref="D284:F284"/>
    <mergeCell ref="A285:B285"/>
    <mergeCell ref="D285:F285"/>
    <mergeCell ref="A279:B279"/>
    <mergeCell ref="C279:C282"/>
    <mergeCell ref="D279:F279"/>
    <mergeCell ref="A280:B280"/>
    <mergeCell ref="D280:F280"/>
    <mergeCell ref="A281:B281"/>
    <mergeCell ref="D281:F281"/>
    <mergeCell ref="A282:B282"/>
    <mergeCell ref="D282:F282"/>
    <mergeCell ref="A273:H273"/>
    <mergeCell ref="A274:H274"/>
    <mergeCell ref="A275:H275"/>
    <mergeCell ref="A276:E276"/>
    <mergeCell ref="A277:E277"/>
    <mergeCell ref="A278:B278"/>
    <mergeCell ref="D278:F278"/>
    <mergeCell ref="A266:C266"/>
    <mergeCell ref="A267:C267"/>
    <mergeCell ref="A268:C268"/>
    <mergeCell ref="A269:C269"/>
    <mergeCell ref="A270:C270"/>
    <mergeCell ref="A271:C271"/>
    <mergeCell ref="C261:D261"/>
    <mergeCell ref="C262:D262"/>
    <mergeCell ref="C263:D263"/>
    <mergeCell ref="C264:D264"/>
    <mergeCell ref="A265:C265"/>
    <mergeCell ref="G265:H265"/>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D247:H247"/>
    <mergeCell ref="A248:B248"/>
    <mergeCell ref="D248:H248"/>
    <mergeCell ref="A249:B249"/>
    <mergeCell ref="D249:H249"/>
    <mergeCell ref="A250:B250"/>
    <mergeCell ref="D250:H250"/>
    <mergeCell ref="A243:B243"/>
    <mergeCell ref="C243:C247"/>
    <mergeCell ref="D243:H243"/>
    <mergeCell ref="A244:B244"/>
    <mergeCell ref="D244:H244"/>
    <mergeCell ref="A245:B245"/>
    <mergeCell ref="D245:H245"/>
    <mergeCell ref="A246:B246"/>
    <mergeCell ref="D246:H246"/>
    <mergeCell ref="A247:B247"/>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208"/>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6:B176"/>
    <mergeCell ref="D176:H176"/>
    <mergeCell ref="A177:C177"/>
    <mergeCell ref="D177:H177"/>
    <mergeCell ref="D178:H178"/>
    <mergeCell ref="A179:B179"/>
    <mergeCell ref="C179:C187"/>
    <mergeCell ref="D179:H179"/>
    <mergeCell ref="A180:B180"/>
    <mergeCell ref="D180:H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D130:H130"/>
    <mergeCell ref="A131:B131"/>
    <mergeCell ref="D131:H131"/>
    <mergeCell ref="A132:B132"/>
    <mergeCell ref="D132:H132"/>
    <mergeCell ref="A133:B133"/>
    <mergeCell ref="D133:H133"/>
    <mergeCell ref="A126:C126"/>
    <mergeCell ref="D126:H126"/>
    <mergeCell ref="A127:B127"/>
    <mergeCell ref="C127:C176"/>
    <mergeCell ref="D127:H127"/>
    <mergeCell ref="A128:B128"/>
    <mergeCell ref="D128:H128"/>
    <mergeCell ref="A129:B129"/>
    <mergeCell ref="D129:H129"/>
    <mergeCell ref="A130:B130"/>
    <mergeCell ref="D121:H121"/>
    <mergeCell ref="A122:A124"/>
    <mergeCell ref="B122:B123"/>
    <mergeCell ref="C122:C123"/>
    <mergeCell ref="D122:H124"/>
    <mergeCell ref="D125:H125"/>
    <mergeCell ref="D115:H115"/>
    <mergeCell ref="A116:A120"/>
    <mergeCell ref="B116:B117"/>
    <mergeCell ref="C116:C117"/>
    <mergeCell ref="D116:D120"/>
    <mergeCell ref="E116:E120"/>
    <mergeCell ref="F116:F120"/>
    <mergeCell ref="G116:G120"/>
    <mergeCell ref="H116:H120"/>
    <mergeCell ref="D109:H109"/>
    <mergeCell ref="A111:A114"/>
    <mergeCell ref="B111:B112"/>
    <mergeCell ref="C111:C112"/>
    <mergeCell ref="D111:D114"/>
    <mergeCell ref="E111:E114"/>
    <mergeCell ref="F111:F114"/>
    <mergeCell ref="G111:G114"/>
    <mergeCell ref="H111:H114"/>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6:H56"/>
    <mergeCell ref="A57:C57"/>
    <mergeCell ref="D57:H57"/>
    <mergeCell ref="A58:B58"/>
    <mergeCell ref="C58:C108"/>
    <mergeCell ref="D58:H58"/>
    <mergeCell ref="A59:B59"/>
    <mergeCell ref="D59:H59"/>
    <mergeCell ref="A60:B60"/>
    <mergeCell ref="D60:H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8880.0047999999988</v>
      </c>
      <c r="E12" s="32">
        <f>F12*1.1</f>
        <v>8140.0044000000007</v>
      </c>
      <c r="F12" s="32">
        <v>7400.0039999999999</v>
      </c>
      <c r="G12" s="32">
        <f>F12*0.75</f>
        <v>5550.0029999999997</v>
      </c>
      <c r="H12" s="33">
        <f>F12*0.5</f>
        <v>3700.002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12441.6</v>
      </c>
      <c r="E32" s="32">
        <f>F32*1.1</f>
        <v>11404.800000000001</v>
      </c>
      <c r="F32" s="32">
        <v>10368</v>
      </c>
      <c r="G32" s="32">
        <f>F32*0.75</f>
        <v>7776</v>
      </c>
      <c r="H32" s="33">
        <f>F32*0.5</f>
        <v>5184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840 до 8820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49" s="127">
        <v>840</v>
      </c>
      <c r="E49" s="128"/>
      <c r="F49" s="128"/>
      <c r="G49" s="128"/>
      <c r="H49" s="129"/>
    </row>
    <row r="50" spans="1:8" ht="37.5" customHeight="1" x14ac:dyDescent="0.2">
      <c r="A50" s="130" t="s">
        <v>33</v>
      </c>
      <c r="B50" s="131"/>
      <c r="C50" s="126"/>
      <c r="D50" s="36">
        <v>1260</v>
      </c>
      <c r="E50" s="37"/>
      <c r="F50" s="37"/>
      <c r="G50" s="37"/>
      <c r="H50" s="38"/>
    </row>
    <row r="51" spans="1:8" ht="37.5" customHeight="1" x14ac:dyDescent="0.2">
      <c r="A51" s="130" t="s">
        <v>34</v>
      </c>
      <c r="B51" s="131"/>
      <c r="C51" s="126"/>
      <c r="D51" s="36">
        <v>1680</v>
      </c>
      <c r="E51" s="37"/>
      <c r="F51" s="37"/>
      <c r="G51" s="37"/>
      <c r="H51" s="38"/>
    </row>
    <row r="52" spans="1:8" ht="37.5" customHeight="1" x14ac:dyDescent="0.2">
      <c r="A52" s="130" t="s">
        <v>35</v>
      </c>
      <c r="B52" s="131"/>
      <c r="C52" s="126"/>
      <c r="D52" s="36">
        <v>2100</v>
      </c>
      <c r="E52" s="37"/>
      <c r="F52" s="37"/>
      <c r="G52" s="37"/>
      <c r="H52" s="38"/>
    </row>
    <row r="53" spans="1:8" ht="37.5" customHeight="1" x14ac:dyDescent="0.2">
      <c r="A53" s="130" t="s">
        <v>36</v>
      </c>
      <c r="B53" s="131"/>
      <c r="C53" s="126"/>
      <c r="D53" s="36">
        <v>2520</v>
      </c>
      <c r="E53" s="37"/>
      <c r="F53" s="37"/>
      <c r="G53" s="37"/>
      <c r="H53" s="38"/>
    </row>
    <row r="54" spans="1:8" ht="37.5" customHeight="1" x14ac:dyDescent="0.2">
      <c r="A54" s="130" t="s">
        <v>37</v>
      </c>
      <c r="B54" s="131"/>
      <c r="C54" s="126"/>
      <c r="D54" s="36">
        <v>2940</v>
      </c>
      <c r="E54" s="37"/>
      <c r="F54" s="37"/>
      <c r="G54" s="37"/>
      <c r="H54" s="38"/>
    </row>
    <row r="55" spans="1:8" ht="37.5" customHeight="1" x14ac:dyDescent="0.2">
      <c r="A55" s="130" t="s">
        <v>38</v>
      </c>
      <c r="B55" s="131"/>
      <c r="C55" s="126"/>
      <c r="D55" s="36">
        <v>3360</v>
      </c>
      <c r="E55" s="37"/>
      <c r="F55" s="37"/>
      <c r="G55" s="37"/>
      <c r="H55" s="38"/>
    </row>
    <row r="56" spans="1:8" ht="37.5" customHeight="1" x14ac:dyDescent="0.2">
      <c r="A56" s="130" t="s">
        <v>39</v>
      </c>
      <c r="B56" s="131"/>
      <c r="C56" s="126"/>
      <c r="D56" s="36">
        <v>3780</v>
      </c>
      <c r="E56" s="37"/>
      <c r="F56" s="37"/>
      <c r="G56" s="37"/>
      <c r="H56" s="38"/>
    </row>
    <row r="57" spans="1:8" ht="37.5" customHeight="1" x14ac:dyDescent="0.2">
      <c r="A57" s="130" t="s">
        <v>40</v>
      </c>
      <c r="B57" s="131"/>
      <c r="C57" s="126"/>
      <c r="D57" s="36">
        <v>4200</v>
      </c>
      <c r="E57" s="37"/>
      <c r="F57" s="37"/>
      <c r="G57" s="37"/>
      <c r="H57" s="38"/>
    </row>
    <row r="58" spans="1:8" ht="37.5" customHeight="1" x14ac:dyDescent="0.2">
      <c r="A58" s="130" t="s">
        <v>41</v>
      </c>
      <c r="B58" s="131"/>
      <c r="C58" s="126"/>
      <c r="D58" s="36">
        <v>4620</v>
      </c>
      <c r="E58" s="37"/>
      <c r="F58" s="37"/>
      <c r="G58" s="37"/>
      <c r="H58" s="38"/>
    </row>
    <row r="59" spans="1:8" ht="37.5" customHeight="1" x14ac:dyDescent="0.2">
      <c r="A59" s="130" t="s">
        <v>42</v>
      </c>
      <c r="B59" s="131"/>
      <c r="C59" s="126"/>
      <c r="D59" s="36">
        <v>5040</v>
      </c>
      <c r="E59" s="37"/>
      <c r="F59" s="37"/>
      <c r="G59" s="37"/>
      <c r="H59" s="38"/>
    </row>
    <row r="60" spans="1:8" ht="37.5" customHeight="1" x14ac:dyDescent="0.2">
      <c r="A60" s="130" t="s">
        <v>43</v>
      </c>
      <c r="B60" s="131"/>
      <c r="C60" s="126"/>
      <c r="D60" s="36">
        <v>5460</v>
      </c>
      <c r="E60" s="37"/>
      <c r="F60" s="37"/>
      <c r="G60" s="37"/>
      <c r="H60" s="38"/>
    </row>
    <row r="61" spans="1:8" ht="37.5" customHeight="1" x14ac:dyDescent="0.2">
      <c r="A61" s="130" t="s">
        <v>44</v>
      </c>
      <c r="B61" s="131"/>
      <c r="C61" s="126"/>
      <c r="D61" s="36">
        <v>5880</v>
      </c>
      <c r="E61" s="37"/>
      <c r="F61" s="37"/>
      <c r="G61" s="37"/>
      <c r="H61" s="38"/>
    </row>
    <row r="62" spans="1:8" ht="37.5" customHeight="1" x14ac:dyDescent="0.2">
      <c r="A62" s="130" t="s">
        <v>45</v>
      </c>
      <c r="B62" s="131"/>
      <c r="C62" s="126"/>
      <c r="D62" s="36">
        <v>6300</v>
      </c>
      <c r="E62" s="37"/>
      <c r="F62" s="37"/>
      <c r="G62" s="37"/>
      <c r="H62" s="38"/>
    </row>
    <row r="63" spans="1:8" ht="37.5" customHeight="1" x14ac:dyDescent="0.2">
      <c r="A63" s="130" t="s">
        <v>46</v>
      </c>
      <c r="B63" s="131"/>
      <c r="C63" s="126"/>
      <c r="D63" s="36">
        <v>6720</v>
      </c>
      <c r="E63" s="37"/>
      <c r="F63" s="37"/>
      <c r="G63" s="37"/>
      <c r="H63" s="38"/>
    </row>
    <row r="64" spans="1:8" ht="37.5" customHeight="1" x14ac:dyDescent="0.2">
      <c r="A64" s="130" t="s">
        <v>47</v>
      </c>
      <c r="B64" s="131"/>
      <c r="C64" s="126"/>
      <c r="D64" s="36">
        <v>7140</v>
      </c>
      <c r="E64" s="37"/>
      <c r="F64" s="37"/>
      <c r="G64" s="37"/>
      <c r="H64" s="38"/>
    </row>
    <row r="65" spans="1:8" ht="37.5" customHeight="1" x14ac:dyDescent="0.2">
      <c r="A65" s="130" t="s">
        <v>48</v>
      </c>
      <c r="B65" s="131"/>
      <c r="C65" s="126"/>
      <c r="D65" s="36">
        <v>7560</v>
      </c>
      <c r="E65" s="37"/>
      <c r="F65" s="37"/>
      <c r="G65" s="37"/>
      <c r="H65" s="38"/>
    </row>
    <row r="66" spans="1:8" ht="37.5" customHeight="1" x14ac:dyDescent="0.2">
      <c r="A66" s="130" t="s">
        <v>49</v>
      </c>
      <c r="B66" s="131"/>
      <c r="C66" s="126"/>
      <c r="D66" s="36">
        <v>7980</v>
      </c>
      <c r="E66" s="37"/>
      <c r="F66" s="37"/>
      <c r="G66" s="37"/>
      <c r="H66" s="38"/>
    </row>
    <row r="67" spans="1:8" ht="37.5" customHeight="1" x14ac:dyDescent="0.2">
      <c r="A67" s="130" t="s">
        <v>50</v>
      </c>
      <c r="B67" s="131"/>
      <c r="C67" s="126"/>
      <c r="D67" s="36">
        <v>8400</v>
      </c>
      <c r="E67" s="37"/>
      <c r="F67" s="37"/>
      <c r="G67" s="37"/>
      <c r="H67" s="38"/>
    </row>
    <row r="68" spans="1:8" ht="37.5" customHeight="1" thickBot="1" x14ac:dyDescent="0.25">
      <c r="A68" s="130" t="s">
        <v>51</v>
      </c>
      <c r="B68" s="131"/>
      <c r="C68" s="126"/>
      <c r="D68" s="36">
        <v>8820</v>
      </c>
      <c r="E68" s="37"/>
      <c r="F68" s="37"/>
      <c r="G68" s="37"/>
      <c r="H68" s="38"/>
    </row>
    <row r="69" spans="1:8" ht="50.1" customHeight="1" thickBot="1" x14ac:dyDescent="0.25">
      <c r="A69" s="343" t="s">
        <v>52</v>
      </c>
      <c r="B69" s="344"/>
      <c r="C69" s="344"/>
      <c r="D69" s="345" t="str">
        <f>"от "&amp;MIN(D70:D79)&amp;" до "&amp;MAX(D70:D79)</f>
        <v>от 300 до 5700</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70" s="32">
        <v>930</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71" s="37">
        <v>420</v>
      </c>
      <c r="E71" s="37"/>
      <c r="F71" s="37"/>
      <c r="G71" s="37"/>
      <c r="H71" s="38"/>
    </row>
    <row r="72" spans="1:8" ht="37.5" customHeight="1" x14ac:dyDescent="0.2">
      <c r="A72" s="351" t="s">
        <v>55</v>
      </c>
      <c r="B72" s="178"/>
      <c r="C72" s="352"/>
      <c r="D72" s="37">
        <v>5700</v>
      </c>
      <c r="E72" s="37"/>
      <c r="F72" s="37"/>
      <c r="G72" s="37"/>
      <c r="H72" s="38"/>
    </row>
    <row r="73" spans="1:8" ht="37.5" customHeight="1" x14ac:dyDescent="0.2">
      <c r="A73" s="351" t="s">
        <v>56</v>
      </c>
      <c r="B73" s="178"/>
      <c r="C73" s="352"/>
      <c r="D73" s="37">
        <v>1140</v>
      </c>
      <c r="E73" s="37"/>
      <c r="F73" s="37"/>
      <c r="G73" s="37"/>
      <c r="H73" s="38"/>
    </row>
    <row r="74" spans="1:8" ht="37.5" customHeight="1" x14ac:dyDescent="0.2">
      <c r="A74" s="351" t="s">
        <v>57</v>
      </c>
      <c r="B74" s="178"/>
      <c r="C74" s="352"/>
      <c r="D74" s="37">
        <v>3420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4020</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80" s="45">
        <v>72</v>
      </c>
      <c r="E80" s="45"/>
      <c r="F80" s="45"/>
      <c r="G80" s="45"/>
      <c r="H80" s="46"/>
    </row>
    <row r="81" spans="1:8" ht="50.1" customHeight="1" thickBot="1" x14ac:dyDescent="0.25">
      <c r="A81" s="353" t="s">
        <v>65</v>
      </c>
      <c r="B81" s="354"/>
      <c r="C81" s="199"/>
      <c r="D81" s="355" t="str">
        <f>"от "&amp;MIN(D83,D103:H104,F142,D105:H119)&amp;" до "&amp;MAX(D83,D103:H104,F142,D105:H119)</f>
        <v>от 792 до 12000</v>
      </c>
      <c r="E81" s="355"/>
      <c r="F81" s="355"/>
      <c r="G81" s="355"/>
      <c r="H81" s="356"/>
    </row>
    <row r="82" spans="1:8" ht="21.75" thickBot="1" x14ac:dyDescent="0.25">
      <c r="A82" s="301"/>
      <c r="B82" s="302"/>
      <c r="C82" s="118"/>
      <c r="D82" s="325"/>
      <c r="E82" s="325"/>
      <c r="F82" s="325"/>
      <c r="G82" s="325"/>
      <c r="H82" s="326"/>
    </row>
    <row r="83" spans="1:8" ht="6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83" s="165">
        <v>4200</v>
      </c>
      <c r="E83" s="165"/>
      <c r="F83" s="165"/>
      <c r="G83" s="165"/>
      <c r="H83" s="166"/>
    </row>
    <row r="84" spans="1:8" ht="66.75" customHeight="1" thickBot="1" x14ac:dyDescent="0.25">
      <c r="A84" s="167" t="s">
        <v>67</v>
      </c>
      <c r="B84" s="168"/>
      <c r="C84" s="169"/>
      <c r="D84" s="170" t="s">
        <v>68</v>
      </c>
      <c r="E84" s="171"/>
      <c r="F84" s="171"/>
      <c r="G84" s="171"/>
      <c r="H84" s="172"/>
    </row>
    <row r="85" spans="1:8" ht="66.75" customHeight="1" x14ac:dyDescent="0.2">
      <c r="A85" s="173" t="s">
        <v>69</v>
      </c>
      <c r="B85" s="174"/>
      <c r="C85" s="169"/>
      <c r="D85" s="140">
        <f>D83/4</f>
        <v>1050</v>
      </c>
      <c r="E85" s="140"/>
      <c r="F85" s="140"/>
      <c r="G85" s="140"/>
      <c r="H85" s="141"/>
    </row>
    <row r="86" spans="1:8" ht="66.75" customHeight="1" x14ac:dyDescent="0.2">
      <c r="A86" s="173" t="s">
        <v>70</v>
      </c>
      <c r="B86" s="174"/>
      <c r="C86" s="169"/>
      <c r="D86" s="140">
        <f>D83/5</f>
        <v>840</v>
      </c>
      <c r="E86" s="140"/>
      <c r="F86" s="140"/>
      <c r="G86" s="140"/>
      <c r="H86" s="141"/>
    </row>
    <row r="87" spans="1:8" ht="66.75" customHeight="1" x14ac:dyDescent="0.2">
      <c r="A87" s="173" t="s">
        <v>71</v>
      </c>
      <c r="B87" s="174"/>
      <c r="C87" s="169"/>
      <c r="D87" s="140">
        <f>D83/6</f>
        <v>700</v>
      </c>
      <c r="E87" s="140"/>
      <c r="F87" s="140"/>
      <c r="G87" s="140"/>
      <c r="H87" s="141"/>
    </row>
    <row r="88" spans="1:8" ht="66.75" customHeight="1" x14ac:dyDescent="0.2">
      <c r="A88" s="173" t="s">
        <v>72</v>
      </c>
      <c r="B88" s="174"/>
      <c r="C88" s="169"/>
      <c r="D88" s="140">
        <f>D83/7</f>
        <v>600</v>
      </c>
      <c r="E88" s="140"/>
      <c r="F88" s="140"/>
      <c r="G88" s="140"/>
      <c r="H88" s="141"/>
    </row>
    <row r="89" spans="1:8" ht="66.75" customHeight="1" x14ac:dyDescent="0.2">
      <c r="A89" s="173" t="s">
        <v>73</v>
      </c>
      <c r="B89" s="174"/>
      <c r="C89" s="169"/>
      <c r="D89" s="140">
        <f>D83/8</f>
        <v>525</v>
      </c>
      <c r="E89" s="140"/>
      <c r="F89" s="140"/>
      <c r="G89" s="140"/>
      <c r="H89" s="141"/>
    </row>
    <row r="90" spans="1:8" ht="66.75" customHeight="1" x14ac:dyDescent="0.2">
      <c r="A90" s="173" t="s">
        <v>74</v>
      </c>
      <c r="B90" s="174"/>
      <c r="C90" s="169"/>
      <c r="D90" s="140">
        <f>D83/9</f>
        <v>466.66666666666669</v>
      </c>
      <c r="E90" s="140"/>
      <c r="F90" s="140"/>
      <c r="G90" s="140"/>
      <c r="H90" s="141"/>
    </row>
    <row r="91" spans="1:8" ht="66.75" customHeight="1" x14ac:dyDescent="0.2">
      <c r="A91" s="173" t="s">
        <v>75</v>
      </c>
      <c r="B91" s="174"/>
      <c r="C91" s="169"/>
      <c r="D91" s="140">
        <f>D83/10</f>
        <v>420</v>
      </c>
      <c r="E91" s="140"/>
      <c r="F91" s="140"/>
      <c r="G91" s="140"/>
      <c r="H91" s="141"/>
    </row>
    <row r="92" spans="1:8" ht="66.75" customHeight="1" thickBot="1" x14ac:dyDescent="0.25">
      <c r="A92" s="162" t="s">
        <v>76</v>
      </c>
      <c r="B92" s="163"/>
      <c r="C92" s="169"/>
      <c r="D92" s="165">
        <v>6288</v>
      </c>
      <c r="E92" s="165"/>
      <c r="F92" s="165"/>
      <c r="G92" s="165"/>
      <c r="H92" s="166"/>
    </row>
    <row r="93" spans="1:8" ht="66.75" customHeight="1" thickBot="1" x14ac:dyDescent="0.25">
      <c r="A93" s="167" t="s">
        <v>67</v>
      </c>
      <c r="B93" s="168"/>
      <c r="C93" s="169"/>
      <c r="D93" s="170" t="s">
        <v>68</v>
      </c>
      <c r="E93" s="171"/>
      <c r="F93" s="171"/>
      <c r="G93" s="171"/>
      <c r="H93" s="172"/>
    </row>
    <row r="94" spans="1:8" ht="66.75" customHeight="1" x14ac:dyDescent="0.2">
      <c r="A94" s="173" t="s">
        <v>69</v>
      </c>
      <c r="B94" s="174"/>
      <c r="C94" s="169"/>
      <c r="D94" s="140">
        <v>1572</v>
      </c>
      <c r="E94" s="140"/>
      <c r="F94" s="140"/>
      <c r="G94" s="140"/>
      <c r="H94" s="141"/>
    </row>
    <row r="95" spans="1:8" ht="66.75" customHeight="1" x14ac:dyDescent="0.2">
      <c r="A95" s="173" t="s">
        <v>70</v>
      </c>
      <c r="B95" s="174"/>
      <c r="C95" s="169"/>
      <c r="D95" s="140">
        <v>1257.5999999999999</v>
      </c>
      <c r="E95" s="140"/>
      <c r="F95" s="140"/>
      <c r="G95" s="140"/>
      <c r="H95" s="141"/>
    </row>
    <row r="96" spans="1:8" ht="66.75" customHeight="1" x14ac:dyDescent="0.2">
      <c r="A96" s="173" t="s">
        <v>71</v>
      </c>
      <c r="B96" s="174"/>
      <c r="C96" s="169"/>
      <c r="D96" s="140">
        <v>1048</v>
      </c>
      <c r="E96" s="140"/>
      <c r="F96" s="140"/>
      <c r="G96" s="140"/>
      <c r="H96" s="141"/>
    </row>
    <row r="97" spans="1:8" ht="66.75" customHeight="1" x14ac:dyDescent="0.2">
      <c r="A97" s="173" t="s">
        <v>72</v>
      </c>
      <c r="B97" s="174"/>
      <c r="C97" s="169"/>
      <c r="D97" s="140">
        <v>898.28571428571422</v>
      </c>
      <c r="E97" s="140"/>
      <c r="F97" s="140"/>
      <c r="G97" s="140"/>
      <c r="H97" s="141"/>
    </row>
    <row r="98" spans="1:8" ht="66.75" customHeight="1" x14ac:dyDescent="0.2">
      <c r="A98" s="173" t="s">
        <v>73</v>
      </c>
      <c r="B98" s="174"/>
      <c r="C98" s="169"/>
      <c r="D98" s="140">
        <v>786</v>
      </c>
      <c r="E98" s="140"/>
      <c r="F98" s="140"/>
      <c r="G98" s="140"/>
      <c r="H98" s="141"/>
    </row>
    <row r="99" spans="1:8" ht="66.75" customHeight="1" x14ac:dyDescent="0.2">
      <c r="A99" s="173" t="s">
        <v>74</v>
      </c>
      <c r="B99" s="174"/>
      <c r="C99" s="169"/>
      <c r="D99" s="140">
        <v>698.66666666666663</v>
      </c>
      <c r="E99" s="140"/>
      <c r="F99" s="140"/>
      <c r="G99" s="140"/>
      <c r="H99" s="141"/>
    </row>
    <row r="100" spans="1:8" ht="66.75" customHeight="1" thickBot="1" x14ac:dyDescent="0.25">
      <c r="A100" s="173" t="s">
        <v>75</v>
      </c>
      <c r="B100" s="174"/>
      <c r="C100" s="177"/>
      <c r="D100" s="140">
        <v>628.79999999999995</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1" s="44">
        <v>5700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"2ГИС.ПЕТРОЗАВОДСК"</v>
      </c>
      <c r="D103" s="31">
        <v>5040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4" s="187">
        <v>3840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"2ГИС.ПЕТРОЗАВОДСК"</v>
      </c>
      <c r="D106" s="36">
        <v>5040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"2ГИС.ПЕТРОЗАВОДСК"</v>
      </c>
      <c r="D107" s="36">
        <v>6048</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9" s="36">
        <v>4488</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0" s="36">
        <v>1800</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"2ГИС.ПЕТРОЗАВОДСК" (мобильная версия 2ГИС 4.0 и выше)</v>
      </c>
      <c r="D111" s="36">
        <v>5100</v>
      </c>
      <c r="E111" s="37"/>
      <c r="F111" s="37"/>
      <c r="G111" s="37"/>
      <c r="H111" s="38"/>
    </row>
    <row r="112" spans="1:8" ht="50.1" customHeight="1" x14ac:dyDescent="0.2">
      <c r="A112" s="143" t="s">
        <v>87</v>
      </c>
      <c r="B112" s="144"/>
      <c r="C112" s="186" t="s">
        <v>88</v>
      </c>
      <c r="D112" s="36">
        <v>1008</v>
      </c>
      <c r="E112" s="37"/>
      <c r="F112" s="37"/>
      <c r="G112" s="37"/>
      <c r="H112" s="38"/>
    </row>
    <row r="113" spans="1:8" ht="66.7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3" s="36">
        <v>3000</v>
      </c>
      <c r="E113" s="37"/>
      <c r="F113" s="37"/>
      <c r="G113" s="37"/>
      <c r="H113" s="38"/>
    </row>
    <row r="114" spans="1:8" ht="66.7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4" s="36">
        <v>1584</v>
      </c>
      <c r="E114" s="37"/>
      <c r="F114" s="37"/>
      <c r="G114" s="37"/>
      <c r="H114" s="38"/>
    </row>
    <row r="115" spans="1:8" ht="66.75" customHeight="1" x14ac:dyDescent="0.2">
      <c r="A115" s="143" t="s">
        <v>91</v>
      </c>
      <c r="B115" s="144"/>
      <c r="C115"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5" s="36">
        <v>1920</v>
      </c>
      <c r="E115" s="37"/>
      <c r="F115" s="37"/>
      <c r="G115" s="37"/>
      <c r="H115" s="38"/>
    </row>
    <row r="116" spans="1:8" ht="66.75" customHeight="1" x14ac:dyDescent="0.2">
      <c r="A116" s="143" t="s">
        <v>92</v>
      </c>
      <c r="B116" s="144"/>
      <c r="C116" s="186"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6" s="36">
        <v>792</v>
      </c>
      <c r="E116" s="37"/>
      <c r="F116" s="37"/>
      <c r="G116" s="37"/>
      <c r="H116" s="38"/>
    </row>
    <row r="117" spans="1:8" ht="66.7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7" s="36">
        <v>12000</v>
      </c>
      <c r="E117" s="37"/>
      <c r="F117" s="37"/>
      <c r="G117" s="37"/>
      <c r="H117" s="38"/>
    </row>
    <row r="118" spans="1:8" ht="66.7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18" s="36">
        <v>3000</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9" s="36">
        <v>960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20" s="36">
        <v>930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1" s="36">
        <v>5760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2" s="36">
        <v>5010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"2ГИС.ПЕТРОЗАВОДСК"</v>
      </c>
      <c r="D124" s="36">
        <v>7080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5400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"2ГИС.ПЕТРОЗАВОДСК" (версия для ПК)</v>
      </c>
      <c r="D126" s="36">
        <v>5400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"2ГИС.ПЕТРОЗАВОДСК"</v>
      </c>
      <c r="D127" s="36">
        <v>7080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"2ГИС.ПЕТРОЗАВОДСК"</v>
      </c>
      <c r="D128" s="36">
        <v>8496</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"2ГИС.ПЕТРОЗАВОДСК" (версия для ПК)</v>
      </c>
      <c r="D129" s="36">
        <v>3120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"2ГИС.ПЕТРОЗАВОДСК" (версия для ПК)</v>
      </c>
      <c r="D130" s="36">
        <v>6360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"2ГИС.ПЕТРОЗАВОДСК" (версия для ПК)</v>
      </c>
      <c r="D131" s="36">
        <v>2520</v>
      </c>
      <c r="E131" s="37"/>
      <c r="F131" s="37"/>
      <c r="G131" s="37"/>
      <c r="H131" s="38"/>
    </row>
    <row r="132" spans="1:8" ht="50.1" customHeight="1" x14ac:dyDescent="0.2">
      <c r="A132" s="143" t="s">
        <v>107</v>
      </c>
      <c r="B132" s="144"/>
      <c r="C132" s="186" t="s">
        <v>88</v>
      </c>
      <c r="D132" s="36">
        <v>1440</v>
      </c>
      <c r="E132" s="37"/>
      <c r="F132" s="37"/>
      <c r="G132" s="37"/>
      <c r="H132" s="38"/>
    </row>
    <row r="133" spans="1:8" ht="70.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6">
        <v>16800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"2ГИС.ПЕТРОЗАВОДСК" (версия для ПК)</v>
      </c>
      <c r="D134" s="44">
        <v>1440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2" s="200">
        <f>F142*1.2</f>
        <v>2088</v>
      </c>
      <c r="E142" s="201">
        <f>F142*1.1</f>
        <v>1914.0000000000002</v>
      </c>
      <c r="F142" s="201">
        <v>1740</v>
      </c>
      <c r="G142" s="201">
        <f>F142*0.75</f>
        <v>1305</v>
      </c>
      <c r="H142" s="202">
        <f>F142*0.5</f>
        <v>870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"2ГИС.ПЕТРОЗАВОДСК"</v>
      </c>
      <c r="D143" s="36">
        <v>1620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4" s="36">
        <v>1500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5" s="200">
        <f>F145*1.2</f>
        <v>3024</v>
      </c>
      <c r="E145" s="201">
        <f>F145*1.1</f>
        <v>2772</v>
      </c>
      <c r="F145" s="201">
        <v>2520</v>
      </c>
      <c r="G145" s="201">
        <f>F145*0.75</f>
        <v>1890</v>
      </c>
      <c r="H145" s="202">
        <f>F145*0.5</f>
        <v>1260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"2ГИС.ПЕТРОЗАВОДСК"</v>
      </c>
      <c r="D146" s="36">
        <v>2280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7" s="36">
        <v>2160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"2ГИС.ПЕТРОЗАВОДСК"</v>
      </c>
      <c r="D148" s="36">
        <v>1620</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1" s="31">
        <v>5910</v>
      </c>
      <c r="E151" s="32"/>
      <c r="F151" s="32"/>
      <c r="G151" s="32"/>
      <c r="H151" s="33"/>
    </row>
    <row r="152" spans="1:8" s="16" customFormat="1" ht="83.25" customHeight="1" thickBot="1" x14ac:dyDescent="0.25">
      <c r="A152" s="143" t="s">
        <v>186</v>
      </c>
      <c r="B152" s="144"/>
      <c r="C152" s="196"/>
      <c r="D152" s="36">
        <v>5910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625</v>
      </c>
      <c r="D155" s="210"/>
      <c r="E155" s="211"/>
      <c r="F155" s="211"/>
      <c r="G155" s="211"/>
      <c r="H155" s="211"/>
    </row>
    <row r="156" spans="1:8" ht="21" x14ac:dyDescent="0.2">
      <c r="A156" s="208"/>
      <c r="B156" s="211"/>
      <c r="C156" s="212" t="s">
        <v>626</v>
      </c>
      <c r="D156" s="212"/>
      <c r="E156" s="211"/>
      <c r="F156" s="211"/>
      <c r="G156" s="211"/>
      <c r="H156" s="211"/>
    </row>
    <row r="157" spans="1:8" ht="21" x14ac:dyDescent="0.2">
      <c r="A157" s="208"/>
      <c r="B157" s="211"/>
      <c r="C157" s="212" t="s">
        <v>627</v>
      </c>
      <c r="D157" s="212"/>
      <c r="E157" s="211"/>
      <c r="F157" s="211"/>
      <c r="G157" s="211"/>
      <c r="H157" s="211"/>
    </row>
    <row r="158" spans="1:8" ht="21" x14ac:dyDescent="0.2">
      <c r="A158" s="208"/>
      <c r="B158" s="211"/>
      <c r="C158" s="392"/>
      <c r="D158" s="392"/>
      <c r="E158" s="211"/>
      <c r="F158" s="211"/>
      <c r="G158" s="211"/>
      <c r="H158" s="211"/>
    </row>
    <row r="159" spans="1:8" ht="21" customHeight="1" x14ac:dyDescent="0.2">
      <c r="A159" s="688" t="s">
        <v>628</v>
      </c>
      <c r="B159" s="688"/>
      <c r="C159" s="688"/>
      <c r="D159" s="688"/>
      <c r="E159" s="688"/>
      <c r="F159" s="688"/>
      <c r="G159" s="688"/>
      <c r="H159" s="688"/>
    </row>
    <row r="160" spans="1:8" ht="67.5" customHeight="1" x14ac:dyDescent="0.2">
      <c r="A160" s="688"/>
      <c r="B160" s="688"/>
      <c r="C160" s="688"/>
      <c r="D160" s="688"/>
      <c r="E160" s="688"/>
      <c r="F160" s="688"/>
      <c r="G160" s="688"/>
      <c r="H160" s="688"/>
    </row>
    <row r="161" spans="1:8" ht="26.25" customHeight="1" x14ac:dyDescent="0.2">
      <c r="A161" s="215" t="str">
        <f>Абакан_юр!A157</f>
        <v>По соглашению сторон в качестве валюты платежа могут выступать украинские гривны, в этом случае курс следующий: 1 руб. = 0,4294 гривен</v>
      </c>
      <c r="B161" s="215"/>
      <c r="C161" s="215"/>
      <c r="D161" s="216"/>
      <c r="E161" s="216"/>
      <c r="F161" s="217"/>
      <c r="G161" s="218"/>
      <c r="H161" s="218"/>
    </row>
    <row r="162" spans="1:8" ht="26.25" customHeight="1" x14ac:dyDescent="0.2">
      <c r="A162" s="215" t="str">
        <f>Абакан_юр!A158</f>
        <v>По соглашению сторон в качестве валюты платежа могут выступать дирхамы ОАЭ, в этом случае курс следующий: 1 руб. = 0,0422 дирхам</v>
      </c>
      <c r="B162" s="215"/>
      <c r="C162" s="215"/>
      <c r="D162" s="216"/>
      <c r="E162" s="216"/>
      <c r="F162" s="217"/>
      <c r="G162" s="220"/>
      <c r="H162" s="220"/>
    </row>
    <row r="163" spans="1:8" ht="26.25" customHeight="1" x14ac:dyDescent="0.2">
      <c r="A163" s="215" t="str">
        <f>Абакан_юр!A159</f>
        <v>По соглашению сторон в качестве валюты платежа могут выступать доллары США, в этом случае курс следующий: 1 руб. = 0,0115 доллара</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евро, в этом случае курс следующий: 1 руб. = 0,0106 евро</v>
      </c>
      <c r="B164" s="215"/>
      <c r="C164" s="215"/>
      <c r="D164" s="216"/>
      <c r="E164" s="217"/>
      <c r="F164" s="217"/>
      <c r="G164" s="220"/>
      <c r="H164" s="220"/>
    </row>
    <row r="165" spans="1:8" ht="26.25" customHeight="1" x14ac:dyDescent="0.2">
      <c r="A165" s="215" t="str">
        <f>Абакан_юр!A161</f>
        <v>По соглашению сторон в качестве валюты платежа могут выступать чешские кроны, в этом случае курс следующий: 1 руб. = 0,2596 крона</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киргизские сомы, в этом случае курс следующий: 1 руб. = 1,0276 сом</v>
      </c>
      <c r="B166" s="215"/>
      <c r="C166" s="215"/>
      <c r="D166" s="216"/>
      <c r="E166" s="216"/>
      <c r="F166" s="217"/>
      <c r="G166" s="220"/>
      <c r="H166" s="220"/>
    </row>
    <row r="167" spans="1:8" ht="26.25" customHeight="1" x14ac:dyDescent="0.2">
      <c r="A167"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7" s="215"/>
      <c r="C167" s="215"/>
      <c r="D167" s="216"/>
      <c r="E167" s="216"/>
      <c r="F167" s="217"/>
      <c r="G167" s="220"/>
      <c r="H167" s="220"/>
    </row>
    <row r="168" spans="1:8" ht="26.25" x14ac:dyDescent="0.2">
      <c r="A168" s="221"/>
      <c r="B168" s="221"/>
      <c r="C168" s="222"/>
      <c r="D168" s="223"/>
      <c r="E168" s="223"/>
      <c r="F168" s="224"/>
      <c r="G168" s="225"/>
      <c r="H168" s="225"/>
    </row>
    <row r="169" spans="1:8" ht="21" x14ac:dyDescent="0.2">
      <c r="A169" s="227" t="s">
        <v>136</v>
      </c>
      <c r="B169" s="227"/>
      <c r="C169" s="227"/>
      <c r="D169" s="227"/>
      <c r="E169" s="227"/>
      <c r="F169" s="227"/>
      <c r="G169" s="227"/>
      <c r="H169" s="227"/>
    </row>
    <row r="170" spans="1:8" ht="21" x14ac:dyDescent="0.2">
      <c r="A170" s="227" t="s">
        <v>137</v>
      </c>
      <c r="B170" s="227"/>
      <c r="C170" s="227"/>
      <c r="D170" s="227"/>
      <c r="E170" s="227"/>
      <c r="F170" s="227"/>
      <c r="G170" s="227"/>
      <c r="H170" s="227"/>
    </row>
    <row r="171" spans="1:8" ht="26.25" x14ac:dyDescent="0.2">
      <c r="A171" s="221"/>
      <c r="B171" s="221"/>
      <c r="C171" s="222"/>
      <c r="D171" s="223"/>
      <c r="E171" s="223"/>
      <c r="F171" s="224"/>
      <c r="G171" s="225"/>
      <c r="H171" s="225"/>
    </row>
    <row r="172" spans="1:8" ht="50.1" customHeight="1" thickBot="1" x14ac:dyDescent="0.25">
      <c r="A172" s="228" t="s">
        <v>138</v>
      </c>
      <c r="B172" s="228"/>
      <c r="C172" s="228"/>
      <c r="D172" s="228"/>
      <c r="E172" s="228"/>
      <c r="F172" s="229"/>
      <c r="G172" s="219"/>
      <c r="H172" s="230"/>
    </row>
    <row r="173" spans="1:8" ht="50.1" customHeight="1" thickBot="1" x14ac:dyDescent="0.25">
      <c r="A173" s="231" t="s">
        <v>139</v>
      </c>
      <c r="B173" s="232"/>
      <c r="C173" s="232"/>
      <c r="D173" s="232"/>
      <c r="E173" s="233"/>
      <c r="F173" s="234"/>
      <c r="H173" s="235"/>
    </row>
    <row r="174" spans="1:8" ht="88.5" customHeight="1" thickBot="1" x14ac:dyDescent="0.25">
      <c r="A174" s="305" t="s">
        <v>140</v>
      </c>
      <c r="B174" s="306"/>
      <c r="C174" s="238" t="s">
        <v>141</v>
      </c>
      <c r="D174" s="330" t="s">
        <v>142</v>
      </c>
      <c r="E174" s="331"/>
      <c r="F174" s="240"/>
      <c r="G174" s="240"/>
      <c r="H174" s="240"/>
    </row>
    <row r="175" spans="1:8" ht="129" customHeight="1" x14ac:dyDescent="0.2">
      <c r="A175" s="241" t="s">
        <v>143</v>
      </c>
      <c r="B175" s="242"/>
      <c r="C175" s="243" t="s">
        <v>144</v>
      </c>
      <c r="D175" s="244" t="s">
        <v>145</v>
      </c>
      <c r="E175" s="245"/>
      <c r="F175" s="240"/>
      <c r="G175" s="240"/>
      <c r="H175" s="240"/>
    </row>
    <row r="176" spans="1:8" ht="96" customHeight="1" x14ac:dyDescent="0.2">
      <c r="A176" s="246" t="s">
        <v>146</v>
      </c>
      <c r="B176" s="247"/>
      <c r="C176" s="248" t="s">
        <v>147</v>
      </c>
      <c r="D176" s="249" t="s">
        <v>148</v>
      </c>
      <c r="E176" s="250"/>
      <c r="F176" s="240"/>
      <c r="G176" s="240"/>
      <c r="H176" s="240"/>
    </row>
    <row r="177" spans="1:8" ht="126.75" customHeight="1" x14ac:dyDescent="0.2">
      <c r="A177" s="246" t="s">
        <v>149</v>
      </c>
      <c r="B177" s="247"/>
      <c r="C177" s="248" t="s">
        <v>150</v>
      </c>
      <c r="D177" s="249" t="s">
        <v>148</v>
      </c>
      <c r="E177" s="250"/>
      <c r="F177" s="240"/>
      <c r="G177" s="240"/>
      <c r="H177" s="240"/>
    </row>
    <row r="178" spans="1:8" s="205" customFormat="1" ht="102.75" customHeight="1" thickBot="1" x14ac:dyDescent="0.25">
      <c r="A178" s="332" t="s">
        <v>152</v>
      </c>
      <c r="B178" s="333"/>
      <c r="C178" s="547" t="s">
        <v>153</v>
      </c>
      <c r="D178" s="333" t="s">
        <v>148</v>
      </c>
      <c r="E178" s="548"/>
      <c r="F178" s="234"/>
      <c r="G178" s="234"/>
      <c r="H178" s="234"/>
    </row>
    <row r="179" spans="1:8" s="226" customFormat="1" ht="222.75" customHeight="1" thickBot="1" x14ac:dyDescent="0.25">
      <c r="A179" s="332" t="s">
        <v>154</v>
      </c>
      <c r="B179" s="333"/>
      <c r="C179" s="334" t="s">
        <v>155</v>
      </c>
      <c r="D179" s="335" t="s">
        <v>148</v>
      </c>
      <c r="E179" s="336"/>
      <c r="F179" s="224"/>
      <c r="G179" s="225"/>
      <c r="H179" s="225"/>
    </row>
    <row r="180" spans="1:8" ht="26.25" x14ac:dyDescent="0.2">
      <c r="A180" s="221"/>
      <c r="B180" s="221"/>
      <c r="C180" s="222"/>
      <c r="D180" s="223"/>
      <c r="E180" s="223"/>
      <c r="F180" s="224"/>
      <c r="G180" s="225"/>
      <c r="H180" s="225"/>
    </row>
    <row r="181" spans="1:8" ht="23.25" x14ac:dyDescent="0.2">
      <c r="A181" s="252" t="s">
        <v>156</v>
      </c>
      <c r="B181" s="252"/>
      <c r="C181" s="252"/>
      <c r="D181" s="252"/>
      <c r="E181" s="252"/>
      <c r="F181" s="252"/>
      <c r="G181" s="252"/>
      <c r="H181" s="252"/>
    </row>
    <row r="182" spans="1:8" ht="23.25" customHeight="1" x14ac:dyDescent="0.2">
      <c r="A182" s="252" t="s">
        <v>157</v>
      </c>
      <c r="B182" s="252"/>
      <c r="C182" s="252"/>
      <c r="D182" s="252"/>
      <c r="E182" s="252"/>
      <c r="F182" s="252"/>
      <c r="G182" s="252"/>
      <c r="H182" s="252"/>
    </row>
    <row r="183" spans="1:8" ht="188.25" customHeight="1" x14ac:dyDescent="0.2">
      <c r="A183"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7"/>
      <c r="C183" s="227"/>
      <c r="D183" s="227"/>
      <c r="E183" s="227"/>
      <c r="F183" s="227"/>
      <c r="G183" s="227"/>
      <c r="H183" s="227"/>
    </row>
    <row r="184" spans="1:8" ht="72" customHeight="1" x14ac:dyDescent="0.2">
      <c r="A184" s="227" t="s">
        <v>159</v>
      </c>
      <c r="B184" s="227"/>
      <c r="C184" s="227"/>
      <c r="D184" s="227"/>
      <c r="E184" s="227"/>
      <c r="F184" s="227"/>
      <c r="G184" s="227"/>
      <c r="H184" s="227"/>
    </row>
    <row r="185" spans="1:8" ht="23.25" x14ac:dyDescent="0.2">
      <c r="A185" s="252" t="s">
        <v>160</v>
      </c>
      <c r="B185" s="252"/>
      <c r="C185" s="252"/>
      <c r="D185" s="252"/>
      <c r="E185" s="252"/>
      <c r="F185" s="252"/>
      <c r="G185" s="252"/>
      <c r="H185" s="252"/>
    </row>
    <row r="186" spans="1:8" s="254" customFormat="1" ht="114.75" customHeight="1" x14ac:dyDescent="0.2">
      <c r="A186" s="227" t="s">
        <v>161</v>
      </c>
      <c r="B186" s="227"/>
      <c r="C186" s="227"/>
      <c r="D186" s="227"/>
      <c r="E186" s="227"/>
      <c r="F186" s="227"/>
      <c r="G186" s="227"/>
      <c r="H186" s="227"/>
    </row>
  </sheetData>
  <sheetProtection selectLockedCells="1" selectUnlockedCells="1"/>
  <mergeCells count="303">
    <mergeCell ref="A181:H181"/>
    <mergeCell ref="A182:H182"/>
    <mergeCell ref="A183:H183"/>
    <mergeCell ref="A184:H184"/>
    <mergeCell ref="A185:H185"/>
    <mergeCell ref="A186:E186"/>
    <mergeCell ref="F186:H186"/>
    <mergeCell ref="A177:B177"/>
    <mergeCell ref="D177:E177"/>
    <mergeCell ref="A178:B178"/>
    <mergeCell ref="D178:E178"/>
    <mergeCell ref="A179:B179"/>
    <mergeCell ref="D179:E179"/>
    <mergeCell ref="A174:B174"/>
    <mergeCell ref="D174:E174"/>
    <mergeCell ref="A175:B175"/>
    <mergeCell ref="D175:E175"/>
    <mergeCell ref="A176:B176"/>
    <mergeCell ref="D176:E176"/>
    <mergeCell ref="A166:C166"/>
    <mergeCell ref="A167:C167"/>
    <mergeCell ref="A169:H169"/>
    <mergeCell ref="A170:H170"/>
    <mergeCell ref="A172:E172"/>
    <mergeCell ref="A173:E173"/>
    <mergeCell ref="A161:C161"/>
    <mergeCell ref="G161:H161"/>
    <mergeCell ref="A162:C162"/>
    <mergeCell ref="A163:C163"/>
    <mergeCell ref="A164:C164"/>
    <mergeCell ref="A165:C165"/>
    <mergeCell ref="A153:B153"/>
    <mergeCell ref="D153:H153"/>
    <mergeCell ref="C155:D155"/>
    <mergeCell ref="C156:D156"/>
    <mergeCell ref="C157:D157"/>
    <mergeCell ref="A159:H160"/>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361">
        <f>F7*1.2</f>
        <v>10044</v>
      </c>
      <c r="E7" s="361">
        <f>F7*1.1</f>
        <v>9207</v>
      </c>
      <c r="F7" s="361">
        <v>8370</v>
      </c>
      <c r="G7" s="361">
        <f>F7*0.75</f>
        <v>6277.5</v>
      </c>
      <c r="H7" s="70">
        <f>F7*0.5</f>
        <v>4185</v>
      </c>
    </row>
    <row r="8" spans="1:8" ht="126" customHeight="1" x14ac:dyDescent="0.2">
      <c r="A8" s="34"/>
      <c r="B8" s="35"/>
      <c r="C8" s="35"/>
      <c r="D8" s="362"/>
      <c r="E8" s="362"/>
      <c r="F8" s="362"/>
      <c r="G8" s="362"/>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362"/>
      <c r="E9" s="362"/>
      <c r="F9" s="362"/>
      <c r="G9" s="362"/>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402"/>
      <c r="E10" s="402"/>
      <c r="F10" s="402"/>
      <c r="G10" s="402"/>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361">
        <f>F12*1.2</f>
        <v>11772</v>
      </c>
      <c r="E12" s="361">
        <f>F12*1.1</f>
        <v>10791</v>
      </c>
      <c r="F12" s="361">
        <v>9810</v>
      </c>
      <c r="G12" s="361">
        <f>F12*0.75</f>
        <v>7357.5</v>
      </c>
      <c r="H12" s="361">
        <f>F12*0.5</f>
        <v>4905</v>
      </c>
    </row>
    <row r="13" spans="1:8" ht="50.1" customHeight="1" x14ac:dyDescent="0.2">
      <c r="A13" s="55"/>
      <c r="B13" s="35"/>
      <c r="C13" s="35"/>
      <c r="D13" s="362"/>
      <c r="E13" s="362"/>
      <c r="F13" s="362"/>
      <c r="G13" s="362"/>
      <c r="H13" s="362"/>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362"/>
      <c r="E14" s="362"/>
      <c r="F14" s="362"/>
      <c r="G14" s="362"/>
      <c r="H14" s="362"/>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361">
        <f>F27*1.2</f>
        <v>14068.8</v>
      </c>
      <c r="E27" s="361">
        <f>F27*1.1</f>
        <v>12896.400000000001</v>
      </c>
      <c r="F27" s="361">
        <v>11724</v>
      </c>
      <c r="G27" s="361">
        <f>F27*0.75</f>
        <v>8793</v>
      </c>
      <c r="H27" s="70">
        <f>F27*0.5</f>
        <v>5862</v>
      </c>
    </row>
    <row r="28" spans="1:8" ht="50.1" customHeight="1" x14ac:dyDescent="0.2">
      <c r="A28" s="71"/>
      <c r="B28" s="35"/>
      <c r="C28" s="35"/>
      <c r="D28" s="362"/>
      <c r="E28" s="362"/>
      <c r="F28" s="362"/>
      <c r="G28" s="362"/>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362"/>
      <c r="E29" s="362"/>
      <c r="F29" s="362"/>
      <c r="G29" s="362"/>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402"/>
      <c r="E30" s="402"/>
      <c r="F30" s="402"/>
      <c r="G30" s="402"/>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361">
        <f>F32*1.2</f>
        <v>16488</v>
      </c>
      <c r="E32" s="361">
        <f>F32*1.1</f>
        <v>15114.000000000002</v>
      </c>
      <c r="F32" s="361">
        <v>13740</v>
      </c>
      <c r="G32" s="361">
        <f>F32*0.75</f>
        <v>10305</v>
      </c>
      <c r="H32" s="361">
        <f>F32*0.5</f>
        <v>6870</v>
      </c>
    </row>
    <row r="33" spans="1:8" ht="42"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362"/>
      <c r="E35" s="362"/>
      <c r="F35" s="362"/>
      <c r="G35" s="362"/>
      <c r="H35" s="362"/>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362"/>
      <c r="E36" s="362"/>
      <c r="F36" s="362"/>
      <c r="G36" s="362"/>
      <c r="H36" s="362"/>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18"/>
      <c r="E42" s="118"/>
      <c r="F42" s="118"/>
      <c r="G42" s="118"/>
      <c r="H42" s="412"/>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2340 до 46800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49" s="127">
        <v>2340</v>
      </c>
      <c r="E49" s="128"/>
      <c r="F49" s="128"/>
      <c r="G49" s="128"/>
      <c r="H49" s="129"/>
    </row>
    <row r="50" spans="1:8" ht="37.5" customHeight="1" x14ac:dyDescent="0.2">
      <c r="A50" s="130" t="s">
        <v>33</v>
      </c>
      <c r="B50" s="131"/>
      <c r="C50" s="126"/>
      <c r="D50" s="36">
        <v>4680</v>
      </c>
      <c r="E50" s="37"/>
      <c r="F50" s="37"/>
      <c r="G50" s="37"/>
      <c r="H50" s="38"/>
    </row>
    <row r="51" spans="1:8" ht="37.5" customHeight="1" x14ac:dyDescent="0.2">
      <c r="A51" s="130" t="s">
        <v>34</v>
      </c>
      <c r="B51" s="131"/>
      <c r="C51" s="126"/>
      <c r="D51" s="36">
        <v>7020</v>
      </c>
      <c r="E51" s="37"/>
      <c r="F51" s="37"/>
      <c r="G51" s="37"/>
      <c r="H51" s="38"/>
    </row>
    <row r="52" spans="1:8" ht="37.5" customHeight="1" x14ac:dyDescent="0.2">
      <c r="A52" s="130" t="s">
        <v>35</v>
      </c>
      <c r="B52" s="131"/>
      <c r="C52" s="126"/>
      <c r="D52" s="36">
        <v>9360</v>
      </c>
      <c r="E52" s="37"/>
      <c r="F52" s="37"/>
      <c r="G52" s="37"/>
      <c r="H52" s="38"/>
    </row>
    <row r="53" spans="1:8" ht="37.5" customHeight="1" x14ac:dyDescent="0.2">
      <c r="A53" s="130" t="s">
        <v>36</v>
      </c>
      <c r="B53" s="131"/>
      <c r="C53" s="126"/>
      <c r="D53" s="36">
        <v>11700</v>
      </c>
      <c r="E53" s="37"/>
      <c r="F53" s="37"/>
      <c r="G53" s="37"/>
      <c r="H53" s="38"/>
    </row>
    <row r="54" spans="1:8" ht="37.5" customHeight="1" x14ac:dyDescent="0.2">
      <c r="A54" s="130" t="s">
        <v>37</v>
      </c>
      <c r="B54" s="131"/>
      <c r="C54" s="126"/>
      <c r="D54" s="36">
        <v>14040</v>
      </c>
      <c r="E54" s="37"/>
      <c r="F54" s="37"/>
      <c r="G54" s="37"/>
      <c r="H54" s="38"/>
    </row>
    <row r="55" spans="1:8" ht="37.5" customHeight="1" x14ac:dyDescent="0.2">
      <c r="A55" s="130" t="s">
        <v>38</v>
      </c>
      <c r="B55" s="131"/>
      <c r="C55" s="126"/>
      <c r="D55" s="36">
        <v>16380</v>
      </c>
      <c r="E55" s="37"/>
      <c r="F55" s="37"/>
      <c r="G55" s="37"/>
      <c r="H55" s="38"/>
    </row>
    <row r="56" spans="1:8" ht="37.5" customHeight="1" x14ac:dyDescent="0.2">
      <c r="A56" s="130" t="s">
        <v>39</v>
      </c>
      <c r="B56" s="131"/>
      <c r="C56" s="126"/>
      <c r="D56" s="36">
        <v>18720</v>
      </c>
      <c r="E56" s="37"/>
      <c r="F56" s="37"/>
      <c r="G56" s="37"/>
      <c r="H56" s="38"/>
    </row>
    <row r="57" spans="1:8" ht="37.5" customHeight="1" x14ac:dyDescent="0.2">
      <c r="A57" s="130" t="s">
        <v>40</v>
      </c>
      <c r="B57" s="131"/>
      <c r="C57" s="126"/>
      <c r="D57" s="36">
        <v>21060</v>
      </c>
      <c r="E57" s="37"/>
      <c r="F57" s="37"/>
      <c r="G57" s="37"/>
      <c r="H57" s="38"/>
    </row>
    <row r="58" spans="1:8" ht="37.5" customHeight="1" x14ac:dyDescent="0.2">
      <c r="A58" s="130" t="s">
        <v>41</v>
      </c>
      <c r="B58" s="131"/>
      <c r="C58" s="126"/>
      <c r="D58" s="36">
        <v>23400</v>
      </c>
      <c r="E58" s="37"/>
      <c r="F58" s="37"/>
      <c r="G58" s="37"/>
      <c r="H58" s="38"/>
    </row>
    <row r="59" spans="1:8" ht="37.5" customHeight="1" x14ac:dyDescent="0.2">
      <c r="A59" s="130" t="s">
        <v>42</v>
      </c>
      <c r="B59" s="131"/>
      <c r="C59" s="126"/>
      <c r="D59" s="36">
        <v>25740</v>
      </c>
      <c r="E59" s="37"/>
      <c r="F59" s="37"/>
      <c r="G59" s="37"/>
      <c r="H59" s="38"/>
    </row>
    <row r="60" spans="1:8" ht="37.5" customHeight="1" x14ac:dyDescent="0.2">
      <c r="A60" s="130" t="s">
        <v>43</v>
      </c>
      <c r="B60" s="131"/>
      <c r="C60" s="126"/>
      <c r="D60" s="36">
        <v>28080</v>
      </c>
      <c r="E60" s="37"/>
      <c r="F60" s="37"/>
      <c r="G60" s="37"/>
      <c r="H60" s="38"/>
    </row>
    <row r="61" spans="1:8" ht="37.5" customHeight="1" x14ac:dyDescent="0.2">
      <c r="A61" s="130" t="s">
        <v>44</v>
      </c>
      <c r="B61" s="131"/>
      <c r="C61" s="126"/>
      <c r="D61" s="36">
        <v>30420</v>
      </c>
      <c r="E61" s="37"/>
      <c r="F61" s="37"/>
      <c r="G61" s="37"/>
      <c r="H61" s="38"/>
    </row>
    <row r="62" spans="1:8" ht="37.5" customHeight="1" x14ac:dyDescent="0.2">
      <c r="A62" s="130" t="s">
        <v>45</v>
      </c>
      <c r="B62" s="131"/>
      <c r="C62" s="126"/>
      <c r="D62" s="36">
        <v>32760</v>
      </c>
      <c r="E62" s="37"/>
      <c r="F62" s="37"/>
      <c r="G62" s="37"/>
      <c r="H62" s="38"/>
    </row>
    <row r="63" spans="1:8" ht="37.5" customHeight="1" x14ac:dyDescent="0.2">
      <c r="A63" s="130" t="s">
        <v>46</v>
      </c>
      <c r="B63" s="131"/>
      <c r="C63" s="126"/>
      <c r="D63" s="36">
        <v>35100</v>
      </c>
      <c r="E63" s="37"/>
      <c r="F63" s="37"/>
      <c r="G63" s="37"/>
      <c r="H63" s="38"/>
    </row>
    <row r="64" spans="1:8" ht="37.5" customHeight="1" x14ac:dyDescent="0.2">
      <c r="A64" s="130" t="s">
        <v>47</v>
      </c>
      <c r="B64" s="131"/>
      <c r="C64" s="126"/>
      <c r="D64" s="36">
        <v>37440</v>
      </c>
      <c r="E64" s="37"/>
      <c r="F64" s="37"/>
      <c r="G64" s="37"/>
      <c r="H64" s="38"/>
    </row>
    <row r="65" spans="1:8" ht="37.5" customHeight="1" x14ac:dyDescent="0.2">
      <c r="A65" s="130" t="s">
        <v>48</v>
      </c>
      <c r="B65" s="131"/>
      <c r="C65" s="126"/>
      <c r="D65" s="36">
        <v>39780</v>
      </c>
      <c r="E65" s="37"/>
      <c r="F65" s="37"/>
      <c r="G65" s="37"/>
      <c r="H65" s="38"/>
    </row>
    <row r="66" spans="1:8" ht="37.5" customHeight="1" x14ac:dyDescent="0.2">
      <c r="A66" s="130" t="s">
        <v>49</v>
      </c>
      <c r="B66" s="131"/>
      <c r="C66" s="126"/>
      <c r="D66" s="36">
        <v>42120</v>
      </c>
      <c r="E66" s="37"/>
      <c r="F66" s="37"/>
      <c r="G66" s="37"/>
      <c r="H66" s="38"/>
    </row>
    <row r="67" spans="1:8" ht="37.5" customHeight="1" x14ac:dyDescent="0.2">
      <c r="A67" s="130" t="s">
        <v>50</v>
      </c>
      <c r="B67" s="131"/>
      <c r="C67" s="126"/>
      <c r="D67" s="36">
        <v>44460</v>
      </c>
      <c r="E67" s="37"/>
      <c r="F67" s="37"/>
      <c r="G67" s="37"/>
      <c r="H67" s="38"/>
    </row>
    <row r="68" spans="1:8" ht="37.5" customHeight="1" thickBot="1" x14ac:dyDescent="0.25">
      <c r="A68" s="130" t="s">
        <v>51</v>
      </c>
      <c r="B68" s="131"/>
      <c r="C68" s="126"/>
      <c r="D68" s="36">
        <v>46800</v>
      </c>
      <c r="E68" s="37"/>
      <c r="F68" s="37"/>
      <c r="G68" s="37"/>
      <c r="H68" s="38"/>
    </row>
    <row r="69" spans="1:8" ht="50.1" customHeight="1" thickBot="1" x14ac:dyDescent="0.25">
      <c r="A69" s="119" t="s">
        <v>52</v>
      </c>
      <c r="B69" s="120"/>
      <c r="C69" s="120"/>
      <c r="D69" s="121" t="str">
        <f>"от "&amp;MIN(D70:D79)&amp;" до "&amp;MAX(D70:D79)</f>
        <v>от 384 до 8280</v>
      </c>
      <c r="E69" s="122"/>
      <c r="F69" s="122"/>
      <c r="G69" s="122"/>
      <c r="H69" s="123"/>
    </row>
    <row r="70" spans="1:8" ht="151.5" x14ac:dyDescent="0.2">
      <c r="A70" s="422" t="s">
        <v>630</v>
      </c>
      <c r="B70" s="133" t="s">
        <v>272</v>
      </c>
      <c r="C70" s="5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70" s="135">
        <v>1410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71" s="140">
        <v>600</v>
      </c>
      <c r="E71" s="140"/>
      <c r="F71" s="140"/>
      <c r="G71" s="140"/>
      <c r="H71" s="141"/>
    </row>
    <row r="72" spans="1:8" ht="37.5" customHeight="1" x14ac:dyDescent="0.2">
      <c r="A72" s="137" t="s">
        <v>55</v>
      </c>
      <c r="B72" s="138"/>
      <c r="C72" s="142"/>
      <c r="D72" s="140">
        <v>8280</v>
      </c>
      <c r="E72" s="140"/>
      <c r="F72" s="140"/>
      <c r="G72" s="140"/>
      <c r="H72" s="141"/>
    </row>
    <row r="73" spans="1:8" ht="37.5" customHeight="1" x14ac:dyDescent="0.2">
      <c r="A73" s="137" t="s">
        <v>56</v>
      </c>
      <c r="B73" s="138"/>
      <c r="C73" s="142"/>
      <c r="D73" s="140">
        <v>1650</v>
      </c>
      <c r="E73" s="140"/>
      <c r="F73" s="140"/>
      <c r="G73" s="140"/>
      <c r="H73" s="141"/>
    </row>
    <row r="74" spans="1:8" ht="37.5" customHeight="1" x14ac:dyDescent="0.2">
      <c r="A74" s="143" t="s">
        <v>57</v>
      </c>
      <c r="B74" s="144"/>
      <c r="C74" s="142"/>
      <c r="D74" s="140">
        <v>4992</v>
      </c>
      <c r="E74" s="140"/>
      <c r="F74" s="140"/>
      <c r="G74" s="140"/>
      <c r="H74" s="141"/>
    </row>
    <row r="75" spans="1:8" ht="37.5" customHeight="1" x14ac:dyDescent="0.2">
      <c r="A75" s="137" t="s">
        <v>58</v>
      </c>
      <c r="B75" s="138"/>
      <c r="C75" s="142"/>
      <c r="D75" s="140">
        <v>384</v>
      </c>
      <c r="E75" s="140"/>
      <c r="F75" s="140"/>
      <c r="G75" s="140"/>
      <c r="H75" s="141"/>
    </row>
    <row r="76" spans="1:8" ht="37.5" customHeight="1" x14ac:dyDescent="0.2">
      <c r="A76" s="137" t="s">
        <v>59</v>
      </c>
      <c r="B76" s="138"/>
      <c r="C76" s="142"/>
      <c r="D76" s="140">
        <v>384</v>
      </c>
      <c r="E76" s="140"/>
      <c r="F76" s="140"/>
      <c r="G76" s="140"/>
      <c r="H76" s="141"/>
    </row>
    <row r="77" spans="1:8" ht="37.5" customHeight="1" x14ac:dyDescent="0.2">
      <c r="A77" s="137" t="s">
        <v>60</v>
      </c>
      <c r="B77" s="138"/>
      <c r="C77" s="142"/>
      <c r="D77" s="140">
        <v>768</v>
      </c>
      <c r="E77" s="140"/>
      <c r="F77" s="140"/>
      <c r="G77" s="140"/>
      <c r="H77" s="141"/>
    </row>
    <row r="78" spans="1:8" ht="37.5" customHeight="1" x14ac:dyDescent="0.2">
      <c r="A78" s="137" t="s">
        <v>61</v>
      </c>
      <c r="B78" s="138"/>
      <c r="C78" s="142"/>
      <c r="D78" s="140">
        <v>1152</v>
      </c>
      <c r="E78" s="140"/>
      <c r="F78" s="140"/>
      <c r="G78" s="140"/>
      <c r="H78" s="141"/>
    </row>
    <row r="79" spans="1:8" ht="37.5" customHeight="1" thickBot="1" x14ac:dyDescent="0.25">
      <c r="A79" s="145" t="s">
        <v>62</v>
      </c>
      <c r="B79" s="146"/>
      <c r="C79" s="147"/>
      <c r="D79" s="148">
        <v>5394</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80" s="45">
        <v>60</v>
      </c>
      <c r="E80" s="45"/>
      <c r="F80" s="45"/>
      <c r="G80" s="45"/>
      <c r="H80" s="46"/>
    </row>
    <row r="81" spans="1:8" ht="50.1" customHeight="1" thickBot="1" x14ac:dyDescent="0.25">
      <c r="A81" s="24" t="s">
        <v>65</v>
      </c>
      <c r="B81" s="25"/>
      <c r="C81" s="26"/>
      <c r="D81" s="156" t="str">
        <f>"от "&amp;MIN(D83:H134)&amp;" до "&amp;MAX(D83,D103:H104,F142,D105:H119)</f>
        <v>от 0 до 14724</v>
      </c>
      <c r="E81" s="156"/>
      <c r="F81" s="156"/>
      <c r="G81" s="156"/>
      <c r="H81" s="157"/>
    </row>
    <row r="82" spans="1:8" ht="21.75" thickBot="1" x14ac:dyDescent="0.25">
      <c r="A82" s="301"/>
      <c r="B82" s="302"/>
      <c r="C82" s="118"/>
      <c r="D82" s="325"/>
      <c r="E82" s="325"/>
      <c r="F82" s="325"/>
      <c r="G82" s="325"/>
      <c r="H82" s="326"/>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83" s="165">
        <v>11700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2925</v>
      </c>
      <c r="E85" s="140"/>
      <c r="F85" s="140"/>
      <c r="G85" s="140"/>
      <c r="H85" s="141"/>
    </row>
    <row r="86" spans="1:8" ht="70.5" customHeight="1" x14ac:dyDescent="0.2">
      <c r="A86" s="173" t="s">
        <v>70</v>
      </c>
      <c r="B86" s="174"/>
      <c r="C86" s="169"/>
      <c r="D86" s="140">
        <f>D83/5</f>
        <v>2340</v>
      </c>
      <c r="E86" s="140"/>
      <c r="F86" s="140"/>
      <c r="G86" s="140"/>
      <c r="H86" s="141"/>
    </row>
    <row r="87" spans="1:8" ht="70.5" customHeight="1" x14ac:dyDescent="0.2">
      <c r="A87" s="173" t="s">
        <v>71</v>
      </c>
      <c r="B87" s="174"/>
      <c r="C87" s="169"/>
      <c r="D87" s="140">
        <f>D83/6</f>
        <v>1950</v>
      </c>
      <c r="E87" s="140"/>
      <c r="F87" s="140"/>
      <c r="G87" s="140"/>
      <c r="H87" s="141"/>
    </row>
    <row r="88" spans="1:8" ht="70.5" customHeight="1" x14ac:dyDescent="0.2">
      <c r="A88" s="173" t="s">
        <v>72</v>
      </c>
      <c r="B88" s="174"/>
      <c r="C88" s="169"/>
      <c r="D88" s="140">
        <f>D83/7</f>
        <v>1671.4285714285713</v>
      </c>
      <c r="E88" s="140"/>
      <c r="F88" s="140"/>
      <c r="G88" s="140"/>
      <c r="H88" s="141"/>
    </row>
    <row r="89" spans="1:8" ht="70.5" customHeight="1" x14ac:dyDescent="0.2">
      <c r="A89" s="173" t="s">
        <v>73</v>
      </c>
      <c r="B89" s="174"/>
      <c r="C89" s="169"/>
      <c r="D89" s="140">
        <f>D83/8</f>
        <v>1462.5</v>
      </c>
      <c r="E89" s="140"/>
      <c r="F89" s="140"/>
      <c r="G89" s="140"/>
      <c r="H89" s="141"/>
    </row>
    <row r="90" spans="1:8" ht="70.5" customHeight="1" x14ac:dyDescent="0.2">
      <c r="A90" s="173" t="s">
        <v>74</v>
      </c>
      <c r="B90" s="174"/>
      <c r="C90" s="169"/>
      <c r="D90" s="140">
        <f>D83/9</f>
        <v>1300</v>
      </c>
      <c r="E90" s="140"/>
      <c r="F90" s="140"/>
      <c r="G90" s="140"/>
      <c r="H90" s="141"/>
    </row>
    <row r="91" spans="1:8" ht="70.5" customHeight="1" x14ac:dyDescent="0.2">
      <c r="A91" s="173" t="s">
        <v>75</v>
      </c>
      <c r="B91" s="174"/>
      <c r="C91" s="169"/>
      <c r="D91" s="140">
        <f>D83/10</f>
        <v>1170</v>
      </c>
      <c r="E91" s="140"/>
      <c r="F91" s="140"/>
      <c r="G91" s="140"/>
      <c r="H91" s="141"/>
    </row>
    <row r="92" spans="1:8" ht="70.5" customHeight="1" thickBot="1" x14ac:dyDescent="0.25">
      <c r="A92" s="162" t="s">
        <v>76</v>
      </c>
      <c r="B92" s="163"/>
      <c r="C92" s="169"/>
      <c r="D92" s="165">
        <v>17544</v>
      </c>
      <c r="E92" s="165"/>
      <c r="F92" s="165"/>
      <c r="G92" s="165"/>
      <c r="H92" s="166"/>
    </row>
    <row r="93" spans="1:8" ht="70.5" customHeight="1" thickBot="1" x14ac:dyDescent="0.25">
      <c r="A93" s="167" t="s">
        <v>67</v>
      </c>
      <c r="B93" s="168"/>
      <c r="C93" s="169"/>
      <c r="D93" s="170" t="s">
        <v>68</v>
      </c>
      <c r="E93" s="171"/>
      <c r="F93" s="171"/>
      <c r="G93" s="171"/>
      <c r="H93" s="172"/>
    </row>
    <row r="94" spans="1:8" ht="70.5" customHeight="1" x14ac:dyDescent="0.2">
      <c r="A94" s="173" t="s">
        <v>69</v>
      </c>
      <c r="B94" s="174"/>
      <c r="C94" s="169"/>
      <c r="D94" s="140">
        <v>4386</v>
      </c>
      <c r="E94" s="140"/>
      <c r="F94" s="140"/>
      <c r="G94" s="140"/>
      <c r="H94" s="141"/>
    </row>
    <row r="95" spans="1:8" ht="70.5" customHeight="1" x14ac:dyDescent="0.2">
      <c r="A95" s="173" t="s">
        <v>70</v>
      </c>
      <c r="B95" s="174"/>
      <c r="C95" s="169"/>
      <c r="D95" s="140">
        <v>3508.7999999999997</v>
      </c>
      <c r="E95" s="140"/>
      <c r="F95" s="140"/>
      <c r="G95" s="140"/>
      <c r="H95" s="141"/>
    </row>
    <row r="96" spans="1:8" ht="70.5" customHeight="1" x14ac:dyDescent="0.2">
      <c r="A96" s="173" t="s">
        <v>71</v>
      </c>
      <c r="B96" s="174"/>
      <c r="C96" s="169"/>
      <c r="D96" s="140">
        <v>2923.9999999999995</v>
      </c>
      <c r="E96" s="140"/>
      <c r="F96" s="140"/>
      <c r="G96" s="140"/>
      <c r="H96" s="141"/>
    </row>
    <row r="97" spans="1:8" ht="70.5" customHeight="1" x14ac:dyDescent="0.2">
      <c r="A97" s="173" t="s">
        <v>72</v>
      </c>
      <c r="B97" s="174"/>
      <c r="C97" s="169"/>
      <c r="D97" s="140">
        <v>2506.2857142857142</v>
      </c>
      <c r="E97" s="140"/>
      <c r="F97" s="140"/>
      <c r="G97" s="140"/>
      <c r="H97" s="141"/>
    </row>
    <row r="98" spans="1:8" ht="70.5" customHeight="1" x14ac:dyDescent="0.2">
      <c r="A98" s="173" t="s">
        <v>73</v>
      </c>
      <c r="B98" s="174"/>
      <c r="C98" s="169"/>
      <c r="D98" s="140">
        <v>2193</v>
      </c>
      <c r="E98" s="140"/>
      <c r="F98" s="140"/>
      <c r="G98" s="140"/>
      <c r="H98" s="141"/>
    </row>
    <row r="99" spans="1:8" ht="70.5" customHeight="1" x14ac:dyDescent="0.2">
      <c r="A99" s="173" t="s">
        <v>74</v>
      </c>
      <c r="B99" s="174"/>
      <c r="C99" s="169"/>
      <c r="D99" s="140">
        <v>1949.333333333333</v>
      </c>
      <c r="E99" s="140"/>
      <c r="F99" s="140"/>
      <c r="G99" s="140"/>
      <c r="H99" s="141"/>
    </row>
    <row r="100" spans="1:8" ht="70.5" customHeight="1" thickBot="1" x14ac:dyDescent="0.25">
      <c r="A100" s="173" t="s">
        <v>75</v>
      </c>
      <c r="B100" s="174"/>
      <c r="C100" s="177"/>
      <c r="D100" s="140">
        <v>1754.3999999999999</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1" s="44">
        <v>10008</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3" s="31">
        <v>8628</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4" s="187">
        <v>10629</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5" s="187">
        <v>4806</v>
      </c>
      <c r="E105" s="188"/>
      <c r="F105" s="188"/>
      <c r="G105" s="188"/>
      <c r="H105" s="189"/>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6" s="187">
        <v>4806</v>
      </c>
      <c r="E106" s="188"/>
      <c r="F106" s="188"/>
      <c r="G106" s="188"/>
      <c r="H106" s="189"/>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07" s="187">
        <v>4329</v>
      </c>
      <c r="E107" s="188"/>
      <c r="F107" s="188"/>
      <c r="G107" s="188"/>
      <c r="H107" s="189"/>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8" s="36">
        <v>9231</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9" s="36">
        <v>9231</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0" s="36">
        <v>14586</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"2ГИС.ПЕТРОПАВЛОВСК-КАМЧАТСКИЙ" (мобильная версия 2ГИС 4.0 и выше)</v>
      </c>
      <c r="D111" s="36">
        <v>5253</v>
      </c>
      <c r="E111" s="37"/>
      <c r="F111" s="37"/>
      <c r="G111" s="37"/>
      <c r="H111" s="38"/>
    </row>
    <row r="112" spans="1:8" ht="50.1" customHeight="1" x14ac:dyDescent="0.2">
      <c r="A112" s="143" t="s">
        <v>87</v>
      </c>
      <c r="B112" s="144"/>
      <c r="C112" s="186" t="s">
        <v>88</v>
      </c>
      <c r="D112" s="36">
        <v>624</v>
      </c>
      <c r="E112" s="37"/>
      <c r="F112" s="37"/>
      <c r="G112" s="37"/>
      <c r="H112" s="38"/>
    </row>
    <row r="113" spans="1:8" ht="71.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3" s="36">
        <v>3102</v>
      </c>
      <c r="E113" s="37"/>
      <c r="F113" s="37"/>
      <c r="G113" s="37"/>
      <c r="H113" s="38"/>
    </row>
    <row r="114" spans="1:8" ht="71.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4" s="36">
        <v>2484</v>
      </c>
      <c r="E114" s="37"/>
      <c r="F114" s="37"/>
      <c r="G114" s="37"/>
      <c r="H114" s="38"/>
    </row>
    <row r="115" spans="1:8" ht="71.25" customHeight="1" x14ac:dyDescent="0.2">
      <c r="A115" s="143" t="s">
        <v>91</v>
      </c>
      <c r="B115" s="144"/>
      <c r="C115"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5" s="36">
        <v>2493</v>
      </c>
      <c r="E115" s="37"/>
      <c r="F115" s="37"/>
      <c r="G115" s="37"/>
      <c r="H115" s="38"/>
    </row>
    <row r="116" spans="1:8" ht="71.25" customHeight="1" x14ac:dyDescent="0.2">
      <c r="A116" s="143" t="s">
        <v>92</v>
      </c>
      <c r="B116" s="144"/>
      <c r="C116" s="186"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6" s="36">
        <v>1242</v>
      </c>
      <c r="E116" s="37"/>
      <c r="F116" s="37"/>
      <c r="G116" s="37"/>
      <c r="H116" s="38"/>
    </row>
    <row r="117" spans="1:8" ht="71.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7" s="36">
        <v>14724</v>
      </c>
      <c r="E117" s="37"/>
      <c r="F117" s="37"/>
      <c r="G117" s="37"/>
      <c r="H117" s="38"/>
    </row>
    <row r="118" spans="1:8" ht="71.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18" s="36">
        <v>4002</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9" s="36">
        <v>8487</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20" s="36">
        <v>1362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1" s="36">
        <v>5241</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2" s="36">
        <v>5160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23" s="36">
        <v>10002</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4" s="36">
        <v>12120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"2ГИС.ПЕТРОПАВЛОВСК-КАМЧАТСКИЙ" (версия для ПК)</v>
      </c>
      <c r="D126" s="36">
        <v>15000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7" s="36">
        <v>6840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8" s="36">
        <v>6840</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"2ГИС.ПЕТРОПАВЛОВСК-КАМЧАТСКИЙ" (версия для ПК)</v>
      </c>
      <c r="D129" s="36">
        <v>12960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"2ГИС.ПЕТРОПАВЛОВСК-КАМЧАТСКИЙ" (версия для ПК)</v>
      </c>
      <c r="D130" s="36">
        <v>12960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"2ГИС.ПЕТРОПАВЛОВСК-КАМЧАТСКИЙ" (версия для ПК)</v>
      </c>
      <c r="D131" s="36">
        <v>20520</v>
      </c>
      <c r="E131" s="37"/>
      <c r="F131" s="37"/>
      <c r="G131" s="37"/>
      <c r="H131" s="38"/>
    </row>
    <row r="132" spans="1:8" ht="50.1" customHeight="1" x14ac:dyDescent="0.2">
      <c r="A132" s="143" t="s">
        <v>107</v>
      </c>
      <c r="B132" s="144"/>
      <c r="C132" s="186" t="s">
        <v>88</v>
      </c>
      <c r="D132" s="36">
        <v>960</v>
      </c>
      <c r="E132" s="37"/>
      <c r="F132" s="37"/>
      <c r="G132" s="37"/>
      <c r="H132" s="38"/>
    </row>
    <row r="133" spans="1:8" ht="66"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6">
        <v>20640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"2ГИС.ПЕТРОПАВЛОВСК-КАМЧАТСКИЙ" (версия для ПК)</v>
      </c>
      <c r="D134" s="44">
        <v>12000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36" s="36">
        <v>4002</v>
      </c>
      <c r="E136" s="37"/>
      <c r="F136" s="37"/>
      <c r="G136" s="37"/>
      <c r="H136" s="38"/>
    </row>
    <row r="137" spans="1:8" s="16" customFormat="1" ht="50.1" customHeight="1" x14ac:dyDescent="0.2">
      <c r="A137" s="143" t="s">
        <v>112</v>
      </c>
      <c r="B137" s="144"/>
      <c r="C137" s="196"/>
      <c r="D137" s="36">
        <v>4002</v>
      </c>
      <c r="E137" s="37"/>
      <c r="F137" s="37"/>
      <c r="G137" s="37"/>
      <c r="H137" s="38"/>
    </row>
    <row r="138" spans="1:8" s="16" customFormat="1" ht="50.1" customHeight="1" x14ac:dyDescent="0.2">
      <c r="A138" s="194" t="s">
        <v>113</v>
      </c>
      <c r="B138" s="195"/>
      <c r="C138" s="196"/>
      <c r="D138" s="329">
        <v>3000</v>
      </c>
      <c r="E138" s="140"/>
      <c r="F138" s="140"/>
      <c r="G138" s="140"/>
      <c r="H138" s="140"/>
    </row>
    <row r="139" spans="1:8" s="16" customFormat="1" ht="50.1" customHeight="1" x14ac:dyDescent="0.2">
      <c r="A139" s="194" t="s">
        <v>114</v>
      </c>
      <c r="B139" s="195"/>
      <c r="C139" s="196"/>
      <c r="D139" s="329">
        <v>300</v>
      </c>
      <c r="E139" s="140"/>
      <c r="F139" s="140"/>
      <c r="G139" s="140"/>
      <c r="H139" s="140"/>
    </row>
    <row r="140" spans="1:8" s="16" customFormat="1" ht="50.1" customHeight="1" thickBot="1" x14ac:dyDescent="0.25">
      <c r="A140" s="194" t="s">
        <v>115</v>
      </c>
      <c r="B140" s="195"/>
      <c r="C140" s="198"/>
      <c r="D140" s="78">
        <v>1050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2" s="200">
        <f>F142*1.2</f>
        <v>5767.2</v>
      </c>
      <c r="E142" s="201">
        <f>F142*1.1</f>
        <v>5286.6</v>
      </c>
      <c r="F142" s="201">
        <v>4806</v>
      </c>
      <c r="G142" s="201">
        <f>F142*0.75</f>
        <v>3604.5</v>
      </c>
      <c r="H142" s="202">
        <f>F142*0.5</f>
        <v>2403</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3" s="36">
        <v>4806</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4" s="36">
        <v>4329</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5" s="200">
        <f>F145*1.2</f>
        <v>8208</v>
      </c>
      <c r="E145" s="201">
        <f>F145*1.1</f>
        <v>7524.0000000000009</v>
      </c>
      <c r="F145" s="201">
        <v>6840</v>
      </c>
      <c r="G145" s="201">
        <f>F145*0.75</f>
        <v>5130</v>
      </c>
      <c r="H145" s="202">
        <f>F145*0.5</f>
        <v>3420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6" s="36">
        <v>6840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7" s="36">
        <v>6120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"2ГИС.ПЕТРОПАВЛОВСК-КАМЧАТСКИЙ"</v>
      </c>
      <c r="D148" s="36">
        <v>7074</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1" s="31">
        <v>13470</v>
      </c>
      <c r="E151" s="32"/>
      <c r="F151" s="32"/>
      <c r="G151" s="32"/>
      <c r="H151" s="33"/>
    </row>
    <row r="152" spans="1:8" s="16" customFormat="1" ht="83.25" customHeight="1" thickBot="1" x14ac:dyDescent="0.25">
      <c r="A152" s="143" t="s">
        <v>186</v>
      </c>
      <c r="B152" s="144"/>
      <c r="C152" s="196"/>
      <c r="D152" s="36">
        <v>13470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631</v>
      </c>
      <c r="D155" s="210"/>
      <c r="E155" s="211"/>
      <c r="F155" s="211"/>
      <c r="G155" s="211"/>
      <c r="H155" s="211"/>
    </row>
    <row r="156" spans="1:8" ht="21" x14ac:dyDescent="0.2">
      <c r="A156" s="208"/>
      <c r="B156" s="211"/>
      <c r="C156" s="212" t="s">
        <v>632</v>
      </c>
      <c r="D156" s="212"/>
      <c r="E156" s="211"/>
      <c r="F156" s="211"/>
      <c r="G156" s="211"/>
      <c r="H156" s="211"/>
    </row>
    <row r="157" spans="1:8" ht="21" x14ac:dyDescent="0.2">
      <c r="A157" s="208"/>
      <c r="B157" s="211"/>
      <c r="C157" s="212" t="s">
        <v>633</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305" t="s">
        <v>140</v>
      </c>
      <c r="B172" s="306"/>
      <c r="C172" s="238" t="s">
        <v>141</v>
      </c>
      <c r="D172" s="330" t="s">
        <v>142</v>
      </c>
      <c r="E172" s="331"/>
      <c r="F172" s="240"/>
      <c r="G172" s="240"/>
      <c r="H172" s="240"/>
    </row>
    <row r="173" spans="1:8" ht="110.25" customHeight="1" x14ac:dyDescent="0.2">
      <c r="A173" s="241" t="s">
        <v>143</v>
      </c>
      <c r="B173" s="242"/>
      <c r="C173" s="243" t="s">
        <v>144</v>
      </c>
      <c r="D173" s="244" t="s">
        <v>145</v>
      </c>
      <c r="E173" s="245"/>
      <c r="F173" s="240"/>
      <c r="G173" s="240"/>
      <c r="H173" s="240"/>
    </row>
    <row r="174" spans="1:8" ht="88.5" customHeight="1" x14ac:dyDescent="0.2">
      <c r="A174" s="246" t="s">
        <v>146</v>
      </c>
      <c r="B174" s="247"/>
      <c r="C174" s="248" t="s">
        <v>147</v>
      </c>
      <c r="D174" s="249" t="s">
        <v>148</v>
      </c>
      <c r="E174" s="250"/>
      <c r="F174" s="240"/>
      <c r="G174" s="240"/>
      <c r="H174" s="240"/>
    </row>
    <row r="175" spans="1:8" ht="138"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7" t="s">
        <v>153</v>
      </c>
      <c r="D176" s="333" t="s">
        <v>148</v>
      </c>
      <c r="E176" s="548"/>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6.25" x14ac:dyDescent="0.2">
      <c r="A178" s="689"/>
      <c r="B178" s="689"/>
      <c r="C178" s="577"/>
      <c r="D178" s="577"/>
      <c r="E178" s="577"/>
      <c r="F178" s="224"/>
      <c r="G178" s="225"/>
      <c r="H178" s="225"/>
    </row>
    <row r="179" spans="1:8" ht="23.25" x14ac:dyDescent="0.2">
      <c r="A179" s="252" t="s">
        <v>156</v>
      </c>
      <c r="B179" s="252"/>
      <c r="C179" s="252"/>
      <c r="D179" s="252"/>
      <c r="E179" s="252"/>
      <c r="F179" s="252"/>
      <c r="G179" s="252"/>
      <c r="H179" s="252"/>
    </row>
    <row r="180" spans="1:8" ht="23.25" x14ac:dyDescent="0.2">
      <c r="A180" s="252" t="s">
        <v>157</v>
      </c>
      <c r="B180" s="252"/>
      <c r="C180" s="252"/>
      <c r="D180" s="252"/>
      <c r="E180" s="252"/>
      <c r="F180" s="252"/>
      <c r="G180" s="252"/>
      <c r="H180" s="252"/>
    </row>
    <row r="181" spans="1:8" ht="180" customHeight="1" x14ac:dyDescent="0.2">
      <c r="A181"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62.25" customHeight="1" x14ac:dyDescent="0.2">
      <c r="A182" s="227" t="s">
        <v>159</v>
      </c>
      <c r="B182" s="227"/>
      <c r="C182" s="227"/>
      <c r="D182" s="227"/>
      <c r="E182" s="227"/>
      <c r="F182" s="227"/>
      <c r="G182" s="227"/>
      <c r="H182" s="227"/>
    </row>
    <row r="183" spans="1:8" ht="23.25" x14ac:dyDescent="0.2">
      <c r="A183" s="252" t="s">
        <v>160</v>
      </c>
      <c r="B183" s="252"/>
      <c r="C183" s="252"/>
      <c r="D183" s="252"/>
      <c r="E183" s="252"/>
      <c r="F183" s="252"/>
      <c r="G183" s="252"/>
      <c r="H183"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1">
    <mergeCell ref="A179:H179"/>
    <mergeCell ref="A180:H180"/>
    <mergeCell ref="A181:H181"/>
    <mergeCell ref="A182:H182"/>
    <mergeCell ref="A183:H183"/>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30" zoomScaleNormal="60" zoomScaleSheetLayoutView="30" workbookViewId="0">
      <pane ySplit="4" topLeftCell="A144"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4">
        <v>126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690 до 13800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49" s="127">
        <v>690</v>
      </c>
      <c r="E49" s="128"/>
      <c r="F49" s="128"/>
      <c r="G49" s="128"/>
      <c r="H49" s="129"/>
    </row>
    <row r="50" spans="1:8" ht="37.5" customHeight="1" x14ac:dyDescent="0.2">
      <c r="A50" s="130" t="s">
        <v>33</v>
      </c>
      <c r="B50" s="131"/>
      <c r="C50" s="126"/>
      <c r="D50" s="36">
        <v>1380</v>
      </c>
      <c r="E50" s="37"/>
      <c r="F50" s="37"/>
      <c r="G50" s="37"/>
      <c r="H50" s="38"/>
    </row>
    <row r="51" spans="1:8" ht="37.5" customHeight="1" x14ac:dyDescent="0.2">
      <c r="A51" s="130" t="s">
        <v>34</v>
      </c>
      <c r="B51" s="131"/>
      <c r="C51" s="126"/>
      <c r="D51" s="36">
        <v>2070</v>
      </c>
      <c r="E51" s="37"/>
      <c r="F51" s="37"/>
      <c r="G51" s="37"/>
      <c r="H51" s="38"/>
    </row>
    <row r="52" spans="1:8" ht="37.5" customHeight="1" x14ac:dyDescent="0.2">
      <c r="A52" s="130" t="s">
        <v>35</v>
      </c>
      <c r="B52" s="131"/>
      <c r="C52" s="126"/>
      <c r="D52" s="36">
        <v>2760</v>
      </c>
      <c r="E52" s="37"/>
      <c r="F52" s="37"/>
      <c r="G52" s="37"/>
      <c r="H52" s="38"/>
    </row>
    <row r="53" spans="1:8" ht="37.5" customHeight="1" x14ac:dyDescent="0.2">
      <c r="A53" s="130" t="s">
        <v>36</v>
      </c>
      <c r="B53" s="131"/>
      <c r="C53" s="126"/>
      <c r="D53" s="36">
        <v>3450</v>
      </c>
      <c r="E53" s="37"/>
      <c r="F53" s="37"/>
      <c r="G53" s="37"/>
      <c r="H53" s="38"/>
    </row>
    <row r="54" spans="1:8" ht="37.5" customHeight="1" x14ac:dyDescent="0.2">
      <c r="A54" s="130" t="s">
        <v>37</v>
      </c>
      <c r="B54" s="131"/>
      <c r="C54" s="126"/>
      <c r="D54" s="36">
        <v>4140</v>
      </c>
      <c r="E54" s="37"/>
      <c r="F54" s="37"/>
      <c r="G54" s="37"/>
      <c r="H54" s="38"/>
    </row>
    <row r="55" spans="1:8" ht="37.5" customHeight="1" x14ac:dyDescent="0.2">
      <c r="A55" s="130" t="s">
        <v>38</v>
      </c>
      <c r="B55" s="131"/>
      <c r="C55" s="126"/>
      <c r="D55" s="36">
        <v>4830</v>
      </c>
      <c r="E55" s="37"/>
      <c r="F55" s="37"/>
      <c r="G55" s="37"/>
      <c r="H55" s="38"/>
    </row>
    <row r="56" spans="1:8" ht="37.5" customHeight="1" x14ac:dyDescent="0.2">
      <c r="A56" s="130" t="s">
        <v>39</v>
      </c>
      <c r="B56" s="131"/>
      <c r="C56" s="126"/>
      <c r="D56" s="36">
        <v>5520</v>
      </c>
      <c r="E56" s="37"/>
      <c r="F56" s="37"/>
      <c r="G56" s="37"/>
      <c r="H56" s="38"/>
    </row>
    <row r="57" spans="1:8" ht="37.5" customHeight="1" x14ac:dyDescent="0.2">
      <c r="A57" s="130" t="s">
        <v>40</v>
      </c>
      <c r="B57" s="131"/>
      <c r="C57" s="126"/>
      <c r="D57" s="36">
        <v>6210</v>
      </c>
      <c r="E57" s="37"/>
      <c r="F57" s="37"/>
      <c r="G57" s="37"/>
      <c r="H57" s="38"/>
    </row>
    <row r="58" spans="1:8" ht="37.5" customHeight="1" x14ac:dyDescent="0.2">
      <c r="A58" s="130" t="s">
        <v>41</v>
      </c>
      <c r="B58" s="131"/>
      <c r="C58" s="126"/>
      <c r="D58" s="36">
        <v>6900</v>
      </c>
      <c r="E58" s="37"/>
      <c r="F58" s="37"/>
      <c r="G58" s="37"/>
      <c r="H58" s="38"/>
    </row>
    <row r="59" spans="1:8" ht="37.5" customHeight="1" x14ac:dyDescent="0.2">
      <c r="A59" s="130" t="s">
        <v>42</v>
      </c>
      <c r="B59" s="131"/>
      <c r="C59" s="126"/>
      <c r="D59" s="36">
        <v>7590</v>
      </c>
      <c r="E59" s="37"/>
      <c r="F59" s="37"/>
      <c r="G59" s="37"/>
      <c r="H59" s="38"/>
    </row>
    <row r="60" spans="1:8" ht="37.5" customHeight="1" x14ac:dyDescent="0.2">
      <c r="A60" s="130" t="s">
        <v>43</v>
      </c>
      <c r="B60" s="131"/>
      <c r="C60" s="126"/>
      <c r="D60" s="36">
        <v>8280</v>
      </c>
      <c r="E60" s="37"/>
      <c r="F60" s="37"/>
      <c r="G60" s="37"/>
      <c r="H60" s="38"/>
    </row>
    <row r="61" spans="1:8" ht="37.5" customHeight="1" x14ac:dyDescent="0.2">
      <c r="A61" s="130" t="s">
        <v>44</v>
      </c>
      <c r="B61" s="131"/>
      <c r="C61" s="126"/>
      <c r="D61" s="36">
        <v>8970</v>
      </c>
      <c r="E61" s="37"/>
      <c r="F61" s="37"/>
      <c r="G61" s="37"/>
      <c r="H61" s="38"/>
    </row>
    <row r="62" spans="1:8" ht="37.5" customHeight="1" x14ac:dyDescent="0.2">
      <c r="A62" s="130" t="s">
        <v>45</v>
      </c>
      <c r="B62" s="131"/>
      <c r="C62" s="126"/>
      <c r="D62" s="36">
        <v>9660</v>
      </c>
      <c r="E62" s="37"/>
      <c r="F62" s="37"/>
      <c r="G62" s="37"/>
      <c r="H62" s="38"/>
    </row>
    <row r="63" spans="1:8" ht="37.5" customHeight="1" x14ac:dyDescent="0.2">
      <c r="A63" s="130" t="s">
        <v>46</v>
      </c>
      <c r="B63" s="131"/>
      <c r="C63" s="126"/>
      <c r="D63" s="36">
        <v>10350</v>
      </c>
      <c r="E63" s="37"/>
      <c r="F63" s="37"/>
      <c r="G63" s="37"/>
      <c r="H63" s="38"/>
    </row>
    <row r="64" spans="1:8" ht="37.5" customHeight="1" x14ac:dyDescent="0.2">
      <c r="A64" s="130" t="s">
        <v>47</v>
      </c>
      <c r="B64" s="131"/>
      <c r="C64" s="126"/>
      <c r="D64" s="36">
        <v>11040</v>
      </c>
      <c r="E64" s="37"/>
      <c r="F64" s="37"/>
      <c r="G64" s="37"/>
      <c r="H64" s="38"/>
    </row>
    <row r="65" spans="1:8" ht="37.5" customHeight="1" x14ac:dyDescent="0.2">
      <c r="A65" s="130" t="s">
        <v>48</v>
      </c>
      <c r="B65" s="131"/>
      <c r="C65" s="126"/>
      <c r="D65" s="36">
        <v>11730</v>
      </c>
      <c r="E65" s="37"/>
      <c r="F65" s="37"/>
      <c r="G65" s="37"/>
      <c r="H65" s="38"/>
    </row>
    <row r="66" spans="1:8" ht="37.5" customHeight="1" x14ac:dyDescent="0.2">
      <c r="A66" s="130" t="s">
        <v>49</v>
      </c>
      <c r="B66" s="131"/>
      <c r="C66" s="126"/>
      <c r="D66" s="36">
        <v>12420</v>
      </c>
      <c r="E66" s="37"/>
      <c r="F66" s="37"/>
      <c r="G66" s="37"/>
      <c r="H66" s="38"/>
    </row>
    <row r="67" spans="1:8" ht="37.5" customHeight="1" x14ac:dyDescent="0.2">
      <c r="A67" s="130" t="s">
        <v>50</v>
      </c>
      <c r="B67" s="131"/>
      <c r="C67" s="126"/>
      <c r="D67" s="36">
        <v>13110</v>
      </c>
      <c r="E67" s="37"/>
      <c r="F67" s="37"/>
      <c r="G67" s="37"/>
      <c r="H67" s="38"/>
    </row>
    <row r="68" spans="1:8" ht="37.5" customHeight="1" thickBot="1" x14ac:dyDescent="0.25">
      <c r="A68" s="130" t="s">
        <v>51</v>
      </c>
      <c r="B68" s="131"/>
      <c r="C68" s="126"/>
      <c r="D68" s="36">
        <v>13800</v>
      </c>
      <c r="E68" s="37"/>
      <c r="F68" s="37"/>
      <c r="G68" s="37"/>
      <c r="H68" s="38"/>
    </row>
    <row r="69" spans="1:8" ht="50.1" customHeight="1" thickBot="1" x14ac:dyDescent="0.25">
      <c r="A69" s="119" t="s">
        <v>52</v>
      </c>
      <c r="B69" s="120"/>
      <c r="C69" s="120"/>
      <c r="D69" s="121" t="str">
        <f>"от "&amp;MIN(D70:D79)&amp;" до "&amp;MAX(D70:D79)</f>
        <v>от 240 до 4020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71" s="140">
        <v>240</v>
      </c>
      <c r="E71" s="140"/>
      <c r="F71" s="140"/>
      <c r="G71" s="140"/>
      <c r="H71" s="141"/>
    </row>
    <row r="72" spans="1:8" ht="37.5" customHeight="1" x14ac:dyDescent="0.2">
      <c r="A72" s="137" t="s">
        <v>55</v>
      </c>
      <c r="B72" s="138"/>
      <c r="C72" s="142"/>
      <c r="D72" s="140">
        <v>4020</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3012</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3480</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80" s="45">
        <v>30</v>
      </c>
      <c r="E80" s="45"/>
      <c r="F80" s="45"/>
      <c r="G80" s="45"/>
      <c r="H80" s="46"/>
    </row>
    <row r="81" spans="1:8" ht="50.1" customHeight="1" thickBot="1" x14ac:dyDescent="0.25">
      <c r="A81" s="24" t="s">
        <v>65</v>
      </c>
      <c r="B81" s="25"/>
      <c r="C81" s="26"/>
      <c r="D81" s="156" t="str">
        <f>"от "&amp;MIN(D83,D103:H104,F142,D105:H119)&amp;" до "&amp;MAX(D83,D103:H104,F142,D105:H119)</f>
        <v>от 708 до 5040</v>
      </c>
      <c r="E81" s="156"/>
      <c r="F81" s="156"/>
      <c r="G81" s="156"/>
      <c r="H81" s="157"/>
    </row>
    <row r="82" spans="1:8" ht="21.75" thickBot="1" x14ac:dyDescent="0.25">
      <c r="A82" s="301"/>
      <c r="B82" s="302"/>
      <c r="C82" s="118"/>
      <c r="D82" s="325"/>
      <c r="E82" s="325"/>
      <c r="F82" s="325"/>
      <c r="G82" s="325"/>
      <c r="H82" s="326"/>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83" s="165">
        <v>2100</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525</v>
      </c>
      <c r="E85" s="140"/>
      <c r="F85" s="140"/>
      <c r="G85" s="140"/>
      <c r="H85" s="141"/>
    </row>
    <row r="86" spans="1:8" ht="67.5" customHeight="1" x14ac:dyDescent="0.2">
      <c r="A86" s="173" t="s">
        <v>70</v>
      </c>
      <c r="B86" s="174"/>
      <c r="C86" s="169"/>
      <c r="D86" s="140">
        <f>D83/5</f>
        <v>420</v>
      </c>
      <c r="E86" s="140"/>
      <c r="F86" s="140"/>
      <c r="G86" s="140"/>
      <c r="H86" s="141"/>
    </row>
    <row r="87" spans="1:8" ht="67.5" customHeight="1" x14ac:dyDescent="0.2">
      <c r="A87" s="173" t="s">
        <v>71</v>
      </c>
      <c r="B87" s="174"/>
      <c r="C87" s="169"/>
      <c r="D87" s="140">
        <f>D83/6</f>
        <v>350</v>
      </c>
      <c r="E87" s="140"/>
      <c r="F87" s="140"/>
      <c r="G87" s="140"/>
      <c r="H87" s="141"/>
    </row>
    <row r="88" spans="1:8" ht="67.5" customHeight="1" x14ac:dyDescent="0.2">
      <c r="A88" s="173" t="s">
        <v>72</v>
      </c>
      <c r="B88" s="174"/>
      <c r="C88" s="169"/>
      <c r="D88" s="140">
        <f>D83/7</f>
        <v>300</v>
      </c>
      <c r="E88" s="140"/>
      <c r="F88" s="140"/>
      <c r="G88" s="140"/>
      <c r="H88" s="141"/>
    </row>
    <row r="89" spans="1:8" ht="67.5" customHeight="1" x14ac:dyDescent="0.2">
      <c r="A89" s="173" t="s">
        <v>73</v>
      </c>
      <c r="B89" s="174"/>
      <c r="C89" s="169"/>
      <c r="D89" s="140">
        <f>D83/8</f>
        <v>262.5</v>
      </c>
      <c r="E89" s="140"/>
      <c r="F89" s="140"/>
      <c r="G89" s="140"/>
      <c r="H89" s="141"/>
    </row>
    <row r="90" spans="1:8" ht="67.5" customHeight="1" x14ac:dyDescent="0.2">
      <c r="A90" s="173" t="s">
        <v>74</v>
      </c>
      <c r="B90" s="174"/>
      <c r="C90" s="169"/>
      <c r="D90" s="140">
        <f>D83/9</f>
        <v>233.33333333333334</v>
      </c>
      <c r="E90" s="140"/>
      <c r="F90" s="140"/>
      <c r="G90" s="140"/>
      <c r="H90" s="141"/>
    </row>
    <row r="91" spans="1:8" ht="67.5" customHeight="1" x14ac:dyDescent="0.2">
      <c r="A91" s="173" t="s">
        <v>75</v>
      </c>
      <c r="B91" s="174"/>
      <c r="C91" s="169"/>
      <c r="D91" s="140">
        <f>D83/10</f>
        <v>210</v>
      </c>
      <c r="E91" s="140"/>
      <c r="F91" s="140"/>
      <c r="G91" s="140"/>
      <c r="H91" s="141"/>
    </row>
    <row r="92" spans="1:8" ht="67.5" customHeight="1" thickBot="1" x14ac:dyDescent="0.25">
      <c r="A92" s="162" t="s">
        <v>76</v>
      </c>
      <c r="B92" s="163"/>
      <c r="C92" s="169"/>
      <c r="D92" s="165">
        <v>3144</v>
      </c>
      <c r="E92" s="165"/>
      <c r="F92" s="165"/>
      <c r="G92" s="165"/>
      <c r="H92" s="166"/>
    </row>
    <row r="93" spans="1:8" ht="67.5" customHeight="1" thickBot="1" x14ac:dyDescent="0.25">
      <c r="A93" s="167" t="s">
        <v>67</v>
      </c>
      <c r="B93" s="168"/>
      <c r="C93" s="169"/>
      <c r="D93" s="170" t="s">
        <v>68</v>
      </c>
      <c r="E93" s="171"/>
      <c r="F93" s="171"/>
      <c r="G93" s="171"/>
      <c r="H93" s="172"/>
    </row>
    <row r="94" spans="1:8" ht="67.5" customHeight="1" x14ac:dyDescent="0.2">
      <c r="A94" s="173" t="s">
        <v>69</v>
      </c>
      <c r="B94" s="174"/>
      <c r="C94" s="169"/>
      <c r="D94" s="140">
        <v>786</v>
      </c>
      <c r="E94" s="140"/>
      <c r="F94" s="140"/>
      <c r="G94" s="140"/>
      <c r="H94" s="141"/>
    </row>
    <row r="95" spans="1:8" ht="67.5" customHeight="1" x14ac:dyDescent="0.2">
      <c r="A95" s="173" t="s">
        <v>70</v>
      </c>
      <c r="B95" s="174"/>
      <c r="C95" s="169"/>
      <c r="D95" s="140">
        <v>628.79999999999995</v>
      </c>
      <c r="E95" s="140"/>
      <c r="F95" s="140"/>
      <c r="G95" s="140"/>
      <c r="H95" s="141"/>
    </row>
    <row r="96" spans="1:8" ht="67.5" customHeight="1" x14ac:dyDescent="0.2">
      <c r="A96" s="173" t="s">
        <v>71</v>
      </c>
      <c r="B96" s="174"/>
      <c r="C96" s="169"/>
      <c r="D96" s="140">
        <v>524</v>
      </c>
      <c r="E96" s="140"/>
      <c r="F96" s="140"/>
      <c r="G96" s="140"/>
      <c r="H96" s="141"/>
    </row>
    <row r="97" spans="1:8" ht="67.5" customHeight="1" x14ac:dyDescent="0.2">
      <c r="A97" s="173" t="s">
        <v>72</v>
      </c>
      <c r="B97" s="174"/>
      <c r="C97" s="169"/>
      <c r="D97" s="140">
        <v>449.14285714285711</v>
      </c>
      <c r="E97" s="140"/>
      <c r="F97" s="140"/>
      <c r="G97" s="140"/>
      <c r="H97" s="141"/>
    </row>
    <row r="98" spans="1:8" ht="67.5" customHeight="1" x14ac:dyDescent="0.2">
      <c r="A98" s="173" t="s">
        <v>73</v>
      </c>
      <c r="B98" s="174"/>
      <c r="C98" s="169"/>
      <c r="D98" s="140">
        <v>393</v>
      </c>
      <c r="E98" s="140"/>
      <c r="F98" s="140"/>
      <c r="G98" s="140"/>
      <c r="H98" s="141"/>
    </row>
    <row r="99" spans="1:8" ht="67.5" customHeight="1" x14ac:dyDescent="0.2">
      <c r="A99" s="173" t="s">
        <v>74</v>
      </c>
      <c r="B99" s="174"/>
      <c r="C99" s="169"/>
      <c r="D99" s="140">
        <v>349.33333333333331</v>
      </c>
      <c r="E99" s="140"/>
      <c r="F99" s="140"/>
      <c r="G99" s="140"/>
      <c r="H99" s="141"/>
    </row>
    <row r="100" spans="1:8" ht="67.5" customHeight="1" thickBot="1" x14ac:dyDescent="0.25">
      <c r="A100" s="173" t="s">
        <v>75</v>
      </c>
      <c r="B100" s="174"/>
      <c r="C100" s="177"/>
      <c r="D100" s="140">
        <v>314.39999999999998</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1" s="44">
        <v>5004</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"2ГИС.ПСКОВ"</v>
      </c>
      <c r="D103" s="31">
        <v>3000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4" s="187">
        <v>1008</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5" s="36">
        <v>3780</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"2ГИС.ПСКОВ"</v>
      </c>
      <c r="D106" s="36">
        <v>3600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"2ГИС.ПСКОВ"</v>
      </c>
      <c r="D107" s="36">
        <v>5040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8" s="36">
        <v>2184</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9" s="36">
        <v>1476</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0" s="36">
        <v>4488</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"2ГИС.ПСКОВ" (мобильная версия 2ГИС 4.0 и выше)</v>
      </c>
      <c r="D111" s="36">
        <v>1860</v>
      </c>
      <c r="E111" s="37"/>
      <c r="F111" s="37"/>
      <c r="G111" s="37"/>
      <c r="H111" s="38"/>
    </row>
    <row r="112" spans="1:8" ht="50.1" customHeight="1" x14ac:dyDescent="0.2">
      <c r="A112" s="143" t="s">
        <v>87</v>
      </c>
      <c r="B112" s="144"/>
      <c r="C112" s="186" t="s">
        <v>88</v>
      </c>
      <c r="D112" s="36">
        <v>900</v>
      </c>
      <c r="E112" s="37"/>
      <c r="F112" s="37"/>
      <c r="G112" s="37"/>
      <c r="H112" s="38"/>
    </row>
    <row r="113" spans="1:8" ht="70.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3" s="36">
        <v>1770</v>
      </c>
      <c r="E113" s="37"/>
      <c r="F113" s="37"/>
      <c r="G113" s="37"/>
      <c r="H113" s="38"/>
    </row>
    <row r="114" spans="1:8" ht="70.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4" s="36">
        <v>1416</v>
      </c>
      <c r="E114" s="37"/>
      <c r="F114" s="37"/>
      <c r="G114" s="37"/>
      <c r="H114" s="38"/>
    </row>
    <row r="115" spans="1:8" ht="70.5" customHeight="1" x14ac:dyDescent="0.2">
      <c r="A115" s="143" t="s">
        <v>91</v>
      </c>
      <c r="B115" s="144"/>
      <c r="C115"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5" s="36">
        <v>1182</v>
      </c>
      <c r="E115" s="37"/>
      <c r="F115" s="37"/>
      <c r="G115" s="37"/>
      <c r="H115" s="38"/>
    </row>
    <row r="116" spans="1:8" ht="70.5" customHeight="1" x14ac:dyDescent="0.2">
      <c r="A116" s="143" t="s">
        <v>92</v>
      </c>
      <c r="B116" s="144"/>
      <c r="C116" s="186"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6" s="36">
        <v>708</v>
      </c>
      <c r="E116" s="37"/>
      <c r="F116" s="37"/>
      <c r="G116" s="37"/>
      <c r="H116" s="38"/>
    </row>
    <row r="117" spans="1:8" ht="70.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7" s="36">
        <v>4488</v>
      </c>
      <c r="E117" s="37"/>
      <c r="F117" s="37"/>
      <c r="G117" s="37"/>
      <c r="H117" s="38"/>
    </row>
    <row r="118" spans="1:8" ht="70.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9" s="36">
        <v>3012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20" s="36">
        <v>600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1" s="36">
        <v>4800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23" s="36">
        <v>4500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"2ГИС.ПСКОВ"</v>
      </c>
      <c r="D124" s="36">
        <v>4200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"2ГИС.ПСКОВ" (версия для ПК)</v>
      </c>
      <c r="D126" s="36">
        <v>5400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"2ГИС.ПСКОВ"</v>
      </c>
      <c r="D127" s="36">
        <v>5040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"2ГИС.ПСКОВ"</v>
      </c>
      <c r="D128" s="36">
        <v>6048</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"2ГИС.ПСКОВ" (версия для ПК)</v>
      </c>
      <c r="D129" s="36">
        <v>3120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"2ГИС.ПСКОВ" (версия для ПК)</v>
      </c>
      <c r="D130" s="36">
        <v>2160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"2ГИС.ПСКОВ" (версия для ПК)</v>
      </c>
      <c r="D131" s="36">
        <v>6360</v>
      </c>
      <c r="E131" s="37"/>
      <c r="F131" s="37"/>
      <c r="G131" s="37"/>
      <c r="H131" s="38"/>
    </row>
    <row r="132" spans="1:8" ht="50.1" customHeight="1" x14ac:dyDescent="0.2">
      <c r="A132" s="143" t="s">
        <v>107</v>
      </c>
      <c r="B132" s="144"/>
      <c r="C132" s="186" t="s">
        <v>88</v>
      </c>
      <c r="D132" s="36">
        <v>1320</v>
      </c>
      <c r="E132" s="37"/>
      <c r="F132" s="37"/>
      <c r="G132" s="37"/>
      <c r="H132" s="38"/>
    </row>
    <row r="133" spans="1:8" ht="75.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6">
        <v>6360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"2ГИС.ПСКОВ" (версия для ПК)</v>
      </c>
      <c r="D134" s="44">
        <v>4320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2" s="200">
        <f>F142*1.2</f>
        <v>2016</v>
      </c>
      <c r="E142" s="201">
        <f>F142*1.1</f>
        <v>1848.0000000000002</v>
      </c>
      <c r="F142" s="201">
        <v>1680</v>
      </c>
      <c r="G142" s="201">
        <f>F142*0.75</f>
        <v>1260</v>
      </c>
      <c r="H142" s="202">
        <f>F142*0.5</f>
        <v>840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"2ГИС.ПСКОВ"</v>
      </c>
      <c r="D143" s="36">
        <v>1560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4" s="36">
        <v>2478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5" s="200">
        <f>F145*1.2</f>
        <v>2880</v>
      </c>
      <c r="E145" s="201">
        <f>F145*1.1</f>
        <v>2640</v>
      </c>
      <c r="F145" s="201">
        <v>2400</v>
      </c>
      <c r="G145" s="201">
        <f>F145*0.75</f>
        <v>1800</v>
      </c>
      <c r="H145" s="202">
        <f>F145*0.5</f>
        <v>1200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"2ГИС.ПСКОВ"</v>
      </c>
      <c r="D146" s="36">
        <v>2280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7" s="36">
        <v>3480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"2ГИС.ПСКОВ"</v>
      </c>
      <c r="D148" s="200">
        <f>F148*1.2</f>
        <v>1512</v>
      </c>
      <c r="E148" s="201">
        <f>F148*1.1</f>
        <v>1386</v>
      </c>
      <c r="F148" s="201">
        <v>1260</v>
      </c>
      <c r="G148" s="201">
        <f>F148*0.75</f>
        <v>945</v>
      </c>
      <c r="H148" s="202">
        <f>F148*0.5</f>
        <v>630</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1" s="31">
        <v>6630</v>
      </c>
      <c r="E151" s="32"/>
      <c r="F151" s="32"/>
      <c r="G151" s="32"/>
      <c r="H151" s="33"/>
    </row>
    <row r="152" spans="1:8" s="16" customFormat="1" ht="83.25" customHeight="1" thickBot="1" x14ac:dyDescent="0.25">
      <c r="A152" s="143" t="s">
        <v>186</v>
      </c>
      <c r="B152" s="144"/>
      <c r="C152" s="196"/>
      <c r="D152" s="36">
        <v>6630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635</v>
      </c>
      <c r="D155" s="210"/>
      <c r="E155" s="211"/>
      <c r="F155" s="211"/>
      <c r="G155" s="211"/>
      <c r="H155" s="211"/>
    </row>
    <row r="156" spans="1:8" ht="21" x14ac:dyDescent="0.2">
      <c r="A156" s="208"/>
      <c r="B156" s="211"/>
      <c r="C156" s="212" t="s">
        <v>636</v>
      </c>
      <c r="D156" s="212"/>
      <c r="E156" s="211"/>
      <c r="F156" s="211"/>
      <c r="G156" s="211"/>
      <c r="H156" s="211"/>
    </row>
    <row r="157" spans="1:8" ht="21" x14ac:dyDescent="0.2">
      <c r="A157" s="208"/>
      <c r="B157" s="211"/>
      <c r="C157" s="210" t="s">
        <v>637</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customHeight="1"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customHeight="1" x14ac:dyDescent="0.2">
      <c r="A168" s="227" t="s">
        <v>137</v>
      </c>
      <c r="B168" s="227"/>
      <c r="C168" s="227"/>
      <c r="D168" s="227"/>
      <c r="E168" s="227"/>
      <c r="F168" s="227"/>
      <c r="G168" s="227"/>
      <c r="H168" s="227"/>
    </row>
    <row r="169" spans="1:8" ht="21" customHeight="1"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0.75" customHeight="1" thickBot="1" x14ac:dyDescent="0.25">
      <c r="A172" s="305" t="s">
        <v>140</v>
      </c>
      <c r="B172" s="306"/>
      <c r="C172" s="238" t="s">
        <v>141</v>
      </c>
      <c r="D172" s="330" t="s">
        <v>142</v>
      </c>
      <c r="E172" s="331"/>
      <c r="F172" s="240"/>
      <c r="G172" s="240"/>
      <c r="H172" s="240"/>
    </row>
    <row r="173" spans="1:8" ht="111" customHeight="1" x14ac:dyDescent="0.2">
      <c r="A173" s="241" t="s">
        <v>143</v>
      </c>
      <c r="B173" s="242"/>
      <c r="C173" s="243" t="s">
        <v>144</v>
      </c>
      <c r="D173" s="244" t="s">
        <v>145</v>
      </c>
      <c r="E173" s="245"/>
      <c r="F173" s="240"/>
      <c r="G173" s="240"/>
      <c r="H173" s="240"/>
    </row>
    <row r="174" spans="1:8" ht="109.5" customHeight="1" x14ac:dyDescent="0.2">
      <c r="A174" s="246" t="s">
        <v>146</v>
      </c>
      <c r="B174" s="247"/>
      <c r="C174" s="248" t="s">
        <v>147</v>
      </c>
      <c r="D174" s="249" t="s">
        <v>148</v>
      </c>
      <c r="E174" s="250"/>
      <c r="F174" s="240"/>
      <c r="G174" s="240"/>
      <c r="H174" s="240"/>
    </row>
    <row r="175" spans="1:8" ht="181.5"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7" t="s">
        <v>153</v>
      </c>
      <c r="D176" s="333" t="s">
        <v>148</v>
      </c>
      <c r="E176" s="548"/>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50.25" customHeight="1" x14ac:dyDescent="0.2">
      <c r="A178" s="689"/>
      <c r="B178" s="689"/>
      <c r="C178" s="577"/>
      <c r="D178" s="577"/>
      <c r="E178" s="577"/>
      <c r="F178" s="224"/>
      <c r="G178" s="225"/>
      <c r="H178" s="225"/>
    </row>
    <row r="179" spans="1:8" ht="34.5" customHeight="1" x14ac:dyDescent="0.2">
      <c r="A179" s="252" t="s">
        <v>156</v>
      </c>
      <c r="B179" s="252"/>
      <c r="C179" s="252"/>
      <c r="D179" s="252"/>
      <c r="E179" s="252"/>
      <c r="F179" s="252"/>
      <c r="G179" s="252"/>
      <c r="H179" s="252"/>
    </row>
    <row r="180" spans="1:8" ht="34.5" customHeight="1" x14ac:dyDescent="0.2">
      <c r="A180" s="252" t="s">
        <v>157</v>
      </c>
      <c r="B180" s="252"/>
      <c r="C180" s="252"/>
      <c r="D180" s="252"/>
      <c r="E180" s="252"/>
      <c r="F180" s="252"/>
      <c r="G180" s="252"/>
      <c r="H180" s="252"/>
    </row>
    <row r="181" spans="1:8" ht="184.5" customHeight="1" x14ac:dyDescent="0.2">
      <c r="A181"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7"/>
      <c r="C181" s="227"/>
      <c r="D181" s="227"/>
      <c r="E181" s="227"/>
      <c r="F181" s="227"/>
      <c r="G181" s="227"/>
      <c r="H181" s="227"/>
    </row>
    <row r="182" spans="1:8" ht="92.25" customHeight="1" x14ac:dyDescent="0.2">
      <c r="A182" s="227" t="s">
        <v>159</v>
      </c>
      <c r="B182" s="227"/>
      <c r="C182" s="227"/>
      <c r="D182" s="227"/>
      <c r="E182" s="227"/>
      <c r="F182" s="227"/>
      <c r="G182" s="227"/>
      <c r="H182" s="227"/>
    </row>
    <row r="183" spans="1:8" ht="21" customHeight="1" x14ac:dyDescent="0.2">
      <c r="A183" s="252" t="s">
        <v>160</v>
      </c>
      <c r="B183" s="252"/>
      <c r="C183" s="252"/>
      <c r="D183" s="252"/>
      <c r="E183" s="252"/>
      <c r="F183" s="252"/>
      <c r="G183" s="252"/>
      <c r="H183"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2">
    <mergeCell ref="A179:H179"/>
    <mergeCell ref="A180:H180"/>
    <mergeCell ref="A181:H181"/>
    <mergeCell ref="A182:H182"/>
    <mergeCell ref="A183:H183"/>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30" zoomScaleNormal="60" zoomScaleSheetLayoutView="30" workbookViewId="0">
      <pane ySplit="4" topLeftCell="A17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7200</v>
      </c>
      <c r="E7" s="32">
        <f>F7*1.1</f>
        <v>6600.0000000000009</v>
      </c>
      <c r="F7" s="32">
        <v>6000</v>
      </c>
      <c r="G7" s="32">
        <f>F7*0.75</f>
        <v>4500</v>
      </c>
      <c r="H7" s="33">
        <f>F7*0.5</f>
        <v>3000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8064</v>
      </c>
      <c r="E12" s="32">
        <f>F12*1.1</f>
        <v>7392.0000000000009</v>
      </c>
      <c r="F12" s="32">
        <v>6720</v>
      </c>
      <c r="G12" s="32">
        <f>F12*0.75</f>
        <v>5040</v>
      </c>
      <c r="H12" s="33">
        <f>F12*0.5</f>
        <v>3360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10080</v>
      </c>
      <c r="E27" s="32">
        <f>F27*1.1</f>
        <v>9240</v>
      </c>
      <c r="F27" s="32">
        <v>8400</v>
      </c>
      <c r="G27" s="32">
        <f>F27*0.75</f>
        <v>6300</v>
      </c>
      <c r="H27" s="33">
        <f>F27*0.5</f>
        <v>4200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11289.6</v>
      </c>
      <c r="E32" s="32">
        <f>F32*1.1</f>
        <v>10348.800000000001</v>
      </c>
      <c r="F32" s="32">
        <v>9408</v>
      </c>
      <c r="G32" s="32">
        <f>F32*0.75</f>
        <v>7056</v>
      </c>
      <c r="H32" s="33">
        <f>F32*0.5</f>
        <v>4704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1560 до 31200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49" s="365">
        <v>1560</v>
      </c>
      <c r="E49" s="128"/>
      <c r="F49" s="128"/>
      <c r="G49" s="128"/>
      <c r="H49" s="129"/>
    </row>
    <row r="50" spans="1:8" ht="37.5" customHeight="1" x14ac:dyDescent="0.2">
      <c r="A50" s="130" t="s">
        <v>33</v>
      </c>
      <c r="B50" s="366"/>
      <c r="C50" s="367"/>
      <c r="D50" s="56">
        <v>3120</v>
      </c>
      <c r="E50" s="37"/>
      <c r="F50" s="37"/>
      <c r="G50" s="37"/>
      <c r="H50" s="38"/>
    </row>
    <row r="51" spans="1:8" ht="37.5" customHeight="1" x14ac:dyDescent="0.2">
      <c r="A51" s="130" t="s">
        <v>34</v>
      </c>
      <c r="B51" s="366"/>
      <c r="C51" s="367"/>
      <c r="D51" s="56">
        <v>4680</v>
      </c>
      <c r="E51" s="37"/>
      <c r="F51" s="37"/>
      <c r="G51" s="37"/>
      <c r="H51" s="38"/>
    </row>
    <row r="52" spans="1:8" ht="37.5" customHeight="1" x14ac:dyDescent="0.2">
      <c r="A52" s="130" t="s">
        <v>35</v>
      </c>
      <c r="B52" s="366"/>
      <c r="C52" s="367"/>
      <c r="D52" s="56">
        <v>6240</v>
      </c>
      <c r="E52" s="37"/>
      <c r="F52" s="37"/>
      <c r="G52" s="37"/>
      <c r="H52" s="38"/>
    </row>
    <row r="53" spans="1:8" ht="37.5" customHeight="1" x14ac:dyDescent="0.2">
      <c r="A53" s="130" t="s">
        <v>36</v>
      </c>
      <c r="B53" s="366"/>
      <c r="C53" s="367"/>
      <c r="D53" s="56">
        <v>7800</v>
      </c>
      <c r="E53" s="37"/>
      <c r="F53" s="37"/>
      <c r="G53" s="37"/>
      <c r="H53" s="38"/>
    </row>
    <row r="54" spans="1:8" ht="37.5" customHeight="1" x14ac:dyDescent="0.2">
      <c r="A54" s="130" t="s">
        <v>37</v>
      </c>
      <c r="B54" s="366"/>
      <c r="C54" s="367"/>
      <c r="D54" s="56">
        <v>9360</v>
      </c>
      <c r="E54" s="37"/>
      <c r="F54" s="37"/>
      <c r="G54" s="37"/>
      <c r="H54" s="38"/>
    </row>
    <row r="55" spans="1:8" ht="37.5" customHeight="1" x14ac:dyDescent="0.2">
      <c r="A55" s="130" t="s">
        <v>38</v>
      </c>
      <c r="B55" s="366"/>
      <c r="C55" s="367"/>
      <c r="D55" s="56">
        <v>10920</v>
      </c>
      <c r="E55" s="37"/>
      <c r="F55" s="37"/>
      <c r="G55" s="37"/>
      <c r="H55" s="38"/>
    </row>
    <row r="56" spans="1:8" ht="37.5" customHeight="1" x14ac:dyDescent="0.2">
      <c r="A56" s="130" t="s">
        <v>39</v>
      </c>
      <c r="B56" s="366"/>
      <c r="C56" s="367"/>
      <c r="D56" s="56">
        <v>12480</v>
      </c>
      <c r="E56" s="37"/>
      <c r="F56" s="37"/>
      <c r="G56" s="37"/>
      <c r="H56" s="38"/>
    </row>
    <row r="57" spans="1:8" ht="37.5" customHeight="1" x14ac:dyDescent="0.2">
      <c r="A57" s="130" t="s">
        <v>40</v>
      </c>
      <c r="B57" s="366"/>
      <c r="C57" s="367"/>
      <c r="D57" s="56">
        <v>14040</v>
      </c>
      <c r="E57" s="37"/>
      <c r="F57" s="37"/>
      <c r="G57" s="37"/>
      <c r="H57" s="38"/>
    </row>
    <row r="58" spans="1:8" ht="37.5" customHeight="1" x14ac:dyDescent="0.2">
      <c r="A58" s="130" t="s">
        <v>41</v>
      </c>
      <c r="B58" s="366"/>
      <c r="C58" s="367"/>
      <c r="D58" s="56">
        <v>15600</v>
      </c>
      <c r="E58" s="37"/>
      <c r="F58" s="37"/>
      <c r="G58" s="37"/>
      <c r="H58" s="38"/>
    </row>
    <row r="59" spans="1:8" ht="37.5" customHeight="1" x14ac:dyDescent="0.2">
      <c r="A59" s="130" t="s">
        <v>42</v>
      </c>
      <c r="B59" s="366"/>
      <c r="C59" s="367"/>
      <c r="D59" s="56">
        <v>17160</v>
      </c>
      <c r="E59" s="37"/>
      <c r="F59" s="37"/>
      <c r="G59" s="37"/>
      <c r="H59" s="38"/>
    </row>
    <row r="60" spans="1:8" ht="37.5" customHeight="1" x14ac:dyDescent="0.2">
      <c r="A60" s="130" t="s">
        <v>43</v>
      </c>
      <c r="B60" s="366"/>
      <c r="C60" s="367"/>
      <c r="D60" s="56">
        <v>18720</v>
      </c>
      <c r="E60" s="37"/>
      <c r="F60" s="37"/>
      <c r="G60" s="37"/>
      <c r="H60" s="38"/>
    </row>
    <row r="61" spans="1:8" ht="37.5" customHeight="1" x14ac:dyDescent="0.2">
      <c r="A61" s="130" t="s">
        <v>44</v>
      </c>
      <c r="B61" s="366"/>
      <c r="C61" s="367"/>
      <c r="D61" s="56">
        <v>20280</v>
      </c>
      <c r="E61" s="37"/>
      <c r="F61" s="37"/>
      <c r="G61" s="37"/>
      <c r="H61" s="38"/>
    </row>
    <row r="62" spans="1:8" ht="37.5" customHeight="1" x14ac:dyDescent="0.2">
      <c r="A62" s="130" t="s">
        <v>45</v>
      </c>
      <c r="B62" s="366"/>
      <c r="C62" s="367"/>
      <c r="D62" s="56">
        <v>21840</v>
      </c>
      <c r="E62" s="37"/>
      <c r="F62" s="37"/>
      <c r="G62" s="37"/>
      <c r="H62" s="38"/>
    </row>
    <row r="63" spans="1:8" ht="37.5" customHeight="1" x14ac:dyDescent="0.2">
      <c r="A63" s="130" t="s">
        <v>46</v>
      </c>
      <c r="B63" s="366"/>
      <c r="C63" s="367"/>
      <c r="D63" s="56">
        <v>23400</v>
      </c>
      <c r="E63" s="37"/>
      <c r="F63" s="37"/>
      <c r="G63" s="37"/>
      <c r="H63" s="38"/>
    </row>
    <row r="64" spans="1:8" ht="37.5" customHeight="1" x14ac:dyDescent="0.2">
      <c r="A64" s="130" t="s">
        <v>47</v>
      </c>
      <c r="B64" s="366"/>
      <c r="C64" s="367"/>
      <c r="D64" s="56">
        <v>24960</v>
      </c>
      <c r="E64" s="37"/>
      <c r="F64" s="37"/>
      <c r="G64" s="37"/>
      <c r="H64" s="38"/>
    </row>
    <row r="65" spans="1:8" ht="37.5" customHeight="1" x14ac:dyDescent="0.2">
      <c r="A65" s="130" t="s">
        <v>48</v>
      </c>
      <c r="B65" s="366"/>
      <c r="C65" s="367"/>
      <c r="D65" s="56">
        <v>26520</v>
      </c>
      <c r="E65" s="37"/>
      <c r="F65" s="37"/>
      <c r="G65" s="37"/>
      <c r="H65" s="38"/>
    </row>
    <row r="66" spans="1:8" ht="37.5" customHeight="1" x14ac:dyDescent="0.2">
      <c r="A66" s="130" t="s">
        <v>49</v>
      </c>
      <c r="B66" s="366"/>
      <c r="C66" s="367"/>
      <c r="D66" s="56">
        <v>28080</v>
      </c>
      <c r="E66" s="37"/>
      <c r="F66" s="37"/>
      <c r="G66" s="37"/>
      <c r="H66" s="38"/>
    </row>
    <row r="67" spans="1:8" ht="37.5" customHeight="1" x14ac:dyDescent="0.2">
      <c r="A67" s="130" t="s">
        <v>50</v>
      </c>
      <c r="B67" s="366"/>
      <c r="C67" s="367"/>
      <c r="D67" s="56">
        <v>29640</v>
      </c>
      <c r="E67" s="37"/>
      <c r="F67" s="37"/>
      <c r="G67" s="37"/>
      <c r="H67" s="38"/>
    </row>
    <row r="68" spans="1:8" ht="37.5" customHeight="1" x14ac:dyDescent="0.2">
      <c r="A68" s="130" t="s">
        <v>51</v>
      </c>
      <c r="B68" s="366"/>
      <c r="C68" s="367"/>
      <c r="D68" s="56">
        <v>31200</v>
      </c>
      <c r="E68" s="37"/>
      <c r="F68" s="37"/>
      <c r="G68" s="37"/>
      <c r="H68" s="38"/>
    </row>
    <row r="69" spans="1:8" ht="37.5" customHeight="1" x14ac:dyDescent="0.2">
      <c r="A69" s="130" t="s">
        <v>196</v>
      </c>
      <c r="B69" s="366"/>
      <c r="C69" s="367"/>
      <c r="D69" s="56">
        <v>32760</v>
      </c>
      <c r="E69" s="37"/>
      <c r="F69" s="37"/>
      <c r="G69" s="37"/>
      <c r="H69" s="38"/>
    </row>
    <row r="70" spans="1:8" ht="37.5" customHeight="1" x14ac:dyDescent="0.2">
      <c r="A70" s="130" t="s">
        <v>197</v>
      </c>
      <c r="B70" s="366"/>
      <c r="C70" s="367"/>
      <c r="D70" s="56">
        <v>34320</v>
      </c>
      <c r="E70" s="37"/>
      <c r="F70" s="37"/>
      <c r="G70" s="37"/>
      <c r="H70" s="38"/>
    </row>
    <row r="71" spans="1:8" ht="37.5" customHeight="1" x14ac:dyDescent="0.2">
      <c r="A71" s="130" t="s">
        <v>198</v>
      </c>
      <c r="B71" s="366"/>
      <c r="C71" s="367"/>
      <c r="D71" s="56">
        <v>35880</v>
      </c>
      <c r="E71" s="37"/>
      <c r="F71" s="37"/>
      <c r="G71" s="37"/>
      <c r="H71" s="38"/>
    </row>
    <row r="72" spans="1:8" ht="37.5" customHeight="1" x14ac:dyDescent="0.2">
      <c r="A72" s="130" t="s">
        <v>199</v>
      </c>
      <c r="B72" s="366"/>
      <c r="C72" s="367"/>
      <c r="D72" s="56">
        <v>37440</v>
      </c>
      <c r="E72" s="37"/>
      <c r="F72" s="37"/>
      <c r="G72" s="37"/>
      <c r="H72" s="38"/>
    </row>
    <row r="73" spans="1:8" ht="37.5" customHeight="1" x14ac:dyDescent="0.2">
      <c r="A73" s="130" t="s">
        <v>200</v>
      </c>
      <c r="B73" s="366"/>
      <c r="C73" s="367"/>
      <c r="D73" s="56">
        <v>39000</v>
      </c>
      <c r="E73" s="37"/>
      <c r="F73" s="37"/>
      <c r="G73" s="37"/>
      <c r="H73" s="38"/>
    </row>
    <row r="74" spans="1:8" ht="37.5" customHeight="1" x14ac:dyDescent="0.2">
      <c r="A74" s="130" t="s">
        <v>201</v>
      </c>
      <c r="B74" s="366"/>
      <c r="C74" s="367"/>
      <c r="D74" s="56">
        <v>40560</v>
      </c>
      <c r="E74" s="37"/>
      <c r="F74" s="37"/>
      <c r="G74" s="37"/>
      <c r="H74" s="38"/>
    </row>
    <row r="75" spans="1:8" ht="37.5" customHeight="1" x14ac:dyDescent="0.2">
      <c r="A75" s="130" t="s">
        <v>202</v>
      </c>
      <c r="B75" s="366"/>
      <c r="C75" s="367"/>
      <c r="D75" s="56">
        <v>42120</v>
      </c>
      <c r="E75" s="37"/>
      <c r="F75" s="37"/>
      <c r="G75" s="37"/>
      <c r="H75" s="38"/>
    </row>
    <row r="76" spans="1:8" ht="37.5" customHeight="1" x14ac:dyDescent="0.2">
      <c r="A76" s="130" t="s">
        <v>203</v>
      </c>
      <c r="B76" s="366"/>
      <c r="C76" s="367"/>
      <c r="D76" s="56">
        <v>43680</v>
      </c>
      <c r="E76" s="37"/>
      <c r="F76" s="37"/>
      <c r="G76" s="37"/>
      <c r="H76" s="38"/>
    </row>
    <row r="77" spans="1:8" ht="37.5" customHeight="1" x14ac:dyDescent="0.2">
      <c r="A77" s="130" t="s">
        <v>204</v>
      </c>
      <c r="B77" s="366"/>
      <c r="C77" s="367"/>
      <c r="D77" s="56">
        <v>45240</v>
      </c>
      <c r="E77" s="37"/>
      <c r="F77" s="37"/>
      <c r="G77" s="37"/>
      <c r="H77" s="38"/>
    </row>
    <row r="78" spans="1:8" ht="37.5" customHeight="1" x14ac:dyDescent="0.2">
      <c r="A78" s="130" t="s">
        <v>205</v>
      </c>
      <c r="B78" s="366"/>
      <c r="C78" s="367"/>
      <c r="D78" s="56">
        <v>46800</v>
      </c>
      <c r="E78" s="37"/>
      <c r="F78" s="37"/>
      <c r="G78" s="37"/>
      <c r="H78" s="38"/>
    </row>
    <row r="79" spans="1:8" ht="37.5" customHeight="1" x14ac:dyDescent="0.2">
      <c r="A79" s="130" t="s">
        <v>215</v>
      </c>
      <c r="B79" s="366"/>
      <c r="C79" s="367"/>
      <c r="D79" s="56">
        <v>48360</v>
      </c>
      <c r="E79" s="37"/>
      <c r="F79" s="37"/>
      <c r="G79" s="37"/>
      <c r="H79" s="38"/>
    </row>
    <row r="80" spans="1:8" ht="37.5" customHeight="1" x14ac:dyDescent="0.2">
      <c r="A80" s="130" t="s">
        <v>216</v>
      </c>
      <c r="B80" s="366"/>
      <c r="C80" s="367"/>
      <c r="D80" s="56">
        <v>49920</v>
      </c>
      <c r="E80" s="37"/>
      <c r="F80" s="37"/>
      <c r="G80" s="37"/>
      <c r="H80" s="38"/>
    </row>
    <row r="81" spans="1:8" ht="37.5" customHeight="1" x14ac:dyDescent="0.2">
      <c r="A81" s="130" t="s">
        <v>217</v>
      </c>
      <c r="B81" s="366"/>
      <c r="C81" s="367"/>
      <c r="D81" s="56">
        <v>51480</v>
      </c>
      <c r="E81" s="37"/>
      <c r="F81" s="37"/>
      <c r="G81" s="37"/>
      <c r="H81" s="38"/>
    </row>
    <row r="82" spans="1:8" ht="37.5" customHeight="1" x14ac:dyDescent="0.2">
      <c r="A82" s="130" t="s">
        <v>218</v>
      </c>
      <c r="B82" s="366"/>
      <c r="C82" s="367"/>
      <c r="D82" s="56">
        <v>53040</v>
      </c>
      <c r="E82" s="37"/>
      <c r="F82" s="37"/>
      <c r="G82" s="37"/>
      <c r="H82" s="38"/>
    </row>
    <row r="83" spans="1:8" ht="37.5" customHeight="1" x14ac:dyDescent="0.2">
      <c r="A83" s="130" t="s">
        <v>219</v>
      </c>
      <c r="B83" s="366"/>
      <c r="C83" s="367"/>
      <c r="D83" s="56">
        <v>54600</v>
      </c>
      <c r="E83" s="37"/>
      <c r="F83" s="37"/>
      <c r="G83" s="37"/>
      <c r="H83" s="38"/>
    </row>
    <row r="84" spans="1:8" ht="37.5" customHeight="1" x14ac:dyDescent="0.2">
      <c r="A84" s="130" t="s">
        <v>220</v>
      </c>
      <c r="B84" s="366"/>
      <c r="C84" s="367"/>
      <c r="D84" s="56">
        <v>56160</v>
      </c>
      <c r="E84" s="37"/>
      <c r="F84" s="37"/>
      <c r="G84" s="37"/>
      <c r="H84" s="38"/>
    </row>
    <row r="85" spans="1:8" ht="37.5" customHeight="1" x14ac:dyDescent="0.2">
      <c r="A85" s="130" t="s">
        <v>221</v>
      </c>
      <c r="B85" s="366"/>
      <c r="C85" s="367"/>
      <c r="D85" s="56">
        <v>57720</v>
      </c>
      <c r="E85" s="37"/>
      <c r="F85" s="37"/>
      <c r="G85" s="37"/>
      <c r="H85" s="38"/>
    </row>
    <row r="86" spans="1:8" ht="37.5" customHeight="1" x14ac:dyDescent="0.2">
      <c r="A86" s="130" t="s">
        <v>222</v>
      </c>
      <c r="B86" s="366"/>
      <c r="C86" s="367"/>
      <c r="D86" s="56">
        <v>59280</v>
      </c>
      <c r="E86" s="37"/>
      <c r="F86" s="37"/>
      <c r="G86" s="37"/>
      <c r="H86" s="38"/>
    </row>
    <row r="87" spans="1:8" ht="37.5" customHeight="1" x14ac:dyDescent="0.2">
      <c r="A87" s="130" t="s">
        <v>223</v>
      </c>
      <c r="B87" s="366"/>
      <c r="C87" s="367"/>
      <c r="D87" s="56">
        <v>60840</v>
      </c>
      <c r="E87" s="37"/>
      <c r="F87" s="37"/>
      <c r="G87" s="37"/>
      <c r="H87" s="38"/>
    </row>
    <row r="88" spans="1:8" ht="37.5" customHeight="1" x14ac:dyDescent="0.2">
      <c r="A88" s="130" t="s">
        <v>224</v>
      </c>
      <c r="B88" s="366"/>
      <c r="C88" s="367"/>
      <c r="D88" s="56">
        <v>62400</v>
      </c>
      <c r="E88" s="37"/>
      <c r="F88" s="37"/>
      <c r="G88" s="37"/>
      <c r="H88" s="38"/>
    </row>
    <row r="89" spans="1:8" ht="37.5" customHeight="1" x14ac:dyDescent="0.2">
      <c r="A89" s="130" t="s">
        <v>291</v>
      </c>
      <c r="B89" s="131"/>
      <c r="C89" s="367"/>
      <c r="D89" s="56">
        <v>63960</v>
      </c>
      <c r="E89" s="37"/>
      <c r="F89" s="37"/>
      <c r="G89" s="37"/>
      <c r="H89" s="38"/>
    </row>
    <row r="90" spans="1:8" ht="37.5" customHeight="1" x14ac:dyDescent="0.2">
      <c r="A90" s="130" t="s">
        <v>292</v>
      </c>
      <c r="B90" s="131"/>
      <c r="C90" s="367"/>
      <c r="D90" s="56">
        <v>65520</v>
      </c>
      <c r="E90" s="37"/>
      <c r="F90" s="37"/>
      <c r="G90" s="37"/>
      <c r="H90" s="38"/>
    </row>
    <row r="91" spans="1:8" ht="37.5" customHeight="1" x14ac:dyDescent="0.2">
      <c r="A91" s="130" t="s">
        <v>293</v>
      </c>
      <c r="B91" s="131"/>
      <c r="C91" s="367"/>
      <c r="D91" s="56">
        <v>67080</v>
      </c>
      <c r="E91" s="37"/>
      <c r="F91" s="37"/>
      <c r="G91" s="37"/>
      <c r="H91" s="38"/>
    </row>
    <row r="92" spans="1:8" ht="37.5" customHeight="1" x14ac:dyDescent="0.2">
      <c r="A92" s="130" t="s">
        <v>294</v>
      </c>
      <c r="B92" s="131"/>
      <c r="C92" s="367"/>
      <c r="D92" s="56">
        <v>68640</v>
      </c>
      <c r="E92" s="37"/>
      <c r="F92" s="37"/>
      <c r="G92" s="37"/>
      <c r="H92" s="38"/>
    </row>
    <row r="93" spans="1:8" ht="37.5" customHeight="1" x14ac:dyDescent="0.2">
      <c r="A93" s="130" t="s">
        <v>295</v>
      </c>
      <c r="B93" s="131"/>
      <c r="C93" s="367"/>
      <c r="D93" s="56">
        <v>70200</v>
      </c>
      <c r="E93" s="37"/>
      <c r="F93" s="37"/>
      <c r="G93" s="37"/>
      <c r="H93" s="38"/>
    </row>
    <row r="94" spans="1:8" ht="37.5" customHeight="1" x14ac:dyDescent="0.2">
      <c r="A94" s="130" t="s">
        <v>296</v>
      </c>
      <c r="B94" s="131"/>
      <c r="C94" s="367"/>
      <c r="D94" s="56">
        <v>71760</v>
      </c>
      <c r="E94" s="37"/>
      <c r="F94" s="37"/>
      <c r="G94" s="37"/>
      <c r="H94" s="38"/>
    </row>
    <row r="95" spans="1:8" ht="37.5" customHeight="1" x14ac:dyDescent="0.2">
      <c r="A95" s="130" t="s">
        <v>297</v>
      </c>
      <c r="B95" s="131"/>
      <c r="C95" s="367"/>
      <c r="D95" s="56">
        <v>73320</v>
      </c>
      <c r="E95" s="37"/>
      <c r="F95" s="37"/>
      <c r="G95" s="37"/>
      <c r="H95" s="38"/>
    </row>
    <row r="96" spans="1:8" ht="37.5" customHeight="1" x14ac:dyDescent="0.2">
      <c r="A96" s="130" t="s">
        <v>298</v>
      </c>
      <c r="B96" s="131"/>
      <c r="C96" s="367"/>
      <c r="D96" s="56">
        <v>74880</v>
      </c>
      <c r="E96" s="37"/>
      <c r="F96" s="37"/>
      <c r="G96" s="37"/>
      <c r="H96" s="38"/>
    </row>
    <row r="97" spans="1:8" ht="37.5" customHeight="1" x14ac:dyDescent="0.2">
      <c r="A97" s="130" t="s">
        <v>299</v>
      </c>
      <c r="B97" s="131"/>
      <c r="C97" s="367"/>
      <c r="D97" s="56">
        <v>76440</v>
      </c>
      <c r="E97" s="37"/>
      <c r="F97" s="37"/>
      <c r="G97" s="37"/>
      <c r="H97" s="38"/>
    </row>
    <row r="98" spans="1:8" ht="37.5" customHeight="1" thickBot="1" x14ac:dyDescent="0.25">
      <c r="A98" s="130" t="s">
        <v>300</v>
      </c>
      <c r="B98" s="131"/>
      <c r="C98" s="368"/>
      <c r="D98" s="56">
        <v>78000</v>
      </c>
      <c r="E98" s="37"/>
      <c r="F98" s="37"/>
      <c r="G98" s="37"/>
      <c r="H98" s="38"/>
    </row>
    <row r="99" spans="1:8" ht="50.1" customHeight="1" thickBot="1" x14ac:dyDescent="0.25">
      <c r="A99" s="119" t="s">
        <v>52</v>
      </c>
      <c r="B99" s="120"/>
      <c r="C99" s="120"/>
      <c r="D99" s="121" t="str">
        <f>"от "&amp;MIN(D100:D109)&amp;" до "&amp;MAX(D100:D109)</f>
        <v>от 300 до 7200</v>
      </c>
      <c r="E99" s="122"/>
      <c r="F99" s="122"/>
      <c r="G99" s="122"/>
      <c r="H99" s="123"/>
    </row>
    <row r="100" spans="1:8" ht="151.5" x14ac:dyDescent="0.2">
      <c r="A100" s="132" t="s">
        <v>53</v>
      </c>
      <c r="B100" s="133" t="s">
        <v>13</v>
      </c>
      <c r="C100" s="134" t="str">
        <f t="shared" ref="C10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0" s="135">
        <v>780</v>
      </c>
      <c r="E100" s="135"/>
      <c r="F100" s="135"/>
      <c r="G100" s="135"/>
      <c r="H100" s="136"/>
    </row>
    <row r="101" spans="1:8" ht="37.5" customHeight="1" x14ac:dyDescent="0.2">
      <c r="A101" s="137" t="s">
        <v>54</v>
      </c>
      <c r="B101" s="138"/>
      <c r="C101" s="139"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01" s="140">
        <v>474</v>
      </c>
      <c r="E101" s="140"/>
      <c r="F101" s="140"/>
      <c r="G101" s="140"/>
      <c r="H101" s="141"/>
    </row>
    <row r="102" spans="1:8" ht="37.5" customHeight="1" x14ac:dyDescent="0.2">
      <c r="A102" s="137" t="s">
        <v>55</v>
      </c>
      <c r="B102" s="138"/>
      <c r="C102" s="142"/>
      <c r="D102" s="140">
        <v>7200</v>
      </c>
      <c r="E102" s="140"/>
      <c r="F102" s="140"/>
      <c r="G102" s="140"/>
      <c r="H102" s="141"/>
    </row>
    <row r="103" spans="1:8" ht="37.5" customHeight="1" x14ac:dyDescent="0.2">
      <c r="A103" s="137" t="s">
        <v>56</v>
      </c>
      <c r="B103" s="138"/>
      <c r="C103" s="142"/>
      <c r="D103" s="140">
        <v>1440</v>
      </c>
      <c r="E103" s="140"/>
      <c r="F103" s="140"/>
      <c r="G103" s="140"/>
      <c r="H103" s="141"/>
    </row>
    <row r="104" spans="1:8" ht="37.5" customHeight="1" x14ac:dyDescent="0.2">
      <c r="A104" s="143" t="s">
        <v>57</v>
      </c>
      <c r="B104" s="144"/>
      <c r="C104" s="142"/>
      <c r="D104" s="140">
        <v>4320</v>
      </c>
      <c r="E104" s="140"/>
      <c r="F104" s="140"/>
      <c r="G104" s="140"/>
      <c r="H104" s="141"/>
    </row>
    <row r="105" spans="1:8" ht="37.5" customHeight="1" x14ac:dyDescent="0.2">
      <c r="A105" s="137" t="s">
        <v>58</v>
      </c>
      <c r="B105" s="138"/>
      <c r="C105" s="142"/>
      <c r="D105" s="140">
        <v>300</v>
      </c>
      <c r="E105" s="140"/>
      <c r="F105" s="140"/>
      <c r="G105" s="140"/>
      <c r="H105" s="141"/>
    </row>
    <row r="106" spans="1:8" ht="37.5" customHeight="1" x14ac:dyDescent="0.2">
      <c r="A106" s="137" t="s">
        <v>59</v>
      </c>
      <c r="B106" s="138"/>
      <c r="C106" s="142"/>
      <c r="D106" s="140">
        <v>300</v>
      </c>
      <c r="E106" s="140"/>
      <c r="F106" s="140"/>
      <c r="G106" s="140"/>
      <c r="H106" s="141"/>
    </row>
    <row r="107" spans="1:8" ht="37.5" customHeight="1" x14ac:dyDescent="0.2">
      <c r="A107" s="137" t="s">
        <v>60</v>
      </c>
      <c r="B107" s="138"/>
      <c r="C107" s="142"/>
      <c r="D107" s="140">
        <v>600</v>
      </c>
      <c r="E107" s="140"/>
      <c r="F107" s="140"/>
      <c r="G107" s="140"/>
      <c r="H107" s="141"/>
    </row>
    <row r="108" spans="1:8" ht="37.5" customHeight="1" x14ac:dyDescent="0.2">
      <c r="A108" s="137" t="s">
        <v>61</v>
      </c>
      <c r="B108" s="138"/>
      <c r="C108" s="142"/>
      <c r="D108" s="140">
        <v>912</v>
      </c>
      <c r="E108" s="140"/>
      <c r="F108" s="140"/>
      <c r="G108" s="140"/>
      <c r="H108" s="141"/>
    </row>
    <row r="109" spans="1:8" ht="37.5" customHeight="1" thickBot="1" x14ac:dyDescent="0.25">
      <c r="A109" s="145" t="s">
        <v>62</v>
      </c>
      <c r="B109" s="146"/>
      <c r="C109" s="147"/>
      <c r="D109" s="148">
        <v>5100</v>
      </c>
      <c r="E109" s="148"/>
      <c r="F109" s="148"/>
      <c r="G109" s="148"/>
      <c r="H109" s="149"/>
    </row>
    <row r="110" spans="1:8" s="16" customFormat="1" ht="117.75" customHeight="1" thickBot="1" x14ac:dyDescent="0.25">
      <c r="A110" s="322" t="s">
        <v>64</v>
      </c>
      <c r="B110" s="323"/>
      <c r="C11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10" s="45">
        <v>30</v>
      </c>
      <c r="E110" s="45"/>
      <c r="F110" s="45"/>
      <c r="G110" s="45"/>
      <c r="H110" s="46"/>
    </row>
    <row r="111" spans="1:8" ht="50.1" customHeight="1" thickBot="1" x14ac:dyDescent="0.25">
      <c r="A111" s="24" t="s">
        <v>65</v>
      </c>
      <c r="B111" s="25"/>
      <c r="C111" s="26"/>
      <c r="D111" s="156" t="str">
        <f>"от "&amp;MIN(D113,D133:H134,F172,D135:H149)&amp;" до "&amp;MAX(D113,D133:H134,F172,D135:H149)</f>
        <v>от 648 до 6012</v>
      </c>
      <c r="E111" s="156"/>
      <c r="F111" s="156"/>
      <c r="G111" s="156"/>
      <c r="H111" s="157"/>
    </row>
    <row r="112" spans="1:8" ht="21.75" thickBot="1" x14ac:dyDescent="0.25">
      <c r="A112" s="301"/>
      <c r="B112" s="302"/>
      <c r="C112" s="118"/>
      <c r="D112" s="325"/>
      <c r="E112" s="325"/>
      <c r="F112" s="325"/>
      <c r="G112" s="325"/>
      <c r="H112" s="326"/>
    </row>
    <row r="113" spans="1:8" ht="72.75" customHeight="1" thickBot="1" x14ac:dyDescent="0.25">
      <c r="A113" s="162" t="s">
        <v>66</v>
      </c>
      <c r="B113" s="163"/>
      <c r="C11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13" s="165">
        <v>6000</v>
      </c>
      <c r="E113" s="165"/>
      <c r="F113" s="165"/>
      <c r="G113" s="165"/>
      <c r="H113" s="166"/>
    </row>
    <row r="114" spans="1:8" ht="72.75" customHeight="1" thickBot="1" x14ac:dyDescent="0.25">
      <c r="A114" s="167" t="s">
        <v>67</v>
      </c>
      <c r="B114" s="168"/>
      <c r="C114" s="169"/>
      <c r="D114" s="170" t="s">
        <v>68</v>
      </c>
      <c r="E114" s="171"/>
      <c r="F114" s="171"/>
      <c r="G114" s="171"/>
      <c r="H114" s="172"/>
    </row>
    <row r="115" spans="1:8" ht="72.75" customHeight="1" x14ac:dyDescent="0.2">
      <c r="A115" s="173" t="s">
        <v>69</v>
      </c>
      <c r="B115" s="174"/>
      <c r="C115" s="169"/>
      <c r="D115" s="140">
        <f>D113/4</f>
        <v>1500</v>
      </c>
      <c r="E115" s="140"/>
      <c r="F115" s="140"/>
      <c r="G115" s="140"/>
      <c r="H115" s="141"/>
    </row>
    <row r="116" spans="1:8" ht="72.75" customHeight="1" x14ac:dyDescent="0.2">
      <c r="A116" s="173" t="s">
        <v>70</v>
      </c>
      <c r="B116" s="174"/>
      <c r="C116" s="169"/>
      <c r="D116" s="140">
        <f>D113/5</f>
        <v>1200</v>
      </c>
      <c r="E116" s="140"/>
      <c r="F116" s="140"/>
      <c r="G116" s="140"/>
      <c r="H116" s="141"/>
    </row>
    <row r="117" spans="1:8" ht="72.75" customHeight="1" x14ac:dyDescent="0.2">
      <c r="A117" s="173" t="s">
        <v>71</v>
      </c>
      <c r="B117" s="174"/>
      <c r="C117" s="169"/>
      <c r="D117" s="140">
        <f>D113/6</f>
        <v>1000</v>
      </c>
      <c r="E117" s="140"/>
      <c r="F117" s="140"/>
      <c r="G117" s="140"/>
      <c r="H117" s="141"/>
    </row>
    <row r="118" spans="1:8" ht="72.75" customHeight="1" x14ac:dyDescent="0.2">
      <c r="A118" s="173" t="s">
        <v>72</v>
      </c>
      <c r="B118" s="174"/>
      <c r="C118" s="169"/>
      <c r="D118" s="140">
        <f>D113/7</f>
        <v>857.14285714285711</v>
      </c>
      <c r="E118" s="140"/>
      <c r="F118" s="140"/>
      <c r="G118" s="140"/>
      <c r="H118" s="141"/>
    </row>
    <row r="119" spans="1:8" ht="72.75" customHeight="1" x14ac:dyDescent="0.2">
      <c r="A119" s="173" t="s">
        <v>73</v>
      </c>
      <c r="B119" s="174"/>
      <c r="C119" s="169"/>
      <c r="D119" s="140">
        <f>D113/8</f>
        <v>750</v>
      </c>
      <c r="E119" s="140"/>
      <c r="F119" s="140"/>
      <c r="G119" s="140"/>
      <c r="H119" s="141"/>
    </row>
    <row r="120" spans="1:8" ht="72.75" customHeight="1" x14ac:dyDescent="0.2">
      <c r="A120" s="173" t="s">
        <v>74</v>
      </c>
      <c r="B120" s="174"/>
      <c r="C120" s="169"/>
      <c r="D120" s="140">
        <f>D113/9</f>
        <v>666.66666666666663</v>
      </c>
      <c r="E120" s="140"/>
      <c r="F120" s="140"/>
      <c r="G120" s="140"/>
      <c r="H120" s="141"/>
    </row>
    <row r="121" spans="1:8" ht="72.75" customHeight="1" x14ac:dyDescent="0.2">
      <c r="A121" s="173" t="s">
        <v>75</v>
      </c>
      <c r="B121" s="174"/>
      <c r="C121" s="169"/>
      <c r="D121" s="140">
        <f>D113/10</f>
        <v>600</v>
      </c>
      <c r="E121" s="140"/>
      <c r="F121" s="140"/>
      <c r="G121" s="140"/>
      <c r="H121" s="141"/>
    </row>
    <row r="122" spans="1:8" ht="72.75" customHeight="1" thickBot="1" x14ac:dyDescent="0.25">
      <c r="A122" s="162" t="s">
        <v>76</v>
      </c>
      <c r="B122" s="163"/>
      <c r="C122" s="169"/>
      <c r="D122" s="165">
        <v>9000</v>
      </c>
      <c r="E122" s="165"/>
      <c r="F122" s="165"/>
      <c r="G122" s="165"/>
      <c r="H122" s="166"/>
    </row>
    <row r="123" spans="1:8" ht="72.75" customHeight="1" thickBot="1" x14ac:dyDescent="0.25">
      <c r="A123" s="167" t="s">
        <v>67</v>
      </c>
      <c r="B123" s="168"/>
      <c r="C123" s="169"/>
      <c r="D123" s="170" t="s">
        <v>68</v>
      </c>
      <c r="E123" s="171"/>
      <c r="F123" s="171"/>
      <c r="G123" s="171"/>
      <c r="H123" s="172"/>
    </row>
    <row r="124" spans="1:8" ht="72.75" customHeight="1" x14ac:dyDescent="0.2">
      <c r="A124" s="173" t="s">
        <v>69</v>
      </c>
      <c r="B124" s="174"/>
      <c r="C124" s="169"/>
      <c r="D124" s="140">
        <v>2250</v>
      </c>
      <c r="E124" s="140"/>
      <c r="F124" s="140"/>
      <c r="G124" s="140"/>
      <c r="H124" s="141"/>
    </row>
    <row r="125" spans="1:8" ht="72.75" customHeight="1" x14ac:dyDescent="0.2">
      <c r="A125" s="173" t="s">
        <v>70</v>
      </c>
      <c r="B125" s="174"/>
      <c r="C125" s="169"/>
      <c r="D125" s="140">
        <v>1800</v>
      </c>
      <c r="E125" s="140"/>
      <c r="F125" s="140"/>
      <c r="G125" s="140"/>
      <c r="H125" s="141"/>
    </row>
    <row r="126" spans="1:8" ht="72.75" customHeight="1" x14ac:dyDescent="0.2">
      <c r="A126" s="173" t="s">
        <v>71</v>
      </c>
      <c r="B126" s="174"/>
      <c r="C126" s="169"/>
      <c r="D126" s="140">
        <v>1500</v>
      </c>
      <c r="E126" s="140"/>
      <c r="F126" s="140"/>
      <c r="G126" s="140"/>
      <c r="H126" s="141"/>
    </row>
    <row r="127" spans="1:8" ht="72.75" customHeight="1" x14ac:dyDescent="0.2">
      <c r="A127" s="173" t="s">
        <v>72</v>
      </c>
      <c r="B127" s="174"/>
      <c r="C127" s="169"/>
      <c r="D127" s="140">
        <v>1285.7142857142856</v>
      </c>
      <c r="E127" s="140"/>
      <c r="F127" s="140"/>
      <c r="G127" s="140"/>
      <c r="H127" s="141"/>
    </row>
    <row r="128" spans="1:8" ht="72.75" customHeight="1" x14ac:dyDescent="0.2">
      <c r="A128" s="173" t="s">
        <v>73</v>
      </c>
      <c r="B128" s="174"/>
      <c r="C128" s="169"/>
      <c r="D128" s="140">
        <v>1125</v>
      </c>
      <c r="E128" s="140"/>
      <c r="F128" s="140"/>
      <c r="G128" s="140"/>
      <c r="H128" s="141"/>
    </row>
    <row r="129" spans="1:8" ht="72.75" customHeight="1" x14ac:dyDescent="0.2">
      <c r="A129" s="173" t="s">
        <v>74</v>
      </c>
      <c r="B129" s="174"/>
      <c r="C129" s="169"/>
      <c r="D129" s="140">
        <v>1000</v>
      </c>
      <c r="E129" s="140"/>
      <c r="F129" s="140"/>
      <c r="G129" s="140"/>
      <c r="H129" s="141"/>
    </row>
    <row r="130" spans="1:8" ht="72.75" customHeight="1" thickBot="1" x14ac:dyDescent="0.25">
      <c r="A130" s="173" t="s">
        <v>75</v>
      </c>
      <c r="B130" s="174"/>
      <c r="C130" s="177"/>
      <c r="D130" s="140">
        <v>900</v>
      </c>
      <c r="E130" s="140"/>
      <c r="F130" s="140"/>
      <c r="G130" s="140"/>
      <c r="H130" s="141"/>
    </row>
    <row r="131" spans="1:8" s="16" customFormat="1" ht="62.45" customHeight="1" thickBot="1" x14ac:dyDescent="0.25">
      <c r="A131" s="178" t="s">
        <v>77</v>
      </c>
      <c r="B131" s="179"/>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31" s="44">
        <v>12024</v>
      </c>
      <c r="E131" s="45"/>
      <c r="F131" s="45"/>
      <c r="G131" s="45"/>
      <c r="H131" s="46"/>
    </row>
    <row r="132" spans="1:8" ht="21.75" thickBot="1" x14ac:dyDescent="0.25">
      <c r="A132" s="301"/>
      <c r="B132" s="302"/>
      <c r="C132" s="182"/>
      <c r="D132" s="325"/>
      <c r="E132" s="325"/>
      <c r="F132" s="325"/>
      <c r="G132" s="325"/>
      <c r="H132" s="326"/>
    </row>
    <row r="133" spans="1:8" ht="50.1" customHeight="1" x14ac:dyDescent="0.2">
      <c r="A133" s="143" t="s">
        <v>78</v>
      </c>
      <c r="B133" s="144"/>
      <c r="C133" s="185" t="str">
        <f>"Интернет-площадка 2gis.ru на основе Cправочника организаций "&amp;$C$2&amp;""</f>
        <v>Интернет-площадка 2gis.ru на основе Cправочника организаций "2ГИС.РЕСПУБЛИКА АЛТАЙ"</v>
      </c>
      <c r="D133" s="31">
        <v>2040</v>
      </c>
      <c r="E133" s="32"/>
      <c r="F133" s="32"/>
      <c r="G133" s="32"/>
      <c r="H133" s="33"/>
    </row>
    <row r="134" spans="1:8" ht="50.1" customHeight="1" x14ac:dyDescent="0.2">
      <c r="A134" s="143" t="s">
        <v>79</v>
      </c>
      <c r="B134" s="144"/>
      <c r="C134"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4" s="187">
        <v>2592</v>
      </c>
      <c r="E134" s="188"/>
      <c r="F134" s="188"/>
      <c r="G134" s="188"/>
      <c r="H134" s="189"/>
    </row>
    <row r="135" spans="1:8" ht="50.1" customHeight="1" x14ac:dyDescent="0.2">
      <c r="A135" s="143" t="s">
        <v>80</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5" s="36">
        <v>2160</v>
      </c>
      <c r="E135" s="37"/>
      <c r="F135" s="37"/>
      <c r="G135" s="37"/>
      <c r="H135" s="38"/>
    </row>
    <row r="136" spans="1:8" ht="50.1" customHeight="1" x14ac:dyDescent="0.2">
      <c r="A136" s="143" t="s">
        <v>81</v>
      </c>
      <c r="B136" s="144"/>
      <c r="C136" s="186" t="str">
        <f>"Интернет-площадка 2gis.ru на основе Cправочника организаций "&amp;$C$2&amp;""</f>
        <v>Интернет-площадка 2gis.ru на основе Cправочника организаций "2ГИС.РЕСПУБЛИКА АЛТАЙ"</v>
      </c>
      <c r="D136" s="36">
        <v>2340</v>
      </c>
      <c r="E136" s="37"/>
      <c r="F136" s="37"/>
      <c r="G136" s="37"/>
      <c r="H136" s="38"/>
    </row>
    <row r="137" spans="1:8" ht="50.1" customHeight="1" x14ac:dyDescent="0.2">
      <c r="A137" s="143" t="s">
        <v>82</v>
      </c>
      <c r="B137" s="144"/>
      <c r="C137" s="186" t="str">
        <f>"Интернет-площадка 2gis.ru на основе Cправочника организаций "&amp;$C$2&amp;""</f>
        <v>Интернет-площадка 2gis.ru на основе Cправочника организаций "2ГИС.РЕСПУБЛИКА АЛТАЙ"</v>
      </c>
      <c r="D137" s="36">
        <v>2808</v>
      </c>
      <c r="E137" s="37"/>
      <c r="F137" s="37"/>
      <c r="G137" s="37"/>
      <c r="H137" s="38"/>
    </row>
    <row r="138" spans="1:8" ht="50.1" customHeight="1" x14ac:dyDescent="0.2">
      <c r="A138" s="143" t="s">
        <v>83</v>
      </c>
      <c r="B138" s="144"/>
      <c r="C138"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8" s="36">
        <v>972</v>
      </c>
      <c r="E138" s="37"/>
      <c r="F138" s="37"/>
      <c r="G138" s="37"/>
      <c r="H138" s="38"/>
    </row>
    <row r="139" spans="1:8" ht="50.1" customHeight="1" x14ac:dyDescent="0.2">
      <c r="A139" s="143" t="s">
        <v>84</v>
      </c>
      <c r="B139" s="144"/>
      <c r="C13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9" s="36">
        <v>792</v>
      </c>
      <c r="E139" s="37"/>
      <c r="F139" s="37"/>
      <c r="G139" s="37"/>
      <c r="H139" s="38"/>
    </row>
    <row r="140" spans="1:8" ht="50.1" customHeight="1" x14ac:dyDescent="0.2">
      <c r="A140" s="143" t="s">
        <v>85</v>
      </c>
      <c r="B140" s="144"/>
      <c r="C140"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0" s="36">
        <v>2340</v>
      </c>
      <c r="E140" s="37"/>
      <c r="F140" s="37"/>
      <c r="G140" s="37"/>
      <c r="H140" s="38"/>
    </row>
    <row r="141" spans="1:8" ht="50.1" customHeight="1" x14ac:dyDescent="0.2">
      <c r="A141" s="143" t="s">
        <v>86</v>
      </c>
      <c r="B141" s="144"/>
      <c r="C141" s="190" t="str">
        <f>C172</f>
        <v>электронный справочник на основе Справочника организаций "2ГИС.РЕСПУБЛИКА АЛТАЙ" (мобильная версия 2ГИС 4.0 и выше)</v>
      </c>
      <c r="D141" s="36">
        <v>6012</v>
      </c>
      <c r="E141" s="37"/>
      <c r="F141" s="37"/>
      <c r="G141" s="37"/>
      <c r="H141" s="38"/>
    </row>
    <row r="142" spans="1:8" ht="50.1" customHeight="1" x14ac:dyDescent="0.2">
      <c r="A142" s="143" t="s">
        <v>87</v>
      </c>
      <c r="B142" s="144"/>
      <c r="C142" s="186" t="s">
        <v>88</v>
      </c>
      <c r="D142" s="36">
        <v>648</v>
      </c>
      <c r="E142" s="37"/>
      <c r="F142" s="37"/>
      <c r="G142" s="37"/>
      <c r="H142" s="38"/>
    </row>
    <row r="143" spans="1:8" ht="75" customHeight="1" x14ac:dyDescent="0.2">
      <c r="A143" s="143" t="s">
        <v>89</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3" s="36">
        <v>2304</v>
      </c>
      <c r="E143" s="37"/>
      <c r="F143" s="37"/>
      <c r="G143" s="37"/>
      <c r="H143" s="38"/>
    </row>
    <row r="144" spans="1:8" ht="75" customHeight="1" x14ac:dyDescent="0.2">
      <c r="A144" s="143" t="s">
        <v>90</v>
      </c>
      <c r="B144" s="144"/>
      <c r="C144" s="186" t="str">
        <f t="shared" ref="C144:C14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4" s="36">
        <v>1842</v>
      </c>
      <c r="E144" s="37"/>
      <c r="F144" s="37"/>
      <c r="G144" s="37"/>
      <c r="H144" s="38"/>
    </row>
    <row r="145" spans="1:8" ht="75" customHeight="1" x14ac:dyDescent="0.2">
      <c r="A145" s="143" t="s">
        <v>91</v>
      </c>
      <c r="B145" s="144"/>
      <c r="C145"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5" s="36">
        <v>1512</v>
      </c>
      <c r="E145" s="37"/>
      <c r="F145" s="37"/>
      <c r="G145" s="37"/>
      <c r="H145" s="38"/>
    </row>
    <row r="146" spans="1:8" ht="75" customHeight="1" x14ac:dyDescent="0.2">
      <c r="A146" s="143" t="s">
        <v>92</v>
      </c>
      <c r="B146" s="144"/>
      <c r="C146" s="186"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6" s="36">
        <v>924</v>
      </c>
      <c r="E146" s="37"/>
      <c r="F146" s="37"/>
      <c r="G146" s="37"/>
      <c r="H146" s="38"/>
    </row>
    <row r="147" spans="1:8" ht="75" customHeight="1" x14ac:dyDescent="0.2">
      <c r="A147" s="143" t="s">
        <v>93</v>
      </c>
      <c r="B147" s="144" t="s">
        <v>93</v>
      </c>
      <c r="C14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7" s="36">
        <v>5184</v>
      </c>
      <c r="E147" s="37"/>
      <c r="F147" s="37"/>
      <c r="G147" s="37"/>
      <c r="H147" s="38"/>
    </row>
    <row r="148" spans="1:8" ht="75" customHeight="1" x14ac:dyDescent="0.2">
      <c r="A148" s="143" t="s">
        <v>94</v>
      </c>
      <c r="B148" s="144" t="s">
        <v>94</v>
      </c>
      <c r="C14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48" s="36">
        <v>4002</v>
      </c>
      <c r="E148" s="37"/>
      <c r="F148" s="37"/>
      <c r="G148" s="37"/>
      <c r="H148" s="38"/>
    </row>
    <row r="149" spans="1:8" ht="50.1" customHeight="1" thickBot="1" x14ac:dyDescent="0.25">
      <c r="A149" s="143" t="s">
        <v>95</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9" s="36">
        <v>1944</v>
      </c>
      <c r="E149" s="37"/>
      <c r="F149" s="37"/>
      <c r="G149" s="37"/>
      <c r="H149" s="38"/>
    </row>
    <row r="150" spans="1:8" s="16" customFormat="1" ht="102" customHeight="1" thickBot="1" x14ac:dyDescent="0.25">
      <c r="A150" s="143" t="s">
        <v>16</v>
      </c>
      <c r="B150" s="144"/>
      <c r="C15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0" s="36">
        <v>780</v>
      </c>
      <c r="E150" s="37"/>
      <c r="F150" s="37"/>
      <c r="G150" s="37"/>
      <c r="H150" s="38"/>
    </row>
    <row r="151" spans="1:8" s="16" customFormat="1" ht="126" customHeight="1" x14ac:dyDescent="0.2">
      <c r="A151" s="143" t="s">
        <v>96</v>
      </c>
      <c r="B151" s="144"/>
      <c r="C15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51" s="36">
        <v>7200</v>
      </c>
      <c r="E151" s="37"/>
      <c r="F151" s="37"/>
      <c r="G151" s="37"/>
      <c r="H151" s="38"/>
    </row>
    <row r="152" spans="1:8" s="16" customFormat="1" ht="96" customHeight="1" x14ac:dyDescent="0.2">
      <c r="A152" s="137" t="s">
        <v>97</v>
      </c>
      <c r="B152" s="191"/>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52" s="36">
        <v>6012</v>
      </c>
      <c r="E152" s="37"/>
      <c r="F152" s="37"/>
      <c r="G152" s="37"/>
      <c r="H152" s="38"/>
    </row>
    <row r="153" spans="1:8" s="16" customFormat="1" ht="96" customHeight="1" x14ac:dyDescent="0.2">
      <c r="A153" s="137" t="s">
        <v>98</v>
      </c>
      <c r="B153" s="191"/>
      <c r="C15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53" s="36">
        <v>6012</v>
      </c>
      <c r="E153" s="37"/>
      <c r="F153" s="37"/>
      <c r="G153" s="37"/>
      <c r="H153" s="38"/>
    </row>
    <row r="154" spans="1:8" ht="50.1" customHeight="1" x14ac:dyDescent="0.2">
      <c r="A154" s="143" t="s">
        <v>99</v>
      </c>
      <c r="B154" s="144"/>
      <c r="C154" s="186" t="str">
        <f>"Интернет-площадка 2gis.ru на основе Cправочника организаций "&amp;$C$2&amp;""</f>
        <v>Интернет-площадка 2gis.ru на основе Cправочника организаций "2ГИС.РЕСПУБЛИКА АЛТАЙ"</v>
      </c>
      <c r="D154" s="36">
        <v>2880</v>
      </c>
      <c r="E154" s="37"/>
      <c r="F154" s="37"/>
      <c r="G154" s="37"/>
      <c r="H154" s="38"/>
    </row>
    <row r="155" spans="1:8" ht="50.1" customHeight="1" x14ac:dyDescent="0.2">
      <c r="A155" s="143" t="s">
        <v>100</v>
      </c>
      <c r="B155" s="144"/>
      <c r="C155" s="186" t="str">
        <f t="shared" ref="C155:C164"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55" s="36">
        <v>3720</v>
      </c>
      <c r="E155" s="37"/>
      <c r="F155" s="37"/>
      <c r="G155" s="37"/>
      <c r="H155" s="38"/>
    </row>
    <row r="156" spans="1:8" ht="50.1" customHeight="1" x14ac:dyDescent="0.2">
      <c r="A156" s="143" t="s">
        <v>101</v>
      </c>
      <c r="B156" s="144"/>
      <c r="C156" s="186" t="str">
        <f t="shared" si="2"/>
        <v>Электронный справочник на основе Справочника организаций "2ГИС.РЕСПУБЛИКА АЛТАЙ" (версия для ПК)</v>
      </c>
      <c r="D156" s="36">
        <v>3120</v>
      </c>
      <c r="E156" s="37"/>
      <c r="F156" s="37"/>
      <c r="G156" s="37"/>
      <c r="H156" s="38"/>
    </row>
    <row r="157" spans="1:8" ht="50.1" customHeight="1" x14ac:dyDescent="0.2">
      <c r="A157" s="143" t="s">
        <v>102</v>
      </c>
      <c r="B157" s="144"/>
      <c r="C157" s="186" t="str">
        <f>"Интернет-площадка 2gis.ru на основе Cправочника организаций "&amp;$C$2&amp;""</f>
        <v>Интернет-площадка 2gis.ru на основе Cправочника организаций "2ГИС.РЕСПУБЛИКА АЛТАЙ"</v>
      </c>
      <c r="D157" s="36">
        <v>3360</v>
      </c>
      <c r="E157" s="37"/>
      <c r="F157" s="37"/>
      <c r="G157" s="37"/>
      <c r="H157" s="38"/>
    </row>
    <row r="158" spans="1:8" ht="50.1" customHeight="1" x14ac:dyDescent="0.2">
      <c r="A158" s="143" t="s">
        <v>103</v>
      </c>
      <c r="B158" s="144"/>
      <c r="C158" s="186" t="str">
        <f>"Интернет-площадка 2gis.ru на основе Cправочника организаций "&amp;$C$2&amp;""</f>
        <v>Интернет-площадка 2gis.ru на основе Cправочника организаций "2ГИС.РЕСПУБЛИКА АЛТАЙ"</v>
      </c>
      <c r="D158" s="36">
        <v>4032</v>
      </c>
      <c r="E158" s="37"/>
      <c r="F158" s="37"/>
      <c r="G158" s="37"/>
      <c r="H158" s="38"/>
    </row>
    <row r="159" spans="1:8" ht="50.1" customHeight="1" x14ac:dyDescent="0.2">
      <c r="A159" s="143" t="s">
        <v>104</v>
      </c>
      <c r="B159" s="144"/>
      <c r="C159" s="186" t="str">
        <f t="shared" si="2"/>
        <v>Электронный справочник на основе Справочника организаций "2ГИС.РЕСПУБЛИКА АЛТАЙ" (версия для ПК)</v>
      </c>
      <c r="D159" s="36">
        <v>1440</v>
      </c>
      <c r="E159" s="37"/>
      <c r="F159" s="37"/>
      <c r="G159" s="37"/>
      <c r="H159" s="38"/>
    </row>
    <row r="160" spans="1:8" ht="50.1" customHeight="1" x14ac:dyDescent="0.2">
      <c r="A160" s="143" t="s">
        <v>105</v>
      </c>
      <c r="B160" s="144"/>
      <c r="C160" s="186" t="str">
        <f t="shared" si="2"/>
        <v>Электронный справочник на основе Справочника организаций "2ГИС.РЕСПУБЛИКА АЛТАЙ" (версия для ПК)</v>
      </c>
      <c r="D160" s="36">
        <v>1200</v>
      </c>
      <c r="E160" s="37"/>
      <c r="F160" s="37"/>
      <c r="G160" s="37"/>
      <c r="H160" s="38"/>
    </row>
    <row r="161" spans="1:8" ht="50.1" customHeight="1" x14ac:dyDescent="0.2">
      <c r="A161" s="143" t="s">
        <v>106</v>
      </c>
      <c r="B161" s="144"/>
      <c r="C161" s="186" t="str">
        <f t="shared" si="2"/>
        <v>Электронный справочник на основе Справочника организаций "2ГИС.РЕСПУБЛИКА АЛТАЙ" (версия для ПК)</v>
      </c>
      <c r="D161" s="36">
        <v>3360</v>
      </c>
      <c r="E161" s="37"/>
      <c r="F161" s="37"/>
      <c r="G161" s="37"/>
      <c r="H161" s="38"/>
    </row>
    <row r="162" spans="1:8" ht="50.1" customHeight="1" x14ac:dyDescent="0.2">
      <c r="A162" s="143" t="s">
        <v>107</v>
      </c>
      <c r="B162" s="144"/>
      <c r="C162" s="186" t="s">
        <v>88</v>
      </c>
      <c r="D162" s="36">
        <v>960</v>
      </c>
      <c r="E162" s="37"/>
      <c r="F162" s="37"/>
      <c r="G162" s="37"/>
      <c r="H162" s="38"/>
    </row>
    <row r="163" spans="1:8" ht="75" customHeight="1" x14ac:dyDescent="0.2">
      <c r="A163" s="143" t="s">
        <v>108</v>
      </c>
      <c r="B163" s="144"/>
      <c r="C16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3" s="36">
        <v>7320</v>
      </c>
      <c r="E163" s="37"/>
      <c r="F163" s="37"/>
      <c r="G163" s="37"/>
      <c r="H163" s="38"/>
    </row>
    <row r="164" spans="1:8" ht="50.1" customHeight="1" thickBot="1" x14ac:dyDescent="0.25">
      <c r="A164" s="143" t="s">
        <v>109</v>
      </c>
      <c r="B164" s="144"/>
      <c r="C164" s="186" t="str">
        <f t="shared" si="2"/>
        <v>Электронный справочник на основе Справочника организаций "2ГИС.РЕСПУБЛИКА АЛТАЙ" (версия для ПК)</v>
      </c>
      <c r="D164" s="44">
        <v>2760</v>
      </c>
      <c r="E164" s="45"/>
      <c r="F164" s="45"/>
      <c r="G164" s="45"/>
      <c r="H164" s="46"/>
    </row>
    <row r="165" spans="1:8" s="28" customFormat="1" ht="50.1" customHeight="1" thickBot="1" x14ac:dyDescent="0.25">
      <c r="A165" s="24" t="s">
        <v>110</v>
      </c>
      <c r="B165" s="25"/>
      <c r="C165" s="26"/>
      <c r="D165" s="156"/>
      <c r="E165" s="156"/>
      <c r="F165" s="156"/>
      <c r="G165" s="156"/>
      <c r="H165" s="157"/>
    </row>
    <row r="166" spans="1:8" s="16" customFormat="1" ht="50.1" customHeight="1" x14ac:dyDescent="0.2">
      <c r="A166" s="143" t="s">
        <v>111</v>
      </c>
      <c r="B166" s="144"/>
      <c r="C16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66" s="36">
        <v>5004</v>
      </c>
      <c r="E166" s="37"/>
      <c r="F166" s="37"/>
      <c r="G166" s="37"/>
      <c r="H166" s="38"/>
    </row>
    <row r="167" spans="1:8" s="16" customFormat="1" ht="50.1" customHeight="1" x14ac:dyDescent="0.2">
      <c r="A167" s="143" t="s">
        <v>112</v>
      </c>
      <c r="B167" s="144"/>
      <c r="C167" s="196"/>
      <c r="D167" s="36">
        <v>5004</v>
      </c>
      <c r="E167" s="37"/>
      <c r="F167" s="37"/>
      <c r="G167" s="37"/>
      <c r="H167" s="38"/>
    </row>
    <row r="168" spans="1:8" s="16" customFormat="1" ht="50.1" customHeight="1" x14ac:dyDescent="0.2">
      <c r="A168" s="194" t="s">
        <v>113</v>
      </c>
      <c r="B168" s="195"/>
      <c r="C168" s="196"/>
      <c r="D168" s="329">
        <v>1500</v>
      </c>
      <c r="E168" s="140"/>
      <c r="F168" s="140"/>
      <c r="G168" s="140"/>
      <c r="H168" s="140"/>
    </row>
    <row r="169" spans="1:8" s="16" customFormat="1" ht="50.1" customHeight="1" x14ac:dyDescent="0.2">
      <c r="A169" s="194" t="s">
        <v>114</v>
      </c>
      <c r="B169" s="195"/>
      <c r="C169" s="196"/>
      <c r="D169" s="329">
        <v>150</v>
      </c>
      <c r="E169" s="140"/>
      <c r="F169" s="140"/>
      <c r="G169" s="140"/>
      <c r="H169" s="140"/>
    </row>
    <row r="170" spans="1:8" s="16" customFormat="1" ht="50.1" customHeight="1" thickBot="1" x14ac:dyDescent="0.25">
      <c r="A170" s="194" t="s">
        <v>115</v>
      </c>
      <c r="B170" s="195"/>
      <c r="C170" s="198"/>
      <c r="D170" s="78">
        <v>510</v>
      </c>
      <c r="E170" s="79"/>
      <c r="F170" s="79"/>
      <c r="G170" s="79"/>
      <c r="H170" s="79"/>
    </row>
    <row r="171" spans="1:8" s="16" customFormat="1" ht="50.1" customHeight="1" thickBot="1" x14ac:dyDescent="0.25">
      <c r="A171" s="24" t="s">
        <v>116</v>
      </c>
      <c r="B171" s="25"/>
      <c r="C171" s="26"/>
      <c r="D171" s="156"/>
      <c r="E171" s="156"/>
      <c r="F171" s="156"/>
      <c r="G171" s="156"/>
      <c r="H171" s="157"/>
    </row>
    <row r="172" spans="1:8" ht="50.1" customHeight="1" x14ac:dyDescent="0.2">
      <c r="A172" s="143" t="s">
        <v>117</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2" s="200">
        <f>F172*1.2</f>
        <v>3960</v>
      </c>
      <c r="E172" s="201">
        <f>F172*1.1</f>
        <v>3630.0000000000005</v>
      </c>
      <c r="F172" s="201">
        <v>3300</v>
      </c>
      <c r="G172" s="201">
        <f>F172*0.75</f>
        <v>2475</v>
      </c>
      <c r="H172" s="202">
        <f>F172*0.5</f>
        <v>1650</v>
      </c>
    </row>
    <row r="173" spans="1:8" ht="50.1" customHeight="1" x14ac:dyDescent="0.2">
      <c r="A173" s="143" t="s">
        <v>118</v>
      </c>
      <c r="B173" s="144"/>
      <c r="C173" s="186" t="str">
        <f>"Интернет-площадка 2gis.ru на основе Cправочника организаций "&amp;$C$2&amp;""</f>
        <v>Интернет-площадка 2gis.ru на основе Cправочника организаций "2ГИС.РЕСПУБЛИКА АЛТАЙ"</v>
      </c>
      <c r="D173" s="36">
        <v>2880</v>
      </c>
      <c r="E173" s="37"/>
      <c r="F173" s="37"/>
      <c r="G173" s="37"/>
      <c r="H173" s="38"/>
    </row>
    <row r="174" spans="1:8" ht="50.1" customHeight="1" x14ac:dyDescent="0.2">
      <c r="A174" s="143" t="s">
        <v>119</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4" s="36">
        <v>1476</v>
      </c>
      <c r="E174" s="37"/>
      <c r="F174" s="37"/>
      <c r="G174" s="37"/>
      <c r="H174" s="38"/>
    </row>
    <row r="175" spans="1:8" ht="50.1" customHeight="1" x14ac:dyDescent="0.2">
      <c r="A175" s="143" t="s">
        <v>120</v>
      </c>
      <c r="B175" s="144"/>
      <c r="C17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5" s="200">
        <f>F175*1.2</f>
        <v>5616</v>
      </c>
      <c r="E175" s="201">
        <f>F175*1.1</f>
        <v>5148</v>
      </c>
      <c r="F175" s="201">
        <v>4680</v>
      </c>
      <c r="G175" s="201">
        <f>F175*0.75</f>
        <v>3510</v>
      </c>
      <c r="H175" s="202">
        <f>F175*0.5</f>
        <v>2340</v>
      </c>
    </row>
    <row r="176" spans="1:8" ht="50.1" customHeight="1" x14ac:dyDescent="0.2">
      <c r="A176" s="143" t="s">
        <v>165</v>
      </c>
      <c r="B176" s="144"/>
      <c r="C176" s="186" t="str">
        <f>"Интернет-площадка 2gis.ru на основе Cправочника организаций "&amp;$C$2&amp;""</f>
        <v>Интернет-площадка 2gis.ru на основе Cправочника организаций "2ГИС.РЕСПУБЛИКА АЛТАЙ"</v>
      </c>
      <c r="D176" s="36">
        <v>4080</v>
      </c>
      <c r="E176" s="37"/>
      <c r="F176" s="37"/>
      <c r="G176" s="37"/>
      <c r="H176" s="38"/>
    </row>
    <row r="177" spans="1:8" ht="50.1" customHeight="1" x14ac:dyDescent="0.2">
      <c r="A177" s="143" t="s">
        <v>122</v>
      </c>
      <c r="B177" s="144"/>
      <c r="C177" s="18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7" s="36">
        <v>2160</v>
      </c>
      <c r="E177" s="37"/>
      <c r="F177" s="37"/>
      <c r="G177" s="37"/>
      <c r="H177" s="38"/>
    </row>
    <row r="178" spans="1:8" s="16" customFormat="1" ht="126" customHeight="1" thickBot="1" x14ac:dyDescent="0.25">
      <c r="A178" s="143" t="s">
        <v>123</v>
      </c>
      <c r="B178" s="144"/>
      <c r="C178" s="203" t="str">
        <f>C173</f>
        <v>Интернет-площадка 2gis.ru на основе Cправочника организаций "2ГИС.РЕСПУБЛИКА АЛТАЙ"</v>
      </c>
      <c r="D178" s="200">
        <f>F178*1.2</f>
        <v>5040</v>
      </c>
      <c r="E178" s="201">
        <f>F178*1.1</f>
        <v>4620</v>
      </c>
      <c r="F178" s="201">
        <v>4200</v>
      </c>
      <c r="G178" s="201">
        <f>F178*0.75</f>
        <v>3150</v>
      </c>
      <c r="H178" s="202">
        <f>F178*0.5</f>
        <v>2100</v>
      </c>
    </row>
    <row r="179" spans="1:8" ht="50.1" customHeight="1" thickBot="1" x14ac:dyDescent="0.25">
      <c r="A179" s="24" t="s">
        <v>184</v>
      </c>
      <c r="B179" s="25"/>
      <c r="C179" s="26"/>
      <c r="D179" s="156"/>
      <c r="E179" s="156"/>
      <c r="F179" s="156"/>
      <c r="G179" s="156"/>
      <c r="H179" s="157"/>
    </row>
    <row r="180" spans="1:8" s="23" customFormat="1" ht="30" customHeight="1" thickBot="1" x14ac:dyDescent="0.25">
      <c r="A180" s="535"/>
      <c r="B180" s="357"/>
      <c r="C180" s="358"/>
      <c r="D180" s="357"/>
      <c r="E180" s="357"/>
      <c r="F180" s="357"/>
      <c r="G180" s="357"/>
      <c r="H180" s="359"/>
    </row>
    <row r="181" spans="1:8" s="16" customFormat="1" ht="185.25" customHeight="1" x14ac:dyDescent="0.2">
      <c r="A181" s="143" t="s">
        <v>185</v>
      </c>
      <c r="B181" s="144"/>
      <c r="C18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81" s="31">
        <v>7200</v>
      </c>
      <c r="E181" s="32"/>
      <c r="F181" s="32"/>
      <c r="G181" s="32"/>
      <c r="H181" s="33"/>
    </row>
    <row r="182" spans="1:8" s="16" customFormat="1" ht="83.25" customHeight="1" thickBot="1" x14ac:dyDescent="0.25">
      <c r="A182" s="143" t="s">
        <v>186</v>
      </c>
      <c r="B182" s="144"/>
      <c r="C182" s="196"/>
      <c r="D182" s="36">
        <v>7200</v>
      </c>
      <c r="E182" s="37"/>
      <c r="F182" s="37"/>
      <c r="G182" s="37"/>
      <c r="H182" s="38"/>
    </row>
    <row r="183" spans="1:8" ht="21.75" thickBot="1" x14ac:dyDescent="0.25">
      <c r="A183" s="301"/>
      <c r="B183" s="302"/>
      <c r="C183" s="118"/>
      <c r="D183" s="325"/>
      <c r="E183" s="325"/>
      <c r="F183" s="325"/>
      <c r="G183" s="325"/>
      <c r="H183" s="326"/>
    </row>
    <row r="185" spans="1:8" ht="21" x14ac:dyDescent="0.2">
      <c r="A185" s="208"/>
      <c r="B185" s="209" t="s">
        <v>125</v>
      </c>
      <c r="C185" s="210" t="s">
        <v>233</v>
      </c>
      <c r="D185" s="210"/>
      <c r="E185" s="211"/>
      <c r="F185" s="211"/>
      <c r="G185" s="211"/>
      <c r="H185" s="211"/>
    </row>
    <row r="186" spans="1:8" ht="21" x14ac:dyDescent="0.2">
      <c r="A186" s="208"/>
      <c r="B186" s="211"/>
      <c r="C186" s="212" t="s">
        <v>234</v>
      </c>
      <c r="D186" s="212"/>
      <c r="E186" s="211"/>
      <c r="F186" s="211"/>
      <c r="G186" s="211"/>
      <c r="H186" s="211"/>
    </row>
    <row r="187" spans="1:8" ht="21" x14ac:dyDescent="0.2">
      <c r="A187" s="208"/>
      <c r="B187" s="211"/>
      <c r="C187" s="212" t="s">
        <v>235</v>
      </c>
      <c r="D187" s="212"/>
      <c r="E187" s="211"/>
      <c r="F187" s="211"/>
      <c r="G187" s="211"/>
      <c r="H187" s="211"/>
    </row>
    <row r="188" spans="1:8" ht="21" x14ac:dyDescent="0.2">
      <c r="C188" s="212"/>
      <c r="D188" s="212"/>
      <c r="E188" s="211"/>
      <c r="F188" s="211"/>
      <c r="G188" s="211"/>
      <c r="H188" s="205"/>
    </row>
    <row r="189" spans="1:8" ht="26.25" customHeight="1" x14ac:dyDescent="0.2">
      <c r="A189" s="215" t="str">
        <f>Абакан_юр!A157</f>
        <v>По соглашению сторон в качестве валюты платежа могут выступать украинские гривны, в этом случае курс следующий: 1 руб. = 0,4294 гривен</v>
      </c>
      <c r="B189" s="215"/>
      <c r="C189" s="215"/>
      <c r="D189" s="216"/>
      <c r="E189" s="216"/>
      <c r="F189" s="217"/>
      <c r="G189" s="218"/>
      <c r="H189" s="218"/>
    </row>
    <row r="190" spans="1:8" ht="26.25" customHeight="1" x14ac:dyDescent="0.2">
      <c r="A190" s="215" t="str">
        <f>Абакан_юр!A158</f>
        <v>По соглашению сторон в качестве валюты платежа могут выступать дирхамы ОАЭ, в этом случае курс следующий: 1 руб. = 0,0422 дирхам</v>
      </c>
      <c r="B190" s="215"/>
      <c r="C190" s="215"/>
      <c r="D190" s="216"/>
      <c r="E190" s="216"/>
      <c r="F190" s="217"/>
      <c r="G190" s="220"/>
      <c r="H190" s="220"/>
    </row>
    <row r="191" spans="1:8" ht="26.25" customHeight="1" x14ac:dyDescent="0.2">
      <c r="A191" s="215" t="str">
        <f>Абакан_юр!A159</f>
        <v>По соглашению сторон в качестве валюты платежа могут выступать доллары США, в этом случае курс следующий: 1 руб. = 0,0115 доллара</v>
      </c>
      <c r="B191" s="215"/>
      <c r="C191" s="215"/>
      <c r="D191" s="216"/>
      <c r="E191" s="216"/>
      <c r="F191" s="217"/>
      <c r="G191" s="220"/>
      <c r="H191" s="220"/>
    </row>
    <row r="192" spans="1:8" ht="26.25" customHeight="1" x14ac:dyDescent="0.2">
      <c r="A192" s="215" t="str">
        <f>Абакан_юр!A160</f>
        <v>По соглашению сторон в качестве валюты платежа могут выступать евро, в этом случае курс следующий: 1 руб. = 0,0106 евро</v>
      </c>
      <c r="B192" s="215"/>
      <c r="C192" s="215"/>
      <c r="D192" s="216"/>
      <c r="E192" s="217"/>
      <c r="F192" s="217"/>
      <c r="G192" s="220"/>
      <c r="H192" s="220"/>
    </row>
    <row r="193" spans="1:8" ht="26.25" customHeight="1" x14ac:dyDescent="0.2">
      <c r="A193" s="215" t="str">
        <f>Абакан_юр!A161</f>
        <v>По соглашению сторон в качестве валюты платежа могут выступать чешские кроны, в этом случае курс следующий: 1 руб. = 0,2596 крона</v>
      </c>
      <c r="B193" s="215"/>
      <c r="C193" s="215"/>
      <c r="D193" s="216"/>
      <c r="E193" s="217"/>
      <c r="F193" s="217"/>
      <c r="G193" s="220"/>
      <c r="H193" s="220"/>
    </row>
    <row r="194" spans="1:8" ht="26.25" customHeight="1" x14ac:dyDescent="0.2">
      <c r="A194" s="215" t="str">
        <f>Абакан_юр!A162</f>
        <v>По соглашению сторон в качестве валюты платежа могут выступать киргизские сомы, в этом случае курс следующий: 1 руб. = 1,0276 сом</v>
      </c>
      <c r="B194" s="215"/>
      <c r="C194" s="215"/>
      <c r="D194" s="216"/>
      <c r="E194" s="216"/>
      <c r="F194" s="217"/>
      <c r="G194" s="220"/>
      <c r="H194" s="220"/>
    </row>
    <row r="195" spans="1:8" ht="26.25" customHeight="1" x14ac:dyDescent="0.2">
      <c r="A19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5" s="215"/>
      <c r="C195" s="215"/>
      <c r="D195" s="216"/>
      <c r="E195" s="216"/>
      <c r="F195" s="217"/>
      <c r="G195" s="220"/>
      <c r="H195" s="220"/>
    </row>
    <row r="196" spans="1:8" ht="26.25" x14ac:dyDescent="0.2">
      <c r="A196" s="221"/>
      <c r="B196" s="221"/>
      <c r="C196" s="222"/>
      <c r="D196" s="223"/>
      <c r="E196" s="223"/>
      <c r="F196" s="224"/>
      <c r="G196" s="225"/>
      <c r="H196" s="225"/>
    </row>
    <row r="197" spans="1:8" ht="21" x14ac:dyDescent="0.2">
      <c r="A197" s="227" t="s">
        <v>136</v>
      </c>
      <c r="B197" s="227"/>
      <c r="C197" s="227"/>
      <c r="D197" s="227"/>
      <c r="E197" s="227"/>
      <c r="F197" s="227"/>
      <c r="G197" s="227"/>
      <c r="H197" s="227"/>
    </row>
    <row r="198" spans="1:8" ht="21" x14ac:dyDescent="0.2">
      <c r="A198" s="227" t="s">
        <v>137</v>
      </c>
      <c r="B198" s="227"/>
      <c r="C198" s="227"/>
      <c r="D198" s="227"/>
      <c r="E198" s="227"/>
      <c r="F198" s="227"/>
      <c r="G198" s="227"/>
      <c r="H198" s="227"/>
    </row>
    <row r="199" spans="1:8" ht="26.25" x14ac:dyDescent="0.2">
      <c r="A199" s="221"/>
      <c r="B199" s="221"/>
      <c r="C199" s="222"/>
      <c r="D199" s="223"/>
      <c r="E199" s="223"/>
      <c r="F199" s="224"/>
      <c r="G199" s="225"/>
      <c r="H199" s="225"/>
    </row>
    <row r="200" spans="1:8" ht="50.1" customHeight="1" thickBot="1" x14ac:dyDescent="0.25">
      <c r="A200" s="228" t="s">
        <v>138</v>
      </c>
      <c r="B200" s="228"/>
      <c r="C200" s="228"/>
      <c r="D200" s="228"/>
      <c r="E200" s="228"/>
      <c r="F200" s="229"/>
      <c r="G200" s="219"/>
      <c r="H200" s="230"/>
    </row>
    <row r="201" spans="1:8" ht="50.1" customHeight="1" thickBot="1" x14ac:dyDescent="0.25">
      <c r="A201" s="231" t="s">
        <v>139</v>
      </c>
      <c r="B201" s="232"/>
      <c r="C201" s="232"/>
      <c r="D201" s="232"/>
      <c r="E201" s="233"/>
      <c r="F201" s="234"/>
      <c r="H201" s="235"/>
    </row>
    <row r="202" spans="1:8" ht="87" customHeight="1" thickBot="1" x14ac:dyDescent="0.25">
      <c r="A202" s="305" t="s">
        <v>140</v>
      </c>
      <c r="B202" s="306"/>
      <c r="C202" s="238" t="s">
        <v>141</v>
      </c>
      <c r="D202" s="330" t="s">
        <v>142</v>
      </c>
      <c r="E202" s="331"/>
      <c r="F202" s="240"/>
      <c r="G202" s="240"/>
      <c r="H202" s="240"/>
    </row>
    <row r="203" spans="1:8" ht="121.5" customHeight="1" x14ac:dyDescent="0.2">
      <c r="A203" s="241" t="s">
        <v>143</v>
      </c>
      <c r="B203" s="242"/>
      <c r="C203" s="243" t="s">
        <v>144</v>
      </c>
      <c r="D203" s="244" t="s">
        <v>145</v>
      </c>
      <c r="E203" s="245"/>
      <c r="F203" s="240"/>
      <c r="G203" s="240"/>
      <c r="H203" s="240"/>
    </row>
    <row r="204" spans="1:8" ht="102.75" customHeight="1" x14ac:dyDescent="0.2">
      <c r="A204" s="246" t="s">
        <v>146</v>
      </c>
      <c r="B204" s="247"/>
      <c r="C204" s="248" t="s">
        <v>147</v>
      </c>
      <c r="D204" s="249" t="s">
        <v>148</v>
      </c>
      <c r="E204" s="250"/>
      <c r="F204" s="240"/>
      <c r="G204" s="240"/>
      <c r="H204" s="240"/>
    </row>
    <row r="205" spans="1:8" ht="105.75" customHeight="1" thickBot="1" x14ac:dyDescent="0.25">
      <c r="A205" s="332" t="s">
        <v>149</v>
      </c>
      <c r="B205" s="333"/>
      <c r="C205" s="334" t="s">
        <v>150</v>
      </c>
      <c r="D205" s="335" t="s">
        <v>148</v>
      </c>
      <c r="E205" s="336"/>
      <c r="F205" s="224"/>
      <c r="G205" s="225"/>
      <c r="H205" s="225"/>
    </row>
    <row r="206" spans="1:8" s="205" customFormat="1" ht="102.75" customHeight="1" thickBot="1" x14ac:dyDescent="0.25">
      <c r="A206" s="332" t="s">
        <v>152</v>
      </c>
      <c r="B206" s="333"/>
      <c r="C206" s="547" t="s">
        <v>153</v>
      </c>
      <c r="D206" s="333" t="s">
        <v>148</v>
      </c>
      <c r="E206" s="548"/>
      <c r="F206" s="234"/>
      <c r="G206" s="234"/>
      <c r="H206" s="234"/>
    </row>
    <row r="207" spans="1:8" s="226" customFormat="1" ht="222.75" customHeight="1" thickBot="1" x14ac:dyDescent="0.25">
      <c r="A207" s="332" t="s">
        <v>154</v>
      </c>
      <c r="B207" s="333"/>
      <c r="C207" s="334" t="s">
        <v>155</v>
      </c>
      <c r="D207" s="335" t="s">
        <v>148</v>
      </c>
      <c r="E207" s="336"/>
      <c r="F207" s="224"/>
      <c r="G207" s="225"/>
      <c r="H207" s="225"/>
    </row>
    <row r="208" spans="1:8" ht="26.25" x14ac:dyDescent="0.2">
      <c r="A208" s="689"/>
      <c r="B208" s="689"/>
      <c r="C208" s="577"/>
      <c r="D208" s="577"/>
      <c r="E208" s="577"/>
      <c r="F208" s="224"/>
      <c r="G208" s="225"/>
      <c r="H208" s="225"/>
    </row>
    <row r="209" spans="1:8" ht="34.5" customHeight="1" x14ac:dyDescent="0.2">
      <c r="A209" s="252" t="s">
        <v>156</v>
      </c>
      <c r="B209" s="252"/>
      <c r="C209" s="252"/>
      <c r="D209" s="252"/>
      <c r="E209" s="252"/>
      <c r="F209" s="252"/>
      <c r="G209" s="252"/>
      <c r="H209" s="252"/>
    </row>
    <row r="210" spans="1:8" ht="34.5" customHeight="1" x14ac:dyDescent="0.2">
      <c r="A210" s="252" t="s">
        <v>157</v>
      </c>
      <c r="B210" s="252"/>
      <c r="C210" s="252"/>
      <c r="D210" s="252"/>
      <c r="E210" s="252"/>
      <c r="F210" s="252"/>
      <c r="G210" s="252"/>
      <c r="H210" s="252"/>
    </row>
    <row r="211" spans="1:8" ht="34.5" customHeight="1" x14ac:dyDescent="0.2">
      <c r="A211" s="252" t="s">
        <v>639</v>
      </c>
      <c r="B211" s="252"/>
      <c r="C211" s="252"/>
      <c r="D211" s="252"/>
      <c r="E211" s="252"/>
      <c r="F211" s="252"/>
      <c r="G211" s="252"/>
      <c r="H211" s="252"/>
    </row>
    <row r="212" spans="1:8" ht="183" customHeight="1" x14ac:dyDescent="0.2">
      <c r="A21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27"/>
      <c r="C212" s="227"/>
      <c r="D212" s="227"/>
      <c r="E212" s="227"/>
      <c r="F212" s="227"/>
      <c r="G212" s="227"/>
      <c r="H212" s="227"/>
    </row>
    <row r="213" spans="1:8" ht="71.25" customHeight="1" x14ac:dyDescent="0.2">
      <c r="A213" s="227" t="s">
        <v>159</v>
      </c>
      <c r="B213" s="227"/>
      <c r="C213" s="227"/>
      <c r="D213" s="227"/>
      <c r="E213" s="227"/>
      <c r="F213" s="227"/>
      <c r="G213" s="227"/>
      <c r="H213" s="227"/>
    </row>
    <row r="214" spans="1:8" ht="36.75" customHeight="1" x14ac:dyDescent="0.2">
      <c r="A214" s="252" t="s">
        <v>160</v>
      </c>
      <c r="B214" s="252"/>
      <c r="C214" s="252"/>
      <c r="D214" s="252"/>
      <c r="E214" s="252"/>
      <c r="F214" s="252"/>
      <c r="G214" s="252"/>
      <c r="H214" s="252"/>
    </row>
    <row r="215" spans="1:8" s="254" customFormat="1" ht="114.75" customHeight="1" x14ac:dyDescent="0.2">
      <c r="A215" s="227" t="s">
        <v>161</v>
      </c>
      <c r="B215" s="227"/>
      <c r="C215" s="227"/>
      <c r="D215" s="227"/>
      <c r="E215" s="227"/>
      <c r="F215" s="227"/>
      <c r="G215" s="227"/>
      <c r="H215" s="227"/>
    </row>
  </sheetData>
  <sheetProtection selectLockedCells="1" selectUnlockedCells="1"/>
  <mergeCells count="363">
    <mergeCell ref="A215:E215"/>
    <mergeCell ref="F215:H215"/>
    <mergeCell ref="A209:H209"/>
    <mergeCell ref="A210:H210"/>
    <mergeCell ref="A211:H211"/>
    <mergeCell ref="A212:H212"/>
    <mergeCell ref="A213:H213"/>
    <mergeCell ref="A214:H214"/>
    <mergeCell ref="A205:B205"/>
    <mergeCell ref="D205:E205"/>
    <mergeCell ref="A206:B206"/>
    <mergeCell ref="D206:E206"/>
    <mergeCell ref="A207:B207"/>
    <mergeCell ref="D207:E207"/>
    <mergeCell ref="A202:B202"/>
    <mergeCell ref="D202:E202"/>
    <mergeCell ref="A203:B203"/>
    <mergeCell ref="D203:E203"/>
    <mergeCell ref="A204:B204"/>
    <mergeCell ref="D204:E204"/>
    <mergeCell ref="A194:C194"/>
    <mergeCell ref="A195:C195"/>
    <mergeCell ref="A197:H197"/>
    <mergeCell ref="A198:H198"/>
    <mergeCell ref="A200:E200"/>
    <mergeCell ref="A201:E201"/>
    <mergeCell ref="A189:C189"/>
    <mergeCell ref="G189:H189"/>
    <mergeCell ref="A190:C190"/>
    <mergeCell ref="A191:C191"/>
    <mergeCell ref="A192:C192"/>
    <mergeCell ref="A193:C193"/>
    <mergeCell ref="A183:B183"/>
    <mergeCell ref="D183:H183"/>
    <mergeCell ref="C185:D185"/>
    <mergeCell ref="C186:D186"/>
    <mergeCell ref="C187:D187"/>
    <mergeCell ref="C188:D188"/>
    <mergeCell ref="A180:C180"/>
    <mergeCell ref="D180:H180"/>
    <mergeCell ref="A181:B181"/>
    <mergeCell ref="C181:C182"/>
    <mergeCell ref="D181:H181"/>
    <mergeCell ref="A182:B182"/>
    <mergeCell ref="D182:H182"/>
    <mergeCell ref="A176:B176"/>
    <mergeCell ref="D176:H176"/>
    <mergeCell ref="A177:B177"/>
    <mergeCell ref="D177:H177"/>
    <mergeCell ref="A178:B178"/>
    <mergeCell ref="A179:B179"/>
    <mergeCell ref="D179:H179"/>
    <mergeCell ref="A172:B172"/>
    <mergeCell ref="A173:B173"/>
    <mergeCell ref="D173:H173"/>
    <mergeCell ref="A174:B174"/>
    <mergeCell ref="D174:H174"/>
    <mergeCell ref="A175:B175"/>
    <mergeCell ref="D168:H168"/>
    <mergeCell ref="A169:B169"/>
    <mergeCell ref="D169:H169"/>
    <mergeCell ref="A170:B170"/>
    <mergeCell ref="D170:H170"/>
    <mergeCell ref="A171:B171"/>
    <mergeCell ref="D171:H171"/>
    <mergeCell ref="A164:B164"/>
    <mergeCell ref="D164:H164"/>
    <mergeCell ref="A165:B165"/>
    <mergeCell ref="D165:H165"/>
    <mergeCell ref="A166:B166"/>
    <mergeCell ref="C166:C170"/>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B111"/>
    <mergeCell ref="D111:H111"/>
    <mergeCell ref="A112:B112"/>
    <mergeCell ref="D112:H112"/>
    <mergeCell ref="A113:B113"/>
    <mergeCell ref="C113:C130"/>
    <mergeCell ref="D113:H113"/>
    <mergeCell ref="A114:B114"/>
    <mergeCell ref="D114:H114"/>
    <mergeCell ref="A115:B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0:H100"/>
    <mergeCell ref="A101:B101"/>
    <mergeCell ref="C101:C109"/>
    <mergeCell ref="D101:H101"/>
    <mergeCell ref="A102:B102"/>
    <mergeCell ref="D102:H102"/>
    <mergeCell ref="A103:B103"/>
    <mergeCell ref="D103:H103"/>
    <mergeCell ref="A104:B104"/>
    <mergeCell ref="D104:H104"/>
    <mergeCell ref="A97:B97"/>
    <mergeCell ref="D97:H97"/>
    <mergeCell ref="A98:B98"/>
    <mergeCell ref="D98:H98"/>
    <mergeCell ref="A99:C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9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30" zoomScaleNormal="60" zoomScaleSheetLayoutView="30" workbookViewId="0">
      <pane ySplit="4" topLeftCell="A161"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4">
        <v>384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"&amp;MAX(D59:D68)</f>
        <v>от 1380 до 27600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49" s="365">
        <v>1380</v>
      </c>
      <c r="E49" s="128"/>
      <c r="F49" s="128"/>
      <c r="G49" s="128"/>
      <c r="H49" s="129"/>
    </row>
    <row r="50" spans="1:8" ht="37.5" customHeight="1" x14ac:dyDescent="0.2">
      <c r="A50" s="130" t="s">
        <v>33</v>
      </c>
      <c r="B50" s="366"/>
      <c r="C50" s="367"/>
      <c r="D50" s="56">
        <v>2760</v>
      </c>
      <c r="E50" s="37"/>
      <c r="F50" s="37"/>
      <c r="G50" s="37"/>
      <c r="H50" s="38"/>
    </row>
    <row r="51" spans="1:8" ht="37.5" customHeight="1" x14ac:dyDescent="0.2">
      <c r="A51" s="130" t="s">
        <v>34</v>
      </c>
      <c r="B51" s="366"/>
      <c r="C51" s="367"/>
      <c r="D51" s="56">
        <v>4140</v>
      </c>
      <c r="E51" s="37"/>
      <c r="F51" s="37"/>
      <c r="G51" s="37"/>
      <c r="H51" s="38"/>
    </row>
    <row r="52" spans="1:8" ht="37.5" customHeight="1" x14ac:dyDescent="0.2">
      <c r="A52" s="130" t="s">
        <v>35</v>
      </c>
      <c r="B52" s="366"/>
      <c r="C52" s="367"/>
      <c r="D52" s="56">
        <v>5520</v>
      </c>
      <c r="E52" s="37"/>
      <c r="F52" s="37"/>
      <c r="G52" s="37"/>
      <c r="H52" s="38"/>
    </row>
    <row r="53" spans="1:8" ht="37.5" customHeight="1" x14ac:dyDescent="0.2">
      <c r="A53" s="130" t="s">
        <v>36</v>
      </c>
      <c r="B53" s="366"/>
      <c r="C53" s="367"/>
      <c r="D53" s="56">
        <v>6900</v>
      </c>
      <c r="E53" s="37"/>
      <c r="F53" s="37"/>
      <c r="G53" s="37"/>
      <c r="H53" s="38"/>
    </row>
    <row r="54" spans="1:8" ht="37.5" customHeight="1" x14ac:dyDescent="0.2">
      <c r="A54" s="130" t="s">
        <v>37</v>
      </c>
      <c r="B54" s="366"/>
      <c r="C54" s="367"/>
      <c r="D54" s="56">
        <v>8280</v>
      </c>
      <c r="E54" s="37"/>
      <c r="F54" s="37"/>
      <c r="G54" s="37"/>
      <c r="H54" s="38"/>
    </row>
    <row r="55" spans="1:8" ht="37.5" customHeight="1" x14ac:dyDescent="0.2">
      <c r="A55" s="130" t="s">
        <v>38</v>
      </c>
      <c r="B55" s="366"/>
      <c r="C55" s="367"/>
      <c r="D55" s="56">
        <v>9660</v>
      </c>
      <c r="E55" s="37"/>
      <c r="F55" s="37"/>
      <c r="G55" s="37"/>
      <c r="H55" s="38"/>
    </row>
    <row r="56" spans="1:8" ht="37.5" customHeight="1" x14ac:dyDescent="0.2">
      <c r="A56" s="130" t="s">
        <v>39</v>
      </c>
      <c r="B56" s="366"/>
      <c r="C56" s="367"/>
      <c r="D56" s="56">
        <v>11040</v>
      </c>
      <c r="E56" s="37"/>
      <c r="F56" s="37"/>
      <c r="G56" s="37"/>
      <c r="H56" s="38"/>
    </row>
    <row r="57" spans="1:8" ht="37.5" customHeight="1" x14ac:dyDescent="0.2">
      <c r="A57" s="130" t="s">
        <v>40</v>
      </c>
      <c r="B57" s="366"/>
      <c r="C57" s="367"/>
      <c r="D57" s="56">
        <v>12420</v>
      </c>
      <c r="E57" s="37"/>
      <c r="F57" s="37"/>
      <c r="G57" s="37"/>
      <c r="H57" s="38"/>
    </row>
    <row r="58" spans="1:8" ht="37.5" customHeight="1" x14ac:dyDescent="0.2">
      <c r="A58" s="130" t="s">
        <v>41</v>
      </c>
      <c r="B58" s="366"/>
      <c r="C58" s="367"/>
      <c r="D58" s="56">
        <v>13800</v>
      </c>
      <c r="E58" s="37"/>
      <c r="F58" s="37"/>
      <c r="G58" s="37"/>
      <c r="H58" s="38"/>
    </row>
    <row r="59" spans="1:8" ht="37.5" customHeight="1" x14ac:dyDescent="0.2">
      <c r="A59" s="130" t="s">
        <v>42</v>
      </c>
      <c r="B59" s="366"/>
      <c r="C59" s="367"/>
      <c r="D59" s="56">
        <v>15180</v>
      </c>
      <c r="E59" s="37"/>
      <c r="F59" s="37"/>
      <c r="G59" s="37"/>
      <c r="H59" s="38"/>
    </row>
    <row r="60" spans="1:8" ht="37.5" customHeight="1" x14ac:dyDescent="0.2">
      <c r="A60" s="130" t="s">
        <v>43</v>
      </c>
      <c r="B60" s="366"/>
      <c r="C60" s="367"/>
      <c r="D60" s="56">
        <v>16560</v>
      </c>
      <c r="E60" s="37"/>
      <c r="F60" s="37"/>
      <c r="G60" s="37"/>
      <c r="H60" s="38"/>
    </row>
    <row r="61" spans="1:8" ht="37.5" customHeight="1" x14ac:dyDescent="0.2">
      <c r="A61" s="130" t="s">
        <v>44</v>
      </c>
      <c r="B61" s="366"/>
      <c r="C61" s="367"/>
      <c r="D61" s="56">
        <v>17940</v>
      </c>
      <c r="E61" s="37"/>
      <c r="F61" s="37"/>
      <c r="G61" s="37"/>
      <c r="H61" s="38"/>
    </row>
    <row r="62" spans="1:8" ht="37.5" customHeight="1" x14ac:dyDescent="0.2">
      <c r="A62" s="130" t="s">
        <v>45</v>
      </c>
      <c r="B62" s="366"/>
      <c r="C62" s="367"/>
      <c r="D62" s="56">
        <v>19320</v>
      </c>
      <c r="E62" s="37"/>
      <c r="F62" s="37"/>
      <c r="G62" s="37"/>
      <c r="H62" s="38"/>
    </row>
    <row r="63" spans="1:8" ht="37.5" customHeight="1" x14ac:dyDescent="0.2">
      <c r="A63" s="130" t="s">
        <v>46</v>
      </c>
      <c r="B63" s="366"/>
      <c r="C63" s="367"/>
      <c r="D63" s="56">
        <v>20700</v>
      </c>
      <c r="E63" s="37"/>
      <c r="F63" s="37"/>
      <c r="G63" s="37"/>
      <c r="H63" s="38"/>
    </row>
    <row r="64" spans="1:8" ht="37.5" customHeight="1" x14ac:dyDescent="0.2">
      <c r="A64" s="130" t="s">
        <v>47</v>
      </c>
      <c r="B64" s="366"/>
      <c r="C64" s="367"/>
      <c r="D64" s="56">
        <v>22080</v>
      </c>
      <c r="E64" s="37"/>
      <c r="F64" s="37"/>
      <c r="G64" s="37"/>
      <c r="H64" s="38"/>
    </row>
    <row r="65" spans="1:8" ht="37.5" customHeight="1" x14ac:dyDescent="0.2">
      <c r="A65" s="130" t="s">
        <v>48</v>
      </c>
      <c r="B65" s="366"/>
      <c r="C65" s="367"/>
      <c r="D65" s="56">
        <v>23460</v>
      </c>
      <c r="E65" s="37"/>
      <c r="F65" s="37"/>
      <c r="G65" s="37"/>
      <c r="H65" s="38"/>
    </row>
    <row r="66" spans="1:8" ht="37.5" customHeight="1" x14ac:dyDescent="0.2">
      <c r="A66" s="130" t="s">
        <v>49</v>
      </c>
      <c r="B66" s="366"/>
      <c r="C66" s="367"/>
      <c r="D66" s="56">
        <v>24840</v>
      </c>
      <c r="E66" s="37"/>
      <c r="F66" s="37"/>
      <c r="G66" s="37"/>
      <c r="H66" s="38"/>
    </row>
    <row r="67" spans="1:8" ht="37.5" customHeight="1" x14ac:dyDescent="0.2">
      <c r="A67" s="130" t="s">
        <v>50</v>
      </c>
      <c r="B67" s="366"/>
      <c r="C67" s="367"/>
      <c r="D67" s="56">
        <v>26220</v>
      </c>
      <c r="E67" s="37"/>
      <c r="F67" s="37"/>
      <c r="G67" s="37"/>
      <c r="H67" s="38"/>
    </row>
    <row r="68" spans="1:8" ht="37.5" customHeight="1" x14ac:dyDescent="0.2">
      <c r="A68" s="130" t="s">
        <v>51</v>
      </c>
      <c r="B68" s="366"/>
      <c r="C68" s="367"/>
      <c r="D68" s="56">
        <v>27600</v>
      </c>
      <c r="E68" s="37"/>
      <c r="F68" s="37"/>
      <c r="G68" s="37"/>
      <c r="H68" s="38"/>
    </row>
    <row r="69" spans="1:8" ht="37.5" customHeight="1" x14ac:dyDescent="0.2">
      <c r="A69" s="130" t="s">
        <v>196</v>
      </c>
      <c r="B69" s="131"/>
      <c r="C69" s="367"/>
      <c r="D69" s="56">
        <v>28980</v>
      </c>
      <c r="E69" s="37"/>
      <c r="F69" s="37"/>
      <c r="G69" s="37"/>
      <c r="H69" s="38"/>
    </row>
    <row r="70" spans="1:8" ht="37.5" customHeight="1" x14ac:dyDescent="0.2">
      <c r="A70" s="130" t="s">
        <v>197</v>
      </c>
      <c r="B70" s="131"/>
      <c r="C70" s="367"/>
      <c r="D70" s="56">
        <v>30360</v>
      </c>
      <c r="E70" s="37"/>
      <c r="F70" s="37"/>
      <c r="G70" s="37"/>
      <c r="H70" s="38"/>
    </row>
    <row r="71" spans="1:8" ht="37.5" customHeight="1" x14ac:dyDescent="0.2">
      <c r="A71" s="130" t="s">
        <v>198</v>
      </c>
      <c r="B71" s="131"/>
      <c r="C71" s="367"/>
      <c r="D71" s="56">
        <v>31740</v>
      </c>
      <c r="E71" s="37"/>
      <c r="F71" s="37"/>
      <c r="G71" s="37"/>
      <c r="H71" s="38"/>
    </row>
    <row r="72" spans="1:8" ht="37.5" customHeight="1" x14ac:dyDescent="0.2">
      <c r="A72" s="130" t="s">
        <v>199</v>
      </c>
      <c r="B72" s="131"/>
      <c r="C72" s="367"/>
      <c r="D72" s="56">
        <v>33120</v>
      </c>
      <c r="E72" s="37"/>
      <c r="F72" s="37"/>
      <c r="G72" s="37"/>
      <c r="H72" s="38"/>
    </row>
    <row r="73" spans="1:8" ht="37.5" customHeight="1" x14ac:dyDescent="0.2">
      <c r="A73" s="130" t="s">
        <v>200</v>
      </c>
      <c r="B73" s="131"/>
      <c r="C73" s="367"/>
      <c r="D73" s="56">
        <v>34500</v>
      </c>
      <c r="E73" s="37"/>
      <c r="F73" s="37"/>
      <c r="G73" s="37"/>
      <c r="H73" s="38"/>
    </row>
    <row r="74" spans="1:8" ht="37.5" customHeight="1" x14ac:dyDescent="0.2">
      <c r="A74" s="130" t="s">
        <v>201</v>
      </c>
      <c r="B74" s="131"/>
      <c r="C74" s="367"/>
      <c r="D74" s="56">
        <v>35880</v>
      </c>
      <c r="E74" s="37"/>
      <c r="F74" s="37"/>
      <c r="G74" s="37"/>
      <c r="H74" s="38"/>
    </row>
    <row r="75" spans="1:8" ht="37.5" customHeight="1" x14ac:dyDescent="0.2">
      <c r="A75" s="130" t="s">
        <v>202</v>
      </c>
      <c r="B75" s="131"/>
      <c r="C75" s="367"/>
      <c r="D75" s="56">
        <v>37260</v>
      </c>
      <c r="E75" s="37"/>
      <c r="F75" s="37"/>
      <c r="G75" s="37"/>
      <c r="H75" s="38"/>
    </row>
    <row r="76" spans="1:8" ht="37.5" customHeight="1" x14ac:dyDescent="0.2">
      <c r="A76" s="130" t="s">
        <v>203</v>
      </c>
      <c r="B76" s="131"/>
      <c r="C76" s="367"/>
      <c r="D76" s="56">
        <v>38640</v>
      </c>
      <c r="E76" s="37"/>
      <c r="F76" s="37"/>
      <c r="G76" s="37"/>
      <c r="H76" s="38"/>
    </row>
    <row r="77" spans="1:8" ht="37.5" customHeight="1" x14ac:dyDescent="0.2">
      <c r="A77" s="130" t="s">
        <v>204</v>
      </c>
      <c r="B77" s="131"/>
      <c r="C77" s="367"/>
      <c r="D77" s="56">
        <v>40020</v>
      </c>
      <c r="E77" s="37"/>
      <c r="F77" s="37"/>
      <c r="G77" s="37"/>
      <c r="H77" s="38"/>
    </row>
    <row r="78" spans="1:8" ht="37.5" customHeight="1" x14ac:dyDescent="0.2">
      <c r="A78" s="130" t="s">
        <v>205</v>
      </c>
      <c r="B78" s="131"/>
      <c r="C78" s="367"/>
      <c r="D78" s="56">
        <v>41400</v>
      </c>
      <c r="E78" s="37"/>
      <c r="F78" s="37"/>
      <c r="G78" s="37"/>
      <c r="H78" s="38"/>
    </row>
    <row r="79" spans="1:8" ht="37.5" customHeight="1" x14ac:dyDescent="0.2">
      <c r="A79" s="130" t="s">
        <v>215</v>
      </c>
      <c r="B79" s="131"/>
      <c r="C79" s="367"/>
      <c r="D79" s="56">
        <v>42780</v>
      </c>
      <c r="E79" s="37"/>
      <c r="F79" s="37"/>
      <c r="G79" s="37"/>
      <c r="H79" s="38"/>
    </row>
    <row r="80" spans="1:8" ht="37.5" customHeight="1" x14ac:dyDescent="0.2">
      <c r="A80" s="130" t="s">
        <v>216</v>
      </c>
      <c r="B80" s="131"/>
      <c r="C80" s="367"/>
      <c r="D80" s="56">
        <v>44160</v>
      </c>
      <c r="E80" s="37"/>
      <c r="F80" s="37"/>
      <c r="G80" s="37"/>
      <c r="H80" s="38"/>
    </row>
    <row r="81" spans="1:8" ht="37.5" customHeight="1" x14ac:dyDescent="0.2">
      <c r="A81" s="130" t="s">
        <v>217</v>
      </c>
      <c r="B81" s="131"/>
      <c r="C81" s="367"/>
      <c r="D81" s="56">
        <v>45540</v>
      </c>
      <c r="E81" s="37"/>
      <c r="F81" s="37"/>
      <c r="G81" s="37"/>
      <c r="H81" s="38"/>
    </row>
    <row r="82" spans="1:8" ht="37.5" customHeight="1" x14ac:dyDescent="0.2">
      <c r="A82" s="130" t="s">
        <v>218</v>
      </c>
      <c r="B82" s="131"/>
      <c r="C82" s="367"/>
      <c r="D82" s="56">
        <v>46920</v>
      </c>
      <c r="E82" s="37"/>
      <c r="F82" s="37"/>
      <c r="G82" s="37"/>
      <c r="H82" s="38"/>
    </row>
    <row r="83" spans="1:8" ht="37.5" customHeight="1" x14ac:dyDescent="0.2">
      <c r="A83" s="130" t="s">
        <v>219</v>
      </c>
      <c r="B83" s="131"/>
      <c r="C83" s="367"/>
      <c r="D83" s="56">
        <v>48300</v>
      </c>
      <c r="E83" s="37"/>
      <c r="F83" s="37"/>
      <c r="G83" s="37"/>
      <c r="H83" s="38"/>
    </row>
    <row r="84" spans="1:8" ht="37.5" customHeight="1" x14ac:dyDescent="0.2">
      <c r="A84" s="130" t="s">
        <v>220</v>
      </c>
      <c r="B84" s="131"/>
      <c r="C84" s="367"/>
      <c r="D84" s="56">
        <v>49680</v>
      </c>
      <c r="E84" s="37"/>
      <c r="F84" s="37"/>
      <c r="G84" s="37"/>
      <c r="H84" s="38"/>
    </row>
    <row r="85" spans="1:8" ht="37.5" customHeight="1" x14ac:dyDescent="0.2">
      <c r="A85" s="130" t="s">
        <v>221</v>
      </c>
      <c r="B85" s="131"/>
      <c r="C85" s="367"/>
      <c r="D85" s="56">
        <v>51060</v>
      </c>
      <c r="E85" s="37"/>
      <c r="F85" s="37"/>
      <c r="G85" s="37"/>
      <c r="H85" s="38"/>
    </row>
    <row r="86" spans="1:8" ht="37.5" customHeight="1" x14ac:dyDescent="0.2">
      <c r="A86" s="130" t="s">
        <v>222</v>
      </c>
      <c r="B86" s="131"/>
      <c r="C86" s="367"/>
      <c r="D86" s="56">
        <v>52440</v>
      </c>
      <c r="E86" s="37"/>
      <c r="F86" s="37"/>
      <c r="G86" s="37"/>
      <c r="H86" s="38"/>
    </row>
    <row r="87" spans="1:8" ht="37.5" customHeight="1" x14ac:dyDescent="0.2">
      <c r="A87" s="130" t="s">
        <v>223</v>
      </c>
      <c r="B87" s="131"/>
      <c r="C87" s="367"/>
      <c r="D87" s="56">
        <v>53820</v>
      </c>
      <c r="E87" s="37"/>
      <c r="F87" s="37"/>
      <c r="G87" s="37"/>
      <c r="H87" s="38"/>
    </row>
    <row r="88" spans="1:8" ht="37.5" customHeight="1" thickBot="1" x14ac:dyDescent="0.25">
      <c r="A88" s="130" t="s">
        <v>224</v>
      </c>
      <c r="B88" s="131"/>
      <c r="C88" s="368"/>
      <c r="D88" s="56">
        <v>55200</v>
      </c>
      <c r="E88" s="37"/>
      <c r="F88" s="37"/>
      <c r="G88" s="37"/>
      <c r="H88" s="38"/>
    </row>
    <row r="89" spans="1:8" ht="50.1" customHeight="1" thickBot="1" x14ac:dyDescent="0.25">
      <c r="A89" s="119" t="s">
        <v>52</v>
      </c>
      <c r="B89" s="120"/>
      <c r="C89" s="120"/>
      <c r="D89" s="121" t="str">
        <f>"от "&amp;MIN(D90:D99)&amp;" до "&amp;MAX(D90:D99)</f>
        <v>от 468 до 22380</v>
      </c>
      <c r="E89" s="122"/>
      <c r="F89" s="122"/>
      <c r="G89" s="122"/>
      <c r="H89" s="123"/>
    </row>
    <row r="90" spans="1:8" ht="151.5"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90" s="135">
        <v>1296</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91" s="140">
        <v>756</v>
      </c>
      <c r="E91" s="140"/>
      <c r="F91" s="140"/>
      <c r="G91" s="140"/>
      <c r="H91" s="141"/>
    </row>
    <row r="92" spans="1:8" ht="37.5" customHeight="1" x14ac:dyDescent="0.2">
      <c r="A92" s="137" t="s">
        <v>55</v>
      </c>
      <c r="B92" s="138"/>
      <c r="C92" s="142"/>
      <c r="D92" s="140">
        <v>22380</v>
      </c>
      <c r="E92" s="140"/>
      <c r="F92" s="140"/>
      <c r="G92" s="140"/>
      <c r="H92" s="141"/>
    </row>
    <row r="93" spans="1:8" ht="37.5" customHeight="1" x14ac:dyDescent="0.2">
      <c r="A93" s="137" t="s">
        <v>56</v>
      </c>
      <c r="B93" s="138"/>
      <c r="C93" s="142"/>
      <c r="D93" s="140">
        <v>2676</v>
      </c>
      <c r="E93" s="140"/>
      <c r="F93" s="140"/>
      <c r="G93" s="140"/>
      <c r="H93" s="141"/>
    </row>
    <row r="94" spans="1:8" ht="37.5" customHeight="1" x14ac:dyDescent="0.2">
      <c r="A94" s="143" t="s">
        <v>57</v>
      </c>
      <c r="B94" s="144"/>
      <c r="C94" s="142"/>
      <c r="D94" s="140">
        <v>5358</v>
      </c>
      <c r="E94" s="140"/>
      <c r="F94" s="140"/>
      <c r="G94" s="140"/>
      <c r="H94" s="141"/>
    </row>
    <row r="95" spans="1:8" ht="37.5" customHeight="1" x14ac:dyDescent="0.2">
      <c r="A95" s="137" t="s">
        <v>58</v>
      </c>
      <c r="B95" s="138"/>
      <c r="C95" s="142"/>
      <c r="D95" s="140">
        <v>468</v>
      </c>
      <c r="E95" s="140"/>
      <c r="F95" s="140"/>
      <c r="G95" s="140"/>
      <c r="H95" s="141"/>
    </row>
    <row r="96" spans="1:8" ht="37.5" customHeight="1" x14ac:dyDescent="0.2">
      <c r="A96" s="137" t="s">
        <v>59</v>
      </c>
      <c r="B96" s="138"/>
      <c r="C96" s="142"/>
      <c r="D96" s="140">
        <v>468</v>
      </c>
      <c r="E96" s="140"/>
      <c r="F96" s="140"/>
      <c r="G96" s="140"/>
      <c r="H96" s="141"/>
    </row>
    <row r="97" spans="1:8" ht="37.5" customHeight="1" x14ac:dyDescent="0.2">
      <c r="A97" s="137" t="s">
        <v>60</v>
      </c>
      <c r="B97" s="138"/>
      <c r="C97" s="142"/>
      <c r="D97" s="140">
        <v>936</v>
      </c>
      <c r="E97" s="140"/>
      <c r="F97" s="140"/>
      <c r="G97" s="140"/>
      <c r="H97" s="141"/>
    </row>
    <row r="98" spans="1:8" ht="37.5" customHeight="1" x14ac:dyDescent="0.2">
      <c r="A98" s="137" t="s">
        <v>61</v>
      </c>
      <c r="B98" s="138"/>
      <c r="C98" s="142"/>
      <c r="D98" s="140">
        <v>1398</v>
      </c>
      <c r="E98" s="140"/>
      <c r="F98" s="140"/>
      <c r="G98" s="140"/>
      <c r="H98" s="141"/>
    </row>
    <row r="99" spans="1:8" ht="37.5" customHeight="1" thickBot="1" x14ac:dyDescent="0.25">
      <c r="A99" s="145" t="s">
        <v>62</v>
      </c>
      <c r="B99" s="146"/>
      <c r="C99" s="147"/>
      <c r="D99" s="148">
        <v>8814</v>
      </c>
      <c r="E99" s="148"/>
      <c r="F99" s="148"/>
      <c r="G99" s="148"/>
      <c r="H99" s="149"/>
    </row>
    <row r="100" spans="1:8" s="16" customFormat="1" ht="117.75" customHeight="1" thickBot="1" x14ac:dyDescent="0.25">
      <c r="A100" s="322" t="s">
        <v>64</v>
      </c>
      <c r="B100" s="323"/>
      <c r="C10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00" s="45">
        <v>30</v>
      </c>
      <c r="E100" s="45"/>
      <c r="F100" s="45"/>
      <c r="G100" s="45"/>
      <c r="H100" s="46"/>
    </row>
    <row r="101" spans="1:8" ht="50.1" customHeight="1" thickBot="1" x14ac:dyDescent="0.25">
      <c r="A101" s="24" t="s">
        <v>65</v>
      </c>
      <c r="B101" s="25"/>
      <c r="C101" s="26"/>
      <c r="D101" s="156" t="str">
        <f>"от "&amp;MIN(D103,D123:H124,F161,D125:H137)&amp;" до "&amp;MAX(D103,D123:H124,F161,D125:H137)</f>
        <v>от 384 до 10968</v>
      </c>
      <c r="E101" s="156"/>
      <c r="F101" s="156"/>
      <c r="G101" s="156"/>
      <c r="H101" s="157"/>
    </row>
    <row r="102" spans="1:8" ht="21.75" thickBot="1" x14ac:dyDescent="0.25">
      <c r="A102" s="301"/>
      <c r="B102" s="302"/>
      <c r="C102" s="118"/>
      <c r="D102" s="325"/>
      <c r="E102" s="325"/>
      <c r="F102" s="325"/>
      <c r="G102" s="325"/>
      <c r="H102" s="326"/>
    </row>
    <row r="103" spans="1:8" ht="75"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03" s="165">
        <v>7140</v>
      </c>
      <c r="E103" s="165"/>
      <c r="F103" s="165"/>
      <c r="G103" s="165"/>
      <c r="H103" s="166"/>
    </row>
    <row r="104" spans="1:8" ht="75" customHeight="1" thickBot="1" x14ac:dyDescent="0.25">
      <c r="A104" s="167" t="s">
        <v>67</v>
      </c>
      <c r="B104" s="168"/>
      <c r="C104" s="169"/>
      <c r="D104" s="170" t="s">
        <v>68</v>
      </c>
      <c r="E104" s="171"/>
      <c r="F104" s="171"/>
      <c r="G104" s="171"/>
      <c r="H104" s="172"/>
    </row>
    <row r="105" spans="1:8" ht="75" customHeight="1" x14ac:dyDescent="0.2">
      <c r="A105" s="173" t="s">
        <v>69</v>
      </c>
      <c r="B105" s="174"/>
      <c r="C105" s="169"/>
      <c r="D105" s="140">
        <f>D103/4</f>
        <v>1785</v>
      </c>
      <c r="E105" s="140"/>
      <c r="F105" s="140"/>
      <c r="G105" s="140"/>
      <c r="H105" s="141"/>
    </row>
    <row r="106" spans="1:8" ht="75" customHeight="1" x14ac:dyDescent="0.2">
      <c r="A106" s="173" t="s">
        <v>70</v>
      </c>
      <c r="B106" s="174"/>
      <c r="C106" s="169"/>
      <c r="D106" s="140">
        <f>D103/5</f>
        <v>1428</v>
      </c>
      <c r="E106" s="140"/>
      <c r="F106" s="140"/>
      <c r="G106" s="140"/>
      <c r="H106" s="141"/>
    </row>
    <row r="107" spans="1:8" ht="75" customHeight="1" x14ac:dyDescent="0.2">
      <c r="A107" s="173" t="s">
        <v>71</v>
      </c>
      <c r="B107" s="174"/>
      <c r="C107" s="169"/>
      <c r="D107" s="140">
        <f>D103/6</f>
        <v>1190</v>
      </c>
      <c r="E107" s="140"/>
      <c r="F107" s="140"/>
      <c r="G107" s="140"/>
      <c r="H107" s="141"/>
    </row>
    <row r="108" spans="1:8" ht="75" customHeight="1" x14ac:dyDescent="0.2">
      <c r="A108" s="173" t="s">
        <v>72</v>
      </c>
      <c r="B108" s="174"/>
      <c r="C108" s="169"/>
      <c r="D108" s="140">
        <f>D103/7</f>
        <v>1020</v>
      </c>
      <c r="E108" s="140"/>
      <c r="F108" s="140"/>
      <c r="G108" s="140"/>
      <c r="H108" s="141"/>
    </row>
    <row r="109" spans="1:8" ht="75" customHeight="1" x14ac:dyDescent="0.2">
      <c r="A109" s="173" t="s">
        <v>73</v>
      </c>
      <c r="B109" s="174"/>
      <c r="C109" s="169"/>
      <c r="D109" s="140">
        <f>D103/8</f>
        <v>892.5</v>
      </c>
      <c r="E109" s="140"/>
      <c r="F109" s="140"/>
      <c r="G109" s="140"/>
      <c r="H109" s="141"/>
    </row>
    <row r="110" spans="1:8" ht="75" customHeight="1" x14ac:dyDescent="0.2">
      <c r="A110" s="173" t="s">
        <v>74</v>
      </c>
      <c r="B110" s="174"/>
      <c r="C110" s="169"/>
      <c r="D110" s="140">
        <f>D103/9</f>
        <v>793.33333333333337</v>
      </c>
      <c r="E110" s="140"/>
      <c r="F110" s="140"/>
      <c r="G110" s="140"/>
      <c r="H110" s="141"/>
    </row>
    <row r="111" spans="1:8" ht="75" customHeight="1" x14ac:dyDescent="0.2">
      <c r="A111" s="173" t="s">
        <v>75</v>
      </c>
      <c r="B111" s="174"/>
      <c r="C111" s="169"/>
      <c r="D111" s="140">
        <f>D103/10</f>
        <v>714</v>
      </c>
      <c r="E111" s="140"/>
      <c r="F111" s="140"/>
      <c r="G111" s="140"/>
      <c r="H111" s="141"/>
    </row>
    <row r="112" spans="1:8" ht="75" customHeight="1" thickBot="1" x14ac:dyDescent="0.25">
      <c r="A112" s="162" t="s">
        <v>76</v>
      </c>
      <c r="B112" s="163"/>
      <c r="C112" s="169"/>
      <c r="D112" s="165">
        <v>10704</v>
      </c>
      <c r="E112" s="165"/>
      <c r="F112" s="165"/>
      <c r="G112" s="165"/>
      <c r="H112" s="166"/>
    </row>
    <row r="113" spans="1:8" ht="75" customHeight="1" thickBot="1" x14ac:dyDescent="0.25">
      <c r="A113" s="167" t="s">
        <v>67</v>
      </c>
      <c r="B113" s="168"/>
      <c r="C113" s="169"/>
      <c r="D113" s="170" t="s">
        <v>68</v>
      </c>
      <c r="E113" s="171"/>
      <c r="F113" s="171"/>
      <c r="G113" s="171"/>
      <c r="H113" s="172"/>
    </row>
    <row r="114" spans="1:8" ht="75" customHeight="1" x14ac:dyDescent="0.2">
      <c r="A114" s="173" t="s">
        <v>69</v>
      </c>
      <c r="B114" s="174"/>
      <c r="C114" s="169"/>
      <c r="D114" s="140">
        <v>2676</v>
      </c>
      <c r="E114" s="140"/>
      <c r="F114" s="140"/>
      <c r="G114" s="140"/>
      <c r="H114" s="141"/>
    </row>
    <row r="115" spans="1:8" ht="75" customHeight="1" x14ac:dyDescent="0.2">
      <c r="A115" s="173" t="s">
        <v>70</v>
      </c>
      <c r="B115" s="174"/>
      <c r="C115" s="169"/>
      <c r="D115" s="140">
        <v>2140.7999999999997</v>
      </c>
      <c r="E115" s="140"/>
      <c r="F115" s="140"/>
      <c r="G115" s="140"/>
      <c r="H115" s="141"/>
    </row>
    <row r="116" spans="1:8" ht="75" customHeight="1" x14ac:dyDescent="0.2">
      <c r="A116" s="173" t="s">
        <v>71</v>
      </c>
      <c r="B116" s="174"/>
      <c r="C116" s="169"/>
      <c r="D116" s="140">
        <v>1784</v>
      </c>
      <c r="E116" s="140"/>
      <c r="F116" s="140"/>
      <c r="G116" s="140"/>
      <c r="H116" s="141"/>
    </row>
    <row r="117" spans="1:8" ht="75" customHeight="1" x14ac:dyDescent="0.2">
      <c r="A117" s="173" t="s">
        <v>72</v>
      </c>
      <c r="B117" s="174"/>
      <c r="C117" s="169"/>
      <c r="D117" s="140">
        <v>1529.1428571428571</v>
      </c>
      <c r="E117" s="140"/>
      <c r="F117" s="140"/>
      <c r="G117" s="140"/>
      <c r="H117" s="141"/>
    </row>
    <row r="118" spans="1:8" ht="75" customHeight="1" x14ac:dyDescent="0.2">
      <c r="A118" s="173" t="s">
        <v>73</v>
      </c>
      <c r="B118" s="174"/>
      <c r="C118" s="169"/>
      <c r="D118" s="140">
        <v>1338</v>
      </c>
      <c r="E118" s="140"/>
      <c r="F118" s="140"/>
      <c r="G118" s="140"/>
      <c r="H118" s="141"/>
    </row>
    <row r="119" spans="1:8" ht="75" customHeight="1" x14ac:dyDescent="0.2">
      <c r="A119" s="173" t="s">
        <v>74</v>
      </c>
      <c r="B119" s="174"/>
      <c r="C119" s="169"/>
      <c r="D119" s="140">
        <v>1189.3333333333333</v>
      </c>
      <c r="E119" s="140"/>
      <c r="F119" s="140"/>
      <c r="G119" s="140"/>
      <c r="H119" s="141"/>
    </row>
    <row r="120" spans="1:8" ht="75" customHeight="1" thickBot="1" x14ac:dyDescent="0.25">
      <c r="A120" s="173" t="s">
        <v>75</v>
      </c>
      <c r="B120" s="174"/>
      <c r="C120" s="177"/>
      <c r="D120" s="140">
        <v>1070.3999999999999</v>
      </c>
      <c r="E120" s="140"/>
      <c r="F120" s="140"/>
      <c r="G120" s="140"/>
      <c r="H120" s="141"/>
    </row>
    <row r="121" spans="1:8" s="16" customFormat="1" ht="62.45" customHeight="1" thickBot="1" x14ac:dyDescent="0.25">
      <c r="A121" s="178" t="s">
        <v>77</v>
      </c>
      <c r="B121" s="179"/>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21" s="44">
        <v>7128</v>
      </c>
      <c r="E121" s="45"/>
      <c r="F121" s="45"/>
      <c r="G121" s="45"/>
      <c r="H121" s="46"/>
    </row>
    <row r="122" spans="1:8" ht="21.75" thickBot="1" x14ac:dyDescent="0.25">
      <c r="A122" s="301"/>
      <c r="B122" s="302"/>
      <c r="C122" s="182"/>
      <c r="D122" s="325"/>
      <c r="E122" s="325"/>
      <c r="F122" s="325"/>
      <c r="G122" s="325"/>
      <c r="H122" s="326"/>
    </row>
    <row r="123" spans="1:8" ht="50.1" customHeight="1" x14ac:dyDescent="0.2">
      <c r="A123" s="143" t="s">
        <v>78</v>
      </c>
      <c r="B123" s="144"/>
      <c r="C123" s="185" t="str">
        <f>"Интернет-площадка 2gis.ru на основе Cправочника организаций "&amp;$C$2&amp;""</f>
        <v>Интернет-площадка 2gis.ru на основе Cправочника организаций "2ГИС.РОСТОВ-НА-ДОНУ"</v>
      </c>
      <c r="D123" s="31">
        <v>8898</v>
      </c>
      <c r="E123" s="32"/>
      <c r="F123" s="32"/>
      <c r="G123" s="32"/>
      <c r="H123" s="33"/>
    </row>
    <row r="124" spans="1:8" ht="50.1" customHeight="1" x14ac:dyDescent="0.2">
      <c r="A124" s="143" t="s">
        <v>79</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4" s="187">
        <v>2286</v>
      </c>
      <c r="E124" s="188"/>
      <c r="F124" s="188"/>
      <c r="G124" s="188"/>
      <c r="H124" s="189"/>
    </row>
    <row r="125" spans="1:8" ht="50.1" customHeight="1" x14ac:dyDescent="0.2">
      <c r="A125" s="143" t="s">
        <v>80</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5" s="36">
        <v>4578</v>
      </c>
      <c r="E125" s="37"/>
      <c r="F125" s="37"/>
      <c r="G125" s="37"/>
      <c r="H125" s="38"/>
    </row>
    <row r="126" spans="1:8" ht="50.1" customHeight="1" x14ac:dyDescent="0.2">
      <c r="A126" s="143" t="s">
        <v>81</v>
      </c>
      <c r="B126" s="144"/>
      <c r="C126" s="186" t="str">
        <f>"Интернет-площадка 2gis.ru на основе Cправочника организаций "&amp;$C$2&amp;""</f>
        <v>Интернет-площадка 2gis.ru на основе Cправочника организаций "2ГИС.РОСТОВ-НА-ДОНУ"</v>
      </c>
      <c r="D126" s="36">
        <v>8898</v>
      </c>
      <c r="E126" s="37"/>
      <c r="F126" s="37"/>
      <c r="G126" s="37"/>
      <c r="H126" s="38"/>
    </row>
    <row r="127" spans="1:8" ht="50.1" customHeight="1" x14ac:dyDescent="0.2">
      <c r="A127" s="143" t="s">
        <v>82</v>
      </c>
      <c r="B127" s="144"/>
      <c r="C127" s="186" t="str">
        <f>"Интернет-площадка 2gis.ru на основе Cправочника организаций "&amp;$C$2&amp;""</f>
        <v>Интернет-площадка 2gis.ru на основе Cправочника организаций "2ГИС.РОСТОВ-НА-ДОНУ"</v>
      </c>
      <c r="D127" s="36">
        <v>10680</v>
      </c>
      <c r="E127" s="37"/>
      <c r="F127" s="37"/>
      <c r="G127" s="37"/>
      <c r="H127" s="38"/>
    </row>
    <row r="128" spans="1:8" ht="50.1" customHeight="1" x14ac:dyDescent="0.2">
      <c r="A128" s="143" t="s">
        <v>83</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8" s="36">
        <v>2292</v>
      </c>
      <c r="E128" s="37"/>
      <c r="F128" s="37"/>
      <c r="G128" s="37"/>
      <c r="H128" s="38"/>
    </row>
    <row r="129" spans="1:8" ht="50.1" customHeight="1" x14ac:dyDescent="0.2">
      <c r="A129" s="143" t="s">
        <v>84</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9" s="36">
        <v>2292</v>
      </c>
      <c r="E129" s="37"/>
      <c r="F129" s="37"/>
      <c r="G129" s="37"/>
      <c r="H129" s="38"/>
    </row>
    <row r="130" spans="1:8" ht="50.1" customHeight="1" x14ac:dyDescent="0.2">
      <c r="A130" s="143" t="s">
        <v>85</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0" s="36">
        <v>4578</v>
      </c>
      <c r="E130" s="37"/>
      <c r="F130" s="37"/>
      <c r="G130" s="37"/>
      <c r="H130" s="38"/>
    </row>
    <row r="131" spans="1:8" ht="50.1" customHeight="1" x14ac:dyDescent="0.2">
      <c r="A131" s="143" t="s">
        <v>86</v>
      </c>
      <c r="B131" s="144"/>
      <c r="C131" s="190" t="str">
        <f>C161</f>
        <v>электронный справочник на основе Справочника организаций "2ГИС.РОСТОВ-НА-ДОНУ" (мобильная версия 2ГИС 4.0 и выше)</v>
      </c>
      <c r="D131" s="36">
        <v>10968</v>
      </c>
      <c r="E131" s="37"/>
      <c r="F131" s="37"/>
      <c r="G131" s="37"/>
      <c r="H131" s="38"/>
    </row>
    <row r="132" spans="1:8" ht="50.1" customHeight="1" x14ac:dyDescent="0.2">
      <c r="A132" s="143" t="s">
        <v>87</v>
      </c>
      <c r="B132" s="144"/>
      <c r="C132" s="186" t="s">
        <v>88</v>
      </c>
      <c r="D132" s="36">
        <v>780</v>
      </c>
      <c r="E132" s="37"/>
      <c r="F132" s="37"/>
      <c r="G132" s="37"/>
      <c r="H132" s="38"/>
    </row>
    <row r="133" spans="1:8" ht="81" customHeight="1" x14ac:dyDescent="0.2">
      <c r="A133" s="143" t="s">
        <v>89</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3" s="36">
        <v>7170</v>
      </c>
      <c r="E133" s="37"/>
      <c r="F133" s="37"/>
      <c r="G133" s="37"/>
      <c r="H133" s="38"/>
    </row>
    <row r="134" spans="1:8" ht="81" customHeight="1" x14ac:dyDescent="0.2">
      <c r="A134" s="143" t="s">
        <v>90</v>
      </c>
      <c r="B134" s="144"/>
      <c r="C134" s="186" t="str">
        <f t="shared" ref="C134:C13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4" s="36">
        <v>4782</v>
      </c>
      <c r="E134" s="37"/>
      <c r="F134" s="37"/>
      <c r="G134" s="37"/>
      <c r="H134" s="38"/>
    </row>
    <row r="135" spans="1:8" ht="81" customHeight="1" x14ac:dyDescent="0.2">
      <c r="A135" s="143" t="s">
        <v>91</v>
      </c>
      <c r="B135" s="144"/>
      <c r="C135"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5" s="36">
        <v>6048</v>
      </c>
      <c r="E135" s="37"/>
      <c r="F135" s="37"/>
      <c r="G135" s="37"/>
      <c r="H135" s="38"/>
    </row>
    <row r="136" spans="1:8" ht="81" customHeight="1" x14ac:dyDescent="0.2">
      <c r="A136" s="143" t="s">
        <v>92</v>
      </c>
      <c r="B136" s="144"/>
      <c r="C136" s="186"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6" s="36">
        <v>2394</v>
      </c>
      <c r="E136" s="37"/>
      <c r="F136" s="37"/>
      <c r="G136" s="37"/>
      <c r="H136" s="38"/>
    </row>
    <row r="137" spans="1:8" ht="50.1" customHeight="1" thickBot="1" x14ac:dyDescent="0.25">
      <c r="A137" s="143" t="s">
        <v>95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7" s="36">
        <v>384</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8" s="36">
        <v>1296</v>
      </c>
      <c r="E138" s="37"/>
      <c r="F138" s="37"/>
      <c r="G138" s="37"/>
      <c r="H138" s="38"/>
    </row>
    <row r="139" spans="1:8" s="16" customFormat="1" ht="126" customHeight="1" x14ac:dyDescent="0.2">
      <c r="A139" s="143" t="s">
        <v>96</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39" s="36">
        <v>10968</v>
      </c>
      <c r="E139" s="37"/>
      <c r="F139" s="37"/>
      <c r="G139" s="37"/>
      <c r="H139" s="38"/>
    </row>
    <row r="140" spans="1:8" s="16" customFormat="1" ht="96" customHeight="1" x14ac:dyDescent="0.2">
      <c r="A140" s="137" t="s">
        <v>97</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0" s="36">
        <v>2292</v>
      </c>
      <c r="E140" s="37"/>
      <c r="F140" s="37"/>
      <c r="G140" s="37"/>
      <c r="H140" s="38"/>
    </row>
    <row r="141" spans="1:8" s="16" customFormat="1" ht="96" customHeight="1" x14ac:dyDescent="0.2">
      <c r="A141" s="137" t="s">
        <v>98</v>
      </c>
      <c r="B141" s="191"/>
      <c r="C14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41" s="36">
        <v>8898</v>
      </c>
      <c r="E141" s="37"/>
      <c r="F141" s="37"/>
      <c r="G141" s="37"/>
      <c r="H141" s="38"/>
    </row>
    <row r="142" spans="1:8" ht="75.75" customHeight="1" x14ac:dyDescent="0.2">
      <c r="A142" s="143" t="s">
        <v>93</v>
      </c>
      <c r="B142" s="144" t="s">
        <v>93</v>
      </c>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2" s="36">
        <v>18000</v>
      </c>
      <c r="E142" s="37"/>
      <c r="F142" s="37"/>
      <c r="G142" s="37"/>
      <c r="H142" s="38"/>
    </row>
    <row r="143" spans="1:8" ht="75.75" customHeight="1" x14ac:dyDescent="0.2">
      <c r="A143" s="143" t="s">
        <v>94</v>
      </c>
      <c r="B143" s="144" t="s">
        <v>94</v>
      </c>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3" s="36">
        <v>7500</v>
      </c>
      <c r="E143" s="37"/>
      <c r="F143" s="37"/>
      <c r="G143" s="37"/>
      <c r="H143" s="38"/>
    </row>
    <row r="144" spans="1:8" ht="50.1" customHeight="1" x14ac:dyDescent="0.2">
      <c r="A144" s="143" t="s">
        <v>99</v>
      </c>
      <c r="B144" s="144"/>
      <c r="C144" s="186" t="str">
        <f>"Интернет-площадка 2gis.ru на основе Cправочника организаций "&amp;$C$2&amp;""</f>
        <v>Интернет-площадка 2gis.ru на основе Cправочника организаций "2ГИС.РОСТОВ-НА-ДОНУ"</v>
      </c>
      <c r="D144" s="36">
        <v>12480</v>
      </c>
      <c r="E144" s="37"/>
      <c r="F144" s="37"/>
      <c r="G144" s="37"/>
      <c r="H144" s="38"/>
    </row>
    <row r="145" spans="1:8" ht="50.1" customHeight="1" x14ac:dyDescent="0.2">
      <c r="A145" s="143" t="s">
        <v>100</v>
      </c>
      <c r="B145" s="144"/>
      <c r="C145" s="186" t="str">
        <f t="shared" ref="C145:C153"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3240</v>
      </c>
      <c r="E145" s="37"/>
      <c r="F145" s="37"/>
      <c r="G145" s="37"/>
      <c r="H145" s="38"/>
    </row>
    <row r="146" spans="1:8" ht="50.1" customHeight="1" x14ac:dyDescent="0.2">
      <c r="A146" s="143" t="s">
        <v>101</v>
      </c>
      <c r="B146" s="144"/>
      <c r="C146" s="186" t="str">
        <f t="shared" si="2"/>
        <v>Электронный справочник на основе Справочника организаций "2ГИС.РОСТОВ-НА-ДОНУ" (версия для ПК)</v>
      </c>
      <c r="D146" s="36">
        <v>6480</v>
      </c>
      <c r="E146" s="37"/>
      <c r="F146" s="37"/>
      <c r="G146" s="37"/>
      <c r="H146" s="38"/>
    </row>
    <row r="147" spans="1:8" ht="50.1" customHeight="1" x14ac:dyDescent="0.2">
      <c r="A147" s="143" t="s">
        <v>102</v>
      </c>
      <c r="B147" s="144"/>
      <c r="C147" s="186" t="str">
        <f>"Интернет-площадка 2gis.ru на основе Cправочника организаций "&amp;$C$2&amp;""</f>
        <v>Интернет-площадка 2gis.ru на основе Cправочника организаций "2ГИС.РОСТОВ-НА-ДОНУ"</v>
      </c>
      <c r="D147" s="36">
        <v>12480</v>
      </c>
      <c r="E147" s="37"/>
      <c r="F147" s="37"/>
      <c r="G147" s="37"/>
      <c r="H147" s="38"/>
    </row>
    <row r="148" spans="1:8" ht="50.1" customHeight="1" x14ac:dyDescent="0.2">
      <c r="A148" s="143" t="s">
        <v>103</v>
      </c>
      <c r="B148" s="144"/>
      <c r="C148" s="186" t="str">
        <f>"Интернет-площадка 2gis.ru на основе Cправочника организаций "&amp;$C$2&amp;""</f>
        <v>Интернет-площадка 2gis.ru на основе Cправочника организаций "2ГИС.РОСТОВ-НА-ДОНУ"</v>
      </c>
      <c r="D148" s="36">
        <v>14976</v>
      </c>
      <c r="E148" s="37"/>
      <c r="F148" s="37"/>
      <c r="G148" s="37"/>
      <c r="H148" s="38"/>
    </row>
    <row r="149" spans="1:8" ht="50.1" customHeight="1" x14ac:dyDescent="0.2">
      <c r="A149" s="143" t="s">
        <v>104</v>
      </c>
      <c r="B149" s="144"/>
      <c r="C149" s="186" t="str">
        <f t="shared" si="2"/>
        <v>Электронный справочник на основе Справочника организаций "2ГИС.РОСТОВ-НА-ДОНУ" (версия для ПК)</v>
      </c>
      <c r="D149" s="36">
        <v>3240</v>
      </c>
      <c r="E149" s="37"/>
      <c r="F149" s="37"/>
      <c r="G149" s="37"/>
      <c r="H149" s="38"/>
    </row>
    <row r="150" spans="1:8" ht="50.1" customHeight="1" x14ac:dyDescent="0.2">
      <c r="A150" s="143" t="s">
        <v>105</v>
      </c>
      <c r="B150" s="144"/>
      <c r="C150" s="186" t="str">
        <f t="shared" si="2"/>
        <v>Электронный справочник на основе Справочника организаций "2ГИС.РОСТОВ-НА-ДОНУ" (версия для ПК)</v>
      </c>
      <c r="D150" s="36">
        <v>3240</v>
      </c>
      <c r="E150" s="37"/>
      <c r="F150" s="37"/>
      <c r="G150" s="37"/>
      <c r="H150" s="38"/>
    </row>
    <row r="151" spans="1:8" ht="50.1" customHeight="1" x14ac:dyDescent="0.2">
      <c r="A151" s="143" t="s">
        <v>106</v>
      </c>
      <c r="B151" s="144"/>
      <c r="C151" s="186" t="str">
        <f t="shared" si="2"/>
        <v>Электронный справочник на основе Справочника организаций "2ГИС.РОСТОВ-НА-ДОНУ" (версия для ПК)</v>
      </c>
      <c r="D151" s="36">
        <v>6480</v>
      </c>
      <c r="E151" s="37"/>
      <c r="F151" s="37"/>
      <c r="G151" s="37"/>
      <c r="H151" s="38"/>
    </row>
    <row r="152" spans="1:8" ht="50.1" customHeight="1" x14ac:dyDescent="0.2">
      <c r="A152" s="143" t="s">
        <v>107</v>
      </c>
      <c r="B152" s="144"/>
      <c r="C152" s="186" t="s">
        <v>88</v>
      </c>
      <c r="D152" s="36">
        <v>1200</v>
      </c>
      <c r="E152" s="37"/>
      <c r="F152" s="37"/>
      <c r="G152" s="37"/>
      <c r="H152" s="38"/>
    </row>
    <row r="153" spans="1:8" ht="50.1" customHeight="1" thickBot="1" x14ac:dyDescent="0.25">
      <c r="A153" s="143" t="s">
        <v>109</v>
      </c>
      <c r="B153" s="144"/>
      <c r="C153" s="186" t="str">
        <f t="shared" si="2"/>
        <v>Электронный справочник на основе Справочника организаций "2ГИС.РОСТОВ-НА-ДОНУ" (версия для ПК)</v>
      </c>
      <c r="D153" s="44">
        <v>600</v>
      </c>
      <c r="E153" s="45"/>
      <c r="F153" s="45"/>
      <c r="G153" s="45"/>
      <c r="H153" s="46"/>
    </row>
    <row r="154" spans="1:8" s="28" customFormat="1" ht="25.5" customHeight="1" thickBot="1" x14ac:dyDescent="0.25">
      <c r="A154" s="24" t="s">
        <v>110</v>
      </c>
      <c r="B154" s="25"/>
      <c r="C154" s="26"/>
      <c r="D154" s="156"/>
      <c r="E154" s="156"/>
      <c r="F154" s="156"/>
      <c r="G154" s="156"/>
      <c r="H154" s="157"/>
    </row>
    <row r="155" spans="1:8" s="16" customFormat="1" ht="50.1" customHeight="1" x14ac:dyDescent="0.2">
      <c r="A155" s="143" t="s">
        <v>111</v>
      </c>
      <c r="B155" s="144"/>
      <c r="C15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55" s="36">
        <v>6000</v>
      </c>
      <c r="E155" s="37"/>
      <c r="F155" s="37"/>
      <c r="G155" s="37"/>
      <c r="H155" s="38"/>
    </row>
    <row r="156" spans="1:8" s="16" customFormat="1" ht="50.1" customHeight="1" x14ac:dyDescent="0.2">
      <c r="A156" s="143" t="s">
        <v>112</v>
      </c>
      <c r="B156" s="144"/>
      <c r="C156" s="196"/>
      <c r="D156" s="36">
        <v>6000</v>
      </c>
      <c r="E156" s="37"/>
      <c r="F156" s="37"/>
      <c r="G156" s="37"/>
      <c r="H156" s="38"/>
    </row>
    <row r="157" spans="1:8" s="16" customFormat="1" ht="50.1" customHeight="1" x14ac:dyDescent="0.2">
      <c r="A157" s="194" t="s">
        <v>113</v>
      </c>
      <c r="B157" s="195"/>
      <c r="C157" s="196"/>
      <c r="D157" s="329">
        <v>3600</v>
      </c>
      <c r="E157" s="140"/>
      <c r="F157" s="140"/>
      <c r="G157" s="140"/>
      <c r="H157" s="140"/>
    </row>
    <row r="158" spans="1:8" s="16" customFormat="1" ht="50.1" customHeight="1" x14ac:dyDescent="0.2">
      <c r="A158" s="194" t="s">
        <v>114</v>
      </c>
      <c r="B158" s="195"/>
      <c r="C158" s="196"/>
      <c r="D158" s="329">
        <v>360</v>
      </c>
      <c r="E158" s="140"/>
      <c r="F158" s="140"/>
      <c r="G158" s="140"/>
      <c r="H158" s="140"/>
    </row>
    <row r="159" spans="1:8" s="16" customFormat="1" ht="50.1" customHeight="1" thickBot="1" x14ac:dyDescent="0.25">
      <c r="A159" s="194" t="s">
        <v>115</v>
      </c>
      <c r="B159" s="195"/>
      <c r="C159" s="198"/>
      <c r="D159" s="78">
        <v>1260</v>
      </c>
      <c r="E159" s="79"/>
      <c r="F159" s="79"/>
      <c r="G159" s="79"/>
      <c r="H159" s="79"/>
    </row>
    <row r="160" spans="1:8" s="16" customFormat="1" ht="50.1" customHeight="1" thickBot="1" x14ac:dyDescent="0.25">
      <c r="A160" s="24" t="s">
        <v>116</v>
      </c>
      <c r="B160" s="25"/>
      <c r="C160" s="26"/>
      <c r="D160" s="156"/>
      <c r="E160" s="156"/>
      <c r="F160" s="156"/>
      <c r="G160" s="156"/>
      <c r="H160" s="157"/>
    </row>
    <row r="161" spans="1:8" ht="50.1" customHeight="1" x14ac:dyDescent="0.2">
      <c r="A161" s="143" t="s">
        <v>117</v>
      </c>
      <c r="B161" s="144"/>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1" s="200">
        <f>F161*1.2</f>
        <v>5493.5999999999995</v>
      </c>
      <c r="E161" s="201">
        <f>F161*1.1</f>
        <v>5035.8</v>
      </c>
      <c r="F161" s="201">
        <v>4578</v>
      </c>
      <c r="G161" s="201">
        <f>F161*0.75</f>
        <v>3433.5</v>
      </c>
      <c r="H161" s="202">
        <f>F161*0.5</f>
        <v>2289</v>
      </c>
    </row>
    <row r="162" spans="1:8" ht="50.1" customHeight="1" x14ac:dyDescent="0.2">
      <c r="A162" s="143" t="s">
        <v>118</v>
      </c>
      <c r="B162" s="144"/>
      <c r="C162" s="186" t="str">
        <f>"Интернет-площадка 2gis.ru на основе Cправочника организаций "&amp;$C$2&amp;""</f>
        <v>Интернет-площадка 2gis.ru на основе Cправочника организаций "2ГИС.РОСТОВ-НА-ДОНУ"</v>
      </c>
      <c r="D162" s="36">
        <v>2292</v>
      </c>
      <c r="E162" s="37"/>
      <c r="F162" s="37"/>
      <c r="G162" s="37"/>
      <c r="H162" s="38"/>
    </row>
    <row r="163" spans="1:8" ht="50.1" customHeight="1" x14ac:dyDescent="0.2">
      <c r="A163" s="143" t="s">
        <v>120</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63" s="200">
        <f>F163*1.2</f>
        <v>7776</v>
      </c>
      <c r="E163" s="201">
        <f>F163*1.1</f>
        <v>7128.0000000000009</v>
      </c>
      <c r="F163" s="201">
        <v>6480</v>
      </c>
      <c r="G163" s="201">
        <f>F163*0.75</f>
        <v>4860</v>
      </c>
      <c r="H163" s="202">
        <f>F163*0.5</f>
        <v>3240</v>
      </c>
    </row>
    <row r="164" spans="1:8" ht="50.1" customHeight="1" x14ac:dyDescent="0.2">
      <c r="A164" s="143" t="s">
        <v>165</v>
      </c>
      <c r="B164" s="144"/>
      <c r="C164" s="186" t="str">
        <f>"Интернет-площадка 2gis.ru на основе Cправочника организаций "&amp;$C$2&amp;""</f>
        <v>Интернет-площадка 2gis.ru на основе Cправочника организаций "2ГИС.РОСТОВ-НА-ДОНУ"</v>
      </c>
      <c r="D164" s="36">
        <v>3240</v>
      </c>
      <c r="E164" s="37"/>
      <c r="F164" s="37"/>
      <c r="G164" s="37"/>
      <c r="H164" s="38"/>
    </row>
    <row r="165" spans="1:8" ht="50.1" customHeight="1" x14ac:dyDescent="0.2">
      <c r="A165" s="143" t="s">
        <v>122</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5" s="36">
        <v>3240</v>
      </c>
      <c r="E165" s="37"/>
      <c r="F165" s="37"/>
      <c r="G165" s="37"/>
      <c r="H165" s="38"/>
    </row>
    <row r="166" spans="1:8" s="16" customFormat="1" ht="126" customHeight="1" thickBot="1" x14ac:dyDescent="0.25">
      <c r="A166" s="143" t="s">
        <v>123</v>
      </c>
      <c r="B166" s="144"/>
      <c r="C166" s="300" t="str">
        <f>C162</f>
        <v>Интернет-площадка 2gis.ru на основе Cправочника организаций "2ГИС.РОСТОВ-НА-ДОНУ"</v>
      </c>
      <c r="D166" s="36">
        <v>4578</v>
      </c>
      <c r="E166" s="37"/>
      <c r="F166" s="37"/>
      <c r="G166" s="37"/>
      <c r="H166" s="38"/>
    </row>
    <row r="167" spans="1:8" ht="50.1" customHeight="1" thickBot="1" x14ac:dyDescent="0.25">
      <c r="A167" s="24" t="s">
        <v>184</v>
      </c>
      <c r="B167" s="25"/>
      <c r="C167" s="26"/>
      <c r="D167" s="156"/>
      <c r="E167" s="156"/>
      <c r="F167" s="156"/>
      <c r="G167" s="156"/>
      <c r="H167" s="157"/>
    </row>
    <row r="168" spans="1:8" s="23" customFormat="1" ht="30" customHeight="1" thickBot="1" x14ac:dyDescent="0.25">
      <c r="A168" s="535"/>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9" s="31">
        <v>10920</v>
      </c>
      <c r="E169" s="32"/>
      <c r="F169" s="32"/>
      <c r="G169" s="32"/>
      <c r="H169" s="33"/>
    </row>
    <row r="170" spans="1:8" s="16" customFormat="1" ht="83.25" customHeight="1" thickBot="1" x14ac:dyDescent="0.25">
      <c r="A170" s="143" t="s">
        <v>186</v>
      </c>
      <c r="B170" s="144"/>
      <c r="C170" s="196"/>
      <c r="D170" s="36">
        <v>10920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641</v>
      </c>
      <c r="D173" s="210"/>
      <c r="E173" s="211"/>
      <c r="F173" s="211"/>
      <c r="G173" s="211"/>
      <c r="H173" s="211"/>
    </row>
    <row r="174" spans="1:8" ht="21" x14ac:dyDescent="0.2">
      <c r="A174" s="208"/>
      <c r="B174" s="211"/>
      <c r="C174" s="212" t="s">
        <v>642</v>
      </c>
      <c r="D174" s="212"/>
      <c r="E174" s="211"/>
      <c r="F174" s="211"/>
      <c r="G174" s="211"/>
      <c r="H174" s="211"/>
    </row>
    <row r="175" spans="1:8" ht="21" x14ac:dyDescent="0.2">
      <c r="A175" s="208"/>
      <c r="B175" s="211"/>
      <c r="C175" s="212" t="s">
        <v>643</v>
      </c>
      <c r="D175" s="212"/>
      <c r="E175" s="211"/>
      <c r="F175" s="211"/>
      <c r="G175" s="211"/>
      <c r="H175" s="211"/>
    </row>
    <row r="176" spans="1:8" ht="21" x14ac:dyDescent="0.2">
      <c r="C176" s="212"/>
      <c r="D176" s="212"/>
      <c r="E176" s="211"/>
      <c r="F176" s="211"/>
      <c r="G176" s="211"/>
      <c r="H176" s="205"/>
    </row>
    <row r="177" spans="1:8" ht="26.25" customHeight="1" x14ac:dyDescent="0.2">
      <c r="A177" s="215" t="str">
        <f>Абакан_юр!A157</f>
        <v>По соглашению сторон в качестве валюты платежа могут выступать украинские гривны, в этом случае курс следующий: 1 руб. = 0,4294 гривен</v>
      </c>
      <c r="B177" s="215"/>
      <c r="C177" s="215"/>
      <c r="D177" s="216"/>
      <c r="E177" s="216"/>
      <c r="F177" s="217"/>
      <c r="G177" s="218"/>
      <c r="H177" s="218"/>
    </row>
    <row r="178" spans="1:8" ht="26.25" customHeight="1" x14ac:dyDescent="0.2">
      <c r="A178" s="215" t="str">
        <f>Абакан_юр!A158</f>
        <v>По соглашению сторон в качестве валюты платежа могут выступать дирхамы ОАЭ, в этом случае курс следующий: 1 руб. = 0,0422 дирхам</v>
      </c>
      <c r="B178" s="215"/>
      <c r="C178" s="215"/>
      <c r="D178" s="216"/>
      <c r="E178" s="216"/>
      <c r="F178" s="217"/>
      <c r="G178" s="220"/>
      <c r="H178" s="220"/>
    </row>
    <row r="179" spans="1:8" ht="26.25" customHeight="1" x14ac:dyDescent="0.2">
      <c r="A179" s="215" t="str">
        <f>Абакан_юр!A159</f>
        <v>По соглашению сторон в качестве валюты платежа могут выступать доллары США, в этом случае курс следующий: 1 руб. = 0,0115 доллара</v>
      </c>
      <c r="B179" s="215"/>
      <c r="C179" s="215"/>
      <c r="D179" s="216"/>
      <c r="E179" s="216"/>
      <c r="F179" s="217"/>
      <c r="G179" s="220"/>
      <c r="H179" s="220"/>
    </row>
    <row r="180" spans="1:8" ht="26.25" customHeight="1" x14ac:dyDescent="0.2">
      <c r="A180" s="215" t="str">
        <f>Абакан_юр!A160</f>
        <v>По соглашению сторон в качестве валюты платежа могут выступать евро, в этом случае курс следующий: 1 руб. = 0,0106 евро</v>
      </c>
      <c r="B180" s="215"/>
      <c r="C180" s="215"/>
      <c r="D180" s="216"/>
      <c r="E180" s="217"/>
      <c r="F180" s="217"/>
      <c r="G180" s="220"/>
      <c r="H180" s="220"/>
    </row>
    <row r="181" spans="1:8" ht="26.25" customHeight="1" x14ac:dyDescent="0.2">
      <c r="A181" s="215" t="str">
        <f>Абакан_юр!A161</f>
        <v>По соглашению сторон в качестве валюты платежа могут выступать чешские кроны, в этом случае курс следующий: 1 руб. = 0,2596 крона</v>
      </c>
      <c r="B181" s="215"/>
      <c r="C181" s="215"/>
      <c r="D181" s="216"/>
      <c r="E181" s="217"/>
      <c r="F181" s="217"/>
      <c r="G181" s="220"/>
      <c r="H181" s="220"/>
    </row>
    <row r="182" spans="1:8" ht="26.25" customHeight="1" x14ac:dyDescent="0.2">
      <c r="A182" s="215" t="str">
        <f>Абакан_юр!A162</f>
        <v>По соглашению сторон в качестве валюты платежа могут выступать киргизские сомы, в этом случае курс следующий: 1 руб. = 1,0276 сом</v>
      </c>
      <c r="B182" s="215"/>
      <c r="C182" s="215"/>
      <c r="D182" s="216"/>
      <c r="E182" s="216"/>
      <c r="F182" s="217"/>
      <c r="G182" s="220"/>
      <c r="H182" s="220"/>
    </row>
    <row r="183" spans="1:8" ht="26.25" customHeight="1" x14ac:dyDescent="0.2">
      <c r="A18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136</v>
      </c>
      <c r="B185" s="227"/>
      <c r="C185" s="227"/>
      <c r="D185" s="227"/>
      <c r="E185" s="227"/>
      <c r="F185" s="227"/>
      <c r="G185" s="227"/>
      <c r="H185" s="227"/>
    </row>
    <row r="186" spans="1:8" ht="21" x14ac:dyDescent="0.2">
      <c r="A186" s="227" t="s">
        <v>137</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138</v>
      </c>
      <c r="B188" s="228"/>
      <c r="C188" s="228"/>
      <c r="D188" s="228"/>
      <c r="E188" s="228"/>
      <c r="F188" s="229"/>
      <c r="G188" s="219"/>
      <c r="H188" s="230"/>
    </row>
    <row r="189" spans="1:8" ht="50.1" customHeight="1" thickBot="1" x14ac:dyDescent="0.25">
      <c r="A189" s="231" t="s">
        <v>139</v>
      </c>
      <c r="B189" s="232"/>
      <c r="C189" s="232"/>
      <c r="D189" s="232"/>
      <c r="E189" s="233"/>
      <c r="F189" s="234"/>
      <c r="H189" s="235"/>
    </row>
    <row r="190" spans="1:8" ht="87" customHeight="1" thickBot="1" x14ac:dyDescent="0.25">
      <c r="A190" s="305" t="s">
        <v>140</v>
      </c>
      <c r="B190" s="306"/>
      <c r="C190" s="238" t="s">
        <v>141</v>
      </c>
      <c r="D190" s="330" t="s">
        <v>142</v>
      </c>
      <c r="E190" s="331"/>
      <c r="F190" s="240"/>
      <c r="G190" s="240"/>
      <c r="H190" s="240"/>
    </row>
    <row r="191" spans="1:8" ht="110.25" customHeight="1" x14ac:dyDescent="0.2">
      <c r="A191" s="241" t="s">
        <v>143</v>
      </c>
      <c r="B191" s="242"/>
      <c r="C191" s="243" t="s">
        <v>144</v>
      </c>
      <c r="D191" s="244" t="s">
        <v>145</v>
      </c>
      <c r="E191" s="245"/>
      <c r="F191" s="240"/>
      <c r="G191" s="240"/>
      <c r="H191" s="240"/>
    </row>
    <row r="192" spans="1:8" ht="97.5" customHeight="1" x14ac:dyDescent="0.2">
      <c r="A192" s="246" t="s">
        <v>146</v>
      </c>
      <c r="B192" s="247"/>
      <c r="C192" s="248" t="s">
        <v>147</v>
      </c>
      <c r="D192" s="249" t="s">
        <v>148</v>
      </c>
      <c r="E192" s="250"/>
      <c r="F192" s="240"/>
      <c r="G192" s="240"/>
      <c r="H192" s="240"/>
    </row>
    <row r="193" spans="1:8" ht="141.75" customHeight="1" thickBot="1" x14ac:dyDescent="0.25">
      <c r="A193" s="332" t="s">
        <v>149</v>
      </c>
      <c r="B193" s="333"/>
      <c r="C193" s="334" t="s">
        <v>150</v>
      </c>
      <c r="D193" s="335" t="s">
        <v>148</v>
      </c>
      <c r="E193" s="336"/>
      <c r="F193" s="240"/>
      <c r="G193" s="240"/>
      <c r="H193" s="240"/>
    </row>
    <row r="194" spans="1:8" s="205" customFormat="1" ht="102.75" customHeight="1" thickBot="1" x14ac:dyDescent="0.25">
      <c r="A194" s="332" t="s">
        <v>152</v>
      </c>
      <c r="B194" s="333"/>
      <c r="C194" s="547" t="s">
        <v>153</v>
      </c>
      <c r="D194" s="333" t="s">
        <v>148</v>
      </c>
      <c r="E194" s="548"/>
      <c r="F194" s="234"/>
      <c r="G194" s="234"/>
      <c r="H194" s="234"/>
    </row>
    <row r="195" spans="1:8" s="226" customFormat="1" ht="222.75" customHeight="1" thickBot="1" x14ac:dyDescent="0.25">
      <c r="A195" s="332" t="s">
        <v>154</v>
      </c>
      <c r="B195" s="333"/>
      <c r="C195" s="334" t="s">
        <v>155</v>
      </c>
      <c r="D195" s="335" t="s">
        <v>148</v>
      </c>
      <c r="E195" s="336"/>
      <c r="F195" s="224"/>
      <c r="G195" s="225"/>
      <c r="H195" s="225"/>
    </row>
    <row r="196" spans="1:8" ht="26.25" x14ac:dyDescent="0.2">
      <c r="A196" s="689"/>
      <c r="B196" s="689"/>
      <c r="C196" s="577"/>
      <c r="D196" s="577"/>
      <c r="E196" s="577"/>
      <c r="F196" s="224"/>
      <c r="G196" s="225"/>
      <c r="H196" s="225"/>
    </row>
    <row r="197" spans="1:8" ht="34.5" customHeight="1" x14ac:dyDescent="0.2">
      <c r="A197" s="252" t="s">
        <v>156</v>
      </c>
      <c r="B197" s="252"/>
      <c r="C197" s="252"/>
      <c r="D197" s="252"/>
      <c r="E197" s="252"/>
      <c r="F197" s="252"/>
      <c r="G197" s="252"/>
      <c r="H197" s="252"/>
    </row>
    <row r="198" spans="1:8" ht="34.5" customHeight="1" x14ac:dyDescent="0.2">
      <c r="A198" s="252" t="s">
        <v>157</v>
      </c>
      <c r="B198" s="252"/>
      <c r="C198" s="252"/>
      <c r="D198" s="252"/>
      <c r="E198" s="252"/>
      <c r="F198" s="252"/>
      <c r="G198" s="252"/>
      <c r="H198" s="252"/>
    </row>
    <row r="199" spans="1:8" ht="178.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78.75" customHeight="1" x14ac:dyDescent="0.2">
      <c r="A200" s="227" t="s">
        <v>159</v>
      </c>
      <c r="B200" s="227"/>
      <c r="C200" s="227"/>
      <c r="D200" s="227"/>
      <c r="E200" s="227"/>
      <c r="F200" s="227"/>
      <c r="G200" s="227"/>
      <c r="H200" s="227"/>
    </row>
    <row r="201" spans="1:8" ht="36" customHeight="1" x14ac:dyDescent="0.2">
      <c r="A201" s="252" t="s">
        <v>160</v>
      </c>
      <c r="B201" s="252"/>
      <c r="C201" s="252"/>
      <c r="D201" s="252"/>
      <c r="E201" s="252"/>
      <c r="F201" s="252"/>
      <c r="G201" s="252"/>
      <c r="H201" s="252"/>
    </row>
    <row r="202" spans="1:8" s="254" customFormat="1" ht="114.75" customHeight="1" x14ac:dyDescent="0.2">
      <c r="A202" s="227" t="s">
        <v>161</v>
      </c>
      <c r="B202" s="227"/>
      <c r="C202" s="227"/>
      <c r="D202" s="227"/>
      <c r="E202" s="227"/>
      <c r="F202" s="227"/>
      <c r="G202" s="227"/>
      <c r="H202" s="227"/>
    </row>
  </sheetData>
  <sheetProtection selectLockedCells="1" selectUnlockedCells="1"/>
  <mergeCells count="339">
    <mergeCell ref="A197:H197"/>
    <mergeCell ref="A198:H198"/>
    <mergeCell ref="A199:H199"/>
    <mergeCell ref="A200:H200"/>
    <mergeCell ref="A201:H201"/>
    <mergeCell ref="A202:E202"/>
    <mergeCell ref="F202:H202"/>
    <mergeCell ref="A193:B193"/>
    <mergeCell ref="D193:E193"/>
    <mergeCell ref="A194:B194"/>
    <mergeCell ref="D194:E194"/>
    <mergeCell ref="A195:B195"/>
    <mergeCell ref="D195:E195"/>
    <mergeCell ref="A190:B190"/>
    <mergeCell ref="D190:E190"/>
    <mergeCell ref="A191:B191"/>
    <mergeCell ref="D191:E191"/>
    <mergeCell ref="A192:B192"/>
    <mergeCell ref="D192:E192"/>
    <mergeCell ref="A182:C182"/>
    <mergeCell ref="A183:C183"/>
    <mergeCell ref="A185:H185"/>
    <mergeCell ref="A186:H186"/>
    <mergeCell ref="A188:E188"/>
    <mergeCell ref="A189:E189"/>
    <mergeCell ref="A177:C177"/>
    <mergeCell ref="G177:H177"/>
    <mergeCell ref="A178:C178"/>
    <mergeCell ref="A179:C179"/>
    <mergeCell ref="A180:C180"/>
    <mergeCell ref="A181:C181"/>
    <mergeCell ref="A171:B171"/>
    <mergeCell ref="D171:H171"/>
    <mergeCell ref="C173:D173"/>
    <mergeCell ref="C174:D174"/>
    <mergeCell ref="C175:D175"/>
    <mergeCell ref="C176:D176"/>
    <mergeCell ref="A167:B167"/>
    <mergeCell ref="D167:H167"/>
    <mergeCell ref="A168:C168"/>
    <mergeCell ref="D168:H168"/>
    <mergeCell ref="A169:B169"/>
    <mergeCell ref="C169:C170"/>
    <mergeCell ref="D169:H169"/>
    <mergeCell ref="A170:B170"/>
    <mergeCell ref="D170:H170"/>
    <mergeCell ref="A163:B163"/>
    <mergeCell ref="A164:B164"/>
    <mergeCell ref="D164:H164"/>
    <mergeCell ref="A165:B165"/>
    <mergeCell ref="D165:H165"/>
    <mergeCell ref="A166:B166"/>
    <mergeCell ref="D166:H166"/>
    <mergeCell ref="D159:H159"/>
    <mergeCell ref="A160:B160"/>
    <mergeCell ref="D160:H160"/>
    <mergeCell ref="A161:B161"/>
    <mergeCell ref="A162:B162"/>
    <mergeCell ref="D162:H162"/>
    <mergeCell ref="A155:B155"/>
    <mergeCell ref="C155:C159"/>
    <mergeCell ref="D155:H155"/>
    <mergeCell ref="A156:B156"/>
    <mergeCell ref="D156:H156"/>
    <mergeCell ref="A157:B157"/>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20"/>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4"/>
  <sheetViews>
    <sheetView view="pageBreakPreview" zoomScale="40" zoomScaleNormal="60" zoomScaleSheetLayoutView="40" workbookViewId="0">
      <pane ySplit="4" topLeftCell="A173"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7938</v>
      </c>
      <c r="E7" s="32">
        <f>F7*1.1</f>
        <v>7276.5000000000009</v>
      </c>
      <c r="F7" s="32">
        <v>6615</v>
      </c>
      <c r="G7" s="32">
        <f>F7*0.75</f>
        <v>4961.25</v>
      </c>
      <c r="H7" s="33">
        <f>F7*0.5</f>
        <v>3307.5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11116.8</v>
      </c>
      <c r="E27" s="32">
        <f>F27*1.1</f>
        <v>10190.400000000001</v>
      </c>
      <c r="F27" s="32">
        <v>9264</v>
      </c>
      <c r="G27" s="32">
        <f>F27*0.75</f>
        <v>6948</v>
      </c>
      <c r="H27" s="33">
        <f>F27*0.5</f>
        <v>4632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360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361">
        <f>F48*1.2</f>
        <v>4464</v>
      </c>
      <c r="E48" s="361">
        <f>F48*1.1</f>
        <v>4092.0000000000005</v>
      </c>
      <c r="F48" s="361">
        <v>3720</v>
      </c>
      <c r="G48" s="361">
        <f>F48*0.75</f>
        <v>2790</v>
      </c>
      <c r="H48" s="361">
        <f>F48*0.5</f>
        <v>1860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945 до 18900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56" s="365">
        <v>945</v>
      </c>
      <c r="E56" s="128"/>
      <c r="F56" s="128"/>
      <c r="G56" s="128"/>
      <c r="H56" s="129"/>
    </row>
    <row r="57" spans="1:8" s="16" customFormat="1" ht="37.5" customHeight="1" outlineLevel="1" x14ac:dyDescent="0.2">
      <c r="A57" s="130" t="s">
        <v>33</v>
      </c>
      <c r="B57" s="366"/>
      <c r="C57" s="367"/>
      <c r="D57" s="56">
        <v>1890</v>
      </c>
      <c r="E57" s="37"/>
      <c r="F57" s="37"/>
      <c r="G57" s="37"/>
      <c r="H57" s="38"/>
    </row>
    <row r="58" spans="1:8" s="16" customFormat="1" ht="37.5" customHeight="1" outlineLevel="1" x14ac:dyDescent="0.2">
      <c r="A58" s="130" t="s">
        <v>34</v>
      </c>
      <c r="B58" s="366"/>
      <c r="C58" s="367"/>
      <c r="D58" s="56">
        <v>2835</v>
      </c>
      <c r="E58" s="37"/>
      <c r="F58" s="37"/>
      <c r="G58" s="37"/>
      <c r="H58" s="38"/>
    </row>
    <row r="59" spans="1:8" s="16" customFormat="1" ht="37.5" customHeight="1" outlineLevel="1" x14ac:dyDescent="0.2">
      <c r="A59" s="130" t="s">
        <v>35</v>
      </c>
      <c r="B59" s="366"/>
      <c r="C59" s="367"/>
      <c r="D59" s="56">
        <v>3780</v>
      </c>
      <c r="E59" s="37"/>
      <c r="F59" s="37"/>
      <c r="G59" s="37"/>
      <c r="H59" s="38"/>
    </row>
    <row r="60" spans="1:8" s="16" customFormat="1" ht="37.5" customHeight="1" outlineLevel="1" x14ac:dyDescent="0.2">
      <c r="A60" s="130" t="s">
        <v>36</v>
      </c>
      <c r="B60" s="366"/>
      <c r="C60" s="367"/>
      <c r="D60" s="56">
        <v>4725</v>
      </c>
      <c r="E60" s="37"/>
      <c r="F60" s="37"/>
      <c r="G60" s="37"/>
      <c r="H60" s="38"/>
    </row>
    <row r="61" spans="1:8" s="16" customFormat="1" ht="37.5" customHeight="1" outlineLevel="1" x14ac:dyDescent="0.2">
      <c r="A61" s="130" t="s">
        <v>37</v>
      </c>
      <c r="B61" s="366"/>
      <c r="C61" s="367"/>
      <c r="D61" s="56">
        <v>5670</v>
      </c>
      <c r="E61" s="37"/>
      <c r="F61" s="37"/>
      <c r="G61" s="37"/>
      <c r="H61" s="38"/>
    </row>
    <row r="62" spans="1:8" s="16" customFormat="1" ht="37.5" customHeight="1" outlineLevel="1" x14ac:dyDescent="0.2">
      <c r="A62" s="130" t="s">
        <v>38</v>
      </c>
      <c r="B62" s="366"/>
      <c r="C62" s="367"/>
      <c r="D62" s="56">
        <v>6615</v>
      </c>
      <c r="E62" s="37"/>
      <c r="F62" s="37"/>
      <c r="G62" s="37"/>
      <c r="H62" s="38"/>
    </row>
    <row r="63" spans="1:8" s="16" customFormat="1" ht="37.5" customHeight="1" outlineLevel="1" x14ac:dyDescent="0.2">
      <c r="A63" s="130" t="s">
        <v>39</v>
      </c>
      <c r="B63" s="366"/>
      <c r="C63" s="367"/>
      <c r="D63" s="56">
        <v>7560</v>
      </c>
      <c r="E63" s="37"/>
      <c r="F63" s="37"/>
      <c r="G63" s="37"/>
      <c r="H63" s="38"/>
    </row>
    <row r="64" spans="1:8" s="16" customFormat="1" ht="37.5" customHeight="1" outlineLevel="1" x14ac:dyDescent="0.2">
      <c r="A64" s="130" t="s">
        <v>40</v>
      </c>
      <c r="B64" s="366"/>
      <c r="C64" s="367"/>
      <c r="D64" s="56">
        <v>8505</v>
      </c>
      <c r="E64" s="37"/>
      <c r="F64" s="37"/>
      <c r="G64" s="37"/>
      <c r="H64" s="38"/>
    </row>
    <row r="65" spans="1:8" s="16" customFormat="1" ht="37.5" customHeight="1" outlineLevel="1" x14ac:dyDescent="0.2">
      <c r="A65" s="130" t="s">
        <v>41</v>
      </c>
      <c r="B65" s="366"/>
      <c r="C65" s="367"/>
      <c r="D65" s="56">
        <v>9450</v>
      </c>
      <c r="E65" s="37"/>
      <c r="F65" s="37"/>
      <c r="G65" s="37"/>
      <c r="H65" s="38"/>
    </row>
    <row r="66" spans="1:8" s="16" customFormat="1" ht="37.5" customHeight="1" outlineLevel="1" x14ac:dyDescent="0.2">
      <c r="A66" s="130" t="s">
        <v>42</v>
      </c>
      <c r="B66" s="366"/>
      <c r="C66" s="367"/>
      <c r="D66" s="56">
        <v>10395</v>
      </c>
      <c r="E66" s="37"/>
      <c r="F66" s="37"/>
      <c r="G66" s="37"/>
      <c r="H66" s="38"/>
    </row>
    <row r="67" spans="1:8" s="16" customFormat="1" ht="37.5" customHeight="1" outlineLevel="1" x14ac:dyDescent="0.2">
      <c r="A67" s="130" t="s">
        <v>43</v>
      </c>
      <c r="B67" s="366"/>
      <c r="C67" s="367"/>
      <c r="D67" s="56">
        <v>11340</v>
      </c>
      <c r="E67" s="37"/>
      <c r="F67" s="37"/>
      <c r="G67" s="37"/>
      <c r="H67" s="38"/>
    </row>
    <row r="68" spans="1:8" s="16" customFormat="1" ht="37.5" customHeight="1" outlineLevel="1" x14ac:dyDescent="0.2">
      <c r="A68" s="130" t="s">
        <v>44</v>
      </c>
      <c r="B68" s="366"/>
      <c r="C68" s="367"/>
      <c r="D68" s="56">
        <v>12285</v>
      </c>
      <c r="E68" s="37"/>
      <c r="F68" s="37"/>
      <c r="G68" s="37"/>
      <c r="H68" s="38"/>
    </row>
    <row r="69" spans="1:8" s="16" customFormat="1" ht="37.5" customHeight="1" outlineLevel="1" x14ac:dyDescent="0.2">
      <c r="A69" s="130" t="s">
        <v>45</v>
      </c>
      <c r="B69" s="366"/>
      <c r="C69" s="367"/>
      <c r="D69" s="56">
        <v>13230</v>
      </c>
      <c r="E69" s="37"/>
      <c r="F69" s="37"/>
      <c r="G69" s="37"/>
      <c r="H69" s="38"/>
    </row>
    <row r="70" spans="1:8" s="16" customFormat="1" ht="37.5" customHeight="1" outlineLevel="1" x14ac:dyDescent="0.2">
      <c r="A70" s="130" t="s">
        <v>46</v>
      </c>
      <c r="B70" s="366"/>
      <c r="C70" s="367"/>
      <c r="D70" s="56">
        <v>14175</v>
      </c>
      <c r="E70" s="37"/>
      <c r="F70" s="37"/>
      <c r="G70" s="37"/>
      <c r="H70" s="38"/>
    </row>
    <row r="71" spans="1:8" s="16" customFormat="1" ht="37.5" customHeight="1" outlineLevel="1" x14ac:dyDescent="0.2">
      <c r="A71" s="130" t="s">
        <v>47</v>
      </c>
      <c r="B71" s="366"/>
      <c r="C71" s="367"/>
      <c r="D71" s="56">
        <v>15120</v>
      </c>
      <c r="E71" s="37"/>
      <c r="F71" s="37"/>
      <c r="G71" s="37"/>
      <c r="H71" s="38"/>
    </row>
    <row r="72" spans="1:8" s="16" customFormat="1" ht="37.5" customHeight="1" outlineLevel="1" x14ac:dyDescent="0.2">
      <c r="A72" s="130" t="s">
        <v>48</v>
      </c>
      <c r="B72" s="366"/>
      <c r="C72" s="367"/>
      <c r="D72" s="56">
        <v>16065</v>
      </c>
      <c r="E72" s="37"/>
      <c r="F72" s="37"/>
      <c r="G72" s="37"/>
      <c r="H72" s="38"/>
    </row>
    <row r="73" spans="1:8" s="16" customFormat="1" ht="37.5" customHeight="1" outlineLevel="1" x14ac:dyDescent="0.2">
      <c r="A73" s="130" t="s">
        <v>49</v>
      </c>
      <c r="B73" s="366"/>
      <c r="C73" s="367"/>
      <c r="D73" s="56">
        <v>17010</v>
      </c>
      <c r="E73" s="37"/>
      <c r="F73" s="37"/>
      <c r="G73" s="37"/>
      <c r="H73" s="38"/>
    </row>
    <row r="74" spans="1:8" s="16" customFormat="1" ht="37.5" customHeight="1" outlineLevel="1" x14ac:dyDescent="0.2">
      <c r="A74" s="130" t="s">
        <v>50</v>
      </c>
      <c r="B74" s="366"/>
      <c r="C74" s="367"/>
      <c r="D74" s="56">
        <v>17955</v>
      </c>
      <c r="E74" s="37"/>
      <c r="F74" s="37"/>
      <c r="G74" s="37"/>
      <c r="H74" s="38"/>
    </row>
    <row r="75" spans="1:8" s="16" customFormat="1" ht="37.5" customHeight="1" outlineLevel="1" x14ac:dyDescent="0.2">
      <c r="A75" s="130" t="s">
        <v>51</v>
      </c>
      <c r="B75" s="366"/>
      <c r="C75" s="367"/>
      <c r="D75" s="56">
        <v>18900</v>
      </c>
      <c r="E75" s="37"/>
      <c r="F75" s="37"/>
      <c r="G75" s="37"/>
      <c r="H75" s="38"/>
    </row>
    <row r="76" spans="1:8" s="16" customFormat="1" ht="37.5" customHeight="1" outlineLevel="1" x14ac:dyDescent="0.2">
      <c r="A76" s="130" t="s">
        <v>196</v>
      </c>
      <c r="B76" s="131"/>
      <c r="C76" s="367"/>
      <c r="D76" s="56">
        <v>19845</v>
      </c>
      <c r="E76" s="37"/>
      <c r="F76" s="37"/>
      <c r="G76" s="37"/>
      <c r="H76" s="38"/>
    </row>
    <row r="77" spans="1:8" s="16" customFormat="1" ht="37.5" customHeight="1" outlineLevel="1" x14ac:dyDescent="0.2">
      <c r="A77" s="130" t="s">
        <v>197</v>
      </c>
      <c r="B77" s="131"/>
      <c r="C77" s="367"/>
      <c r="D77" s="56">
        <v>20790</v>
      </c>
      <c r="E77" s="37"/>
      <c r="F77" s="37"/>
      <c r="G77" s="37"/>
      <c r="H77" s="38"/>
    </row>
    <row r="78" spans="1:8" s="16" customFormat="1" ht="37.5" customHeight="1" outlineLevel="1" x14ac:dyDescent="0.2">
      <c r="A78" s="130" t="s">
        <v>198</v>
      </c>
      <c r="B78" s="131"/>
      <c r="C78" s="367"/>
      <c r="D78" s="56">
        <v>21735</v>
      </c>
      <c r="E78" s="37"/>
      <c r="F78" s="37"/>
      <c r="G78" s="37"/>
      <c r="H78" s="38"/>
    </row>
    <row r="79" spans="1:8" s="16" customFormat="1" ht="37.5" customHeight="1" outlineLevel="1" x14ac:dyDescent="0.2">
      <c r="A79" s="130" t="s">
        <v>199</v>
      </c>
      <c r="B79" s="131"/>
      <c r="C79" s="367"/>
      <c r="D79" s="56">
        <v>22680</v>
      </c>
      <c r="E79" s="37"/>
      <c r="F79" s="37"/>
      <c r="G79" s="37"/>
      <c r="H79" s="38"/>
    </row>
    <row r="80" spans="1:8" s="16" customFormat="1" ht="37.5" customHeight="1" outlineLevel="1" x14ac:dyDescent="0.2">
      <c r="A80" s="130" t="s">
        <v>200</v>
      </c>
      <c r="B80" s="131"/>
      <c r="C80" s="367"/>
      <c r="D80" s="56">
        <v>23625</v>
      </c>
      <c r="E80" s="37"/>
      <c r="F80" s="37"/>
      <c r="G80" s="37"/>
      <c r="H80" s="38"/>
    </row>
    <row r="81" spans="1:8" s="16" customFormat="1" ht="37.5" customHeight="1" outlineLevel="1" x14ac:dyDescent="0.2">
      <c r="A81" s="130" t="s">
        <v>201</v>
      </c>
      <c r="B81" s="131"/>
      <c r="C81" s="367"/>
      <c r="D81" s="56">
        <v>24570</v>
      </c>
      <c r="E81" s="37"/>
      <c r="F81" s="37"/>
      <c r="G81" s="37"/>
      <c r="H81" s="38"/>
    </row>
    <row r="82" spans="1:8" s="16" customFormat="1" ht="37.5" customHeight="1" outlineLevel="1" x14ac:dyDescent="0.2">
      <c r="A82" s="130" t="s">
        <v>202</v>
      </c>
      <c r="B82" s="131"/>
      <c r="C82" s="367"/>
      <c r="D82" s="56">
        <v>25515</v>
      </c>
      <c r="E82" s="37"/>
      <c r="F82" s="37"/>
      <c r="G82" s="37"/>
      <c r="H82" s="38"/>
    </row>
    <row r="83" spans="1:8" s="16" customFormat="1" ht="37.5" customHeight="1" outlineLevel="1" x14ac:dyDescent="0.2">
      <c r="A83" s="130" t="s">
        <v>203</v>
      </c>
      <c r="B83" s="131"/>
      <c r="C83" s="367"/>
      <c r="D83" s="56">
        <v>26460</v>
      </c>
      <c r="E83" s="37"/>
      <c r="F83" s="37"/>
      <c r="G83" s="37"/>
      <c r="H83" s="38"/>
    </row>
    <row r="84" spans="1:8" s="16" customFormat="1" ht="37.5" customHeight="1" outlineLevel="1" x14ac:dyDescent="0.2">
      <c r="A84" s="130" t="s">
        <v>204</v>
      </c>
      <c r="B84" s="131"/>
      <c r="C84" s="367"/>
      <c r="D84" s="56">
        <v>27405</v>
      </c>
      <c r="E84" s="37"/>
      <c r="F84" s="37"/>
      <c r="G84" s="37"/>
      <c r="H84" s="38"/>
    </row>
    <row r="85" spans="1:8" s="16" customFormat="1" ht="37.5" customHeight="1" outlineLevel="1" x14ac:dyDescent="0.2">
      <c r="A85" s="130" t="s">
        <v>205</v>
      </c>
      <c r="B85" s="131"/>
      <c r="C85" s="367"/>
      <c r="D85" s="56">
        <v>28350</v>
      </c>
      <c r="E85" s="37"/>
      <c r="F85" s="37"/>
      <c r="G85" s="37"/>
      <c r="H85" s="38"/>
    </row>
    <row r="86" spans="1:8" s="16" customFormat="1" ht="37.5" customHeight="1" outlineLevel="1" x14ac:dyDescent="0.2">
      <c r="A86" s="130" t="s">
        <v>215</v>
      </c>
      <c r="B86" s="131"/>
      <c r="C86" s="367"/>
      <c r="D86" s="56">
        <v>29295</v>
      </c>
      <c r="E86" s="37"/>
      <c r="F86" s="37"/>
      <c r="G86" s="37"/>
      <c r="H86" s="38"/>
    </row>
    <row r="87" spans="1:8" s="16" customFormat="1" ht="37.5" customHeight="1" outlineLevel="1" x14ac:dyDescent="0.2">
      <c r="A87" s="130" t="s">
        <v>216</v>
      </c>
      <c r="B87" s="131"/>
      <c r="C87" s="367"/>
      <c r="D87" s="56">
        <v>30240</v>
      </c>
      <c r="E87" s="37"/>
      <c r="F87" s="37"/>
      <c r="G87" s="37"/>
      <c r="H87" s="38"/>
    </row>
    <row r="88" spans="1:8" s="16" customFormat="1" ht="37.5" customHeight="1" outlineLevel="1" x14ac:dyDescent="0.2">
      <c r="A88" s="130" t="s">
        <v>217</v>
      </c>
      <c r="B88" s="131"/>
      <c r="C88" s="367"/>
      <c r="D88" s="56">
        <v>31185</v>
      </c>
      <c r="E88" s="37"/>
      <c r="F88" s="37"/>
      <c r="G88" s="37"/>
      <c r="H88" s="38"/>
    </row>
    <row r="89" spans="1:8" s="16" customFormat="1" ht="37.5" customHeight="1" outlineLevel="1" x14ac:dyDescent="0.2">
      <c r="A89" s="130" t="s">
        <v>218</v>
      </c>
      <c r="B89" s="131"/>
      <c r="C89" s="367"/>
      <c r="D89" s="56">
        <v>32130</v>
      </c>
      <c r="E89" s="37"/>
      <c r="F89" s="37"/>
      <c r="G89" s="37"/>
      <c r="H89" s="38"/>
    </row>
    <row r="90" spans="1:8" s="16" customFormat="1" ht="37.5" customHeight="1" outlineLevel="1" x14ac:dyDescent="0.2">
      <c r="A90" s="130" t="s">
        <v>219</v>
      </c>
      <c r="B90" s="131"/>
      <c r="C90" s="367"/>
      <c r="D90" s="56">
        <v>33075</v>
      </c>
      <c r="E90" s="37"/>
      <c r="F90" s="37"/>
      <c r="G90" s="37"/>
      <c r="H90" s="38"/>
    </row>
    <row r="91" spans="1:8" s="16" customFormat="1" ht="37.5" customHeight="1" outlineLevel="1" x14ac:dyDescent="0.2">
      <c r="A91" s="130" t="s">
        <v>220</v>
      </c>
      <c r="B91" s="131"/>
      <c r="C91" s="367"/>
      <c r="D91" s="56">
        <v>34020</v>
      </c>
      <c r="E91" s="37"/>
      <c r="F91" s="37"/>
      <c r="G91" s="37"/>
      <c r="H91" s="38"/>
    </row>
    <row r="92" spans="1:8" s="16" customFormat="1" ht="37.5" customHeight="1" outlineLevel="1" x14ac:dyDescent="0.2">
      <c r="A92" s="130" t="s">
        <v>221</v>
      </c>
      <c r="B92" s="131"/>
      <c r="C92" s="367"/>
      <c r="D92" s="56">
        <v>34965</v>
      </c>
      <c r="E92" s="37"/>
      <c r="F92" s="37"/>
      <c r="G92" s="37"/>
      <c r="H92" s="38"/>
    </row>
    <row r="93" spans="1:8" s="16" customFormat="1" ht="37.5" customHeight="1" outlineLevel="1" x14ac:dyDescent="0.2">
      <c r="A93" s="130" t="s">
        <v>222</v>
      </c>
      <c r="B93" s="131"/>
      <c r="C93" s="367"/>
      <c r="D93" s="56">
        <v>35910</v>
      </c>
      <c r="E93" s="37"/>
      <c r="F93" s="37"/>
      <c r="G93" s="37"/>
      <c r="H93" s="38"/>
    </row>
    <row r="94" spans="1:8" s="16" customFormat="1" ht="37.5" customHeight="1" outlineLevel="1" x14ac:dyDescent="0.2">
      <c r="A94" s="130" t="s">
        <v>223</v>
      </c>
      <c r="B94" s="131"/>
      <c r="C94" s="367"/>
      <c r="D94" s="56">
        <v>36855</v>
      </c>
      <c r="E94" s="37"/>
      <c r="F94" s="37"/>
      <c r="G94" s="37"/>
      <c r="H94" s="38"/>
    </row>
    <row r="95" spans="1:8" s="16" customFormat="1" ht="37.5" customHeight="1" outlineLevel="1" thickBot="1" x14ac:dyDescent="0.25">
      <c r="A95" s="130" t="s">
        <v>224</v>
      </c>
      <c r="B95" s="131"/>
      <c r="C95" s="368"/>
      <c r="D95" s="56">
        <v>37800</v>
      </c>
      <c r="E95" s="37"/>
      <c r="F95" s="37"/>
      <c r="G95" s="37"/>
      <c r="H95" s="38"/>
    </row>
    <row r="96" spans="1:8" s="16" customFormat="1" ht="50.1" customHeight="1" thickBot="1" x14ac:dyDescent="0.25">
      <c r="A96" s="119" t="s">
        <v>52</v>
      </c>
      <c r="B96" s="120"/>
      <c r="C96" s="120"/>
      <c r="D96" s="121" t="str">
        <f>"от "&amp;MIN(D97:D106)&amp;" до "&amp;MAX(D97:D106)</f>
        <v>от 63 до 6048</v>
      </c>
      <c r="E96" s="122"/>
      <c r="F96" s="122"/>
      <c r="G96" s="122"/>
      <c r="H96" s="123"/>
    </row>
    <row r="97" spans="1:8" s="16" customFormat="1" ht="157.5" customHeight="1" x14ac:dyDescent="0.2">
      <c r="A97" s="132" t="s">
        <v>53</v>
      </c>
      <c r="B97" s="133" t="s">
        <v>13</v>
      </c>
      <c r="C97" s="321"/>
      <c r="D97" s="127">
        <v>1071</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98" s="36">
        <v>63</v>
      </c>
      <c r="E98" s="37"/>
      <c r="F98" s="37"/>
      <c r="G98" s="37"/>
      <c r="H98" s="38"/>
    </row>
    <row r="99" spans="1:8" s="16" customFormat="1" ht="37.5" customHeight="1" x14ac:dyDescent="0.2">
      <c r="A99" s="143" t="s">
        <v>55</v>
      </c>
      <c r="B99" s="144"/>
      <c r="C99" s="142"/>
      <c r="D99" s="36">
        <v>6048</v>
      </c>
      <c r="E99" s="37"/>
      <c r="F99" s="37"/>
      <c r="G99" s="37"/>
      <c r="H99" s="38"/>
    </row>
    <row r="100" spans="1:8" s="16" customFormat="1" ht="37.5" customHeight="1" x14ac:dyDescent="0.2">
      <c r="A100" s="143" t="s">
        <v>56</v>
      </c>
      <c r="B100" s="144"/>
      <c r="C100" s="142"/>
      <c r="D100" s="36">
        <v>1260</v>
      </c>
      <c r="E100" s="37"/>
      <c r="F100" s="37"/>
      <c r="G100" s="37"/>
      <c r="H100" s="38"/>
    </row>
    <row r="101" spans="1:8" s="16" customFormat="1" ht="37.5" customHeight="1" x14ac:dyDescent="0.2">
      <c r="A101" s="143" t="s">
        <v>57</v>
      </c>
      <c r="B101" s="144"/>
      <c r="C101" s="142"/>
      <c r="D101" s="36">
        <v>3654</v>
      </c>
      <c r="E101" s="37"/>
      <c r="F101" s="37"/>
      <c r="G101" s="37"/>
      <c r="H101" s="38"/>
    </row>
    <row r="102" spans="1:8" s="16" customFormat="1" ht="37.5" customHeight="1" x14ac:dyDescent="0.2">
      <c r="A102" s="143" t="s">
        <v>58</v>
      </c>
      <c r="B102" s="458"/>
      <c r="C102" s="142"/>
      <c r="D102" s="36">
        <v>252</v>
      </c>
      <c r="E102" s="37"/>
      <c r="F102" s="37"/>
      <c r="G102" s="37"/>
      <c r="H102" s="38"/>
    </row>
    <row r="103" spans="1:8" s="16" customFormat="1" ht="37.5" customHeight="1" x14ac:dyDescent="0.2">
      <c r="A103" s="143" t="s">
        <v>59</v>
      </c>
      <c r="B103" s="458"/>
      <c r="C103" s="142"/>
      <c r="D103" s="36">
        <v>252</v>
      </c>
      <c r="E103" s="37"/>
      <c r="F103" s="37"/>
      <c r="G103" s="37"/>
      <c r="H103" s="38"/>
    </row>
    <row r="104" spans="1:8" s="16" customFormat="1" ht="37.5" customHeight="1" x14ac:dyDescent="0.2">
      <c r="A104" s="143" t="s">
        <v>60</v>
      </c>
      <c r="B104" s="458"/>
      <c r="C104" s="142"/>
      <c r="D104" s="36">
        <v>504</v>
      </c>
      <c r="E104" s="37"/>
      <c r="F104" s="37"/>
      <c r="G104" s="37"/>
      <c r="H104" s="38"/>
    </row>
    <row r="105" spans="1:8" s="16" customFormat="1" ht="37.5" customHeight="1" x14ac:dyDescent="0.2">
      <c r="A105" s="143" t="s">
        <v>61</v>
      </c>
      <c r="B105" s="458"/>
      <c r="C105" s="142"/>
      <c r="D105" s="36">
        <v>756</v>
      </c>
      <c r="E105" s="37"/>
      <c r="F105" s="37"/>
      <c r="G105" s="37"/>
      <c r="H105" s="38"/>
    </row>
    <row r="106" spans="1:8" s="16" customFormat="1" ht="37.5" customHeight="1" thickBot="1" x14ac:dyDescent="0.25">
      <c r="A106" s="194" t="s">
        <v>62</v>
      </c>
      <c r="B106" s="459"/>
      <c r="C106" s="147"/>
      <c r="D106" s="36">
        <v>4221</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07" s="45">
        <v>33</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537 до 15750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8.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10" s="165">
        <v>3024</v>
      </c>
      <c r="E110" s="165"/>
      <c r="F110" s="165"/>
      <c r="G110" s="165"/>
      <c r="H110" s="166"/>
    </row>
    <row r="111" spans="1:8" s="16" customFormat="1" ht="58.5" customHeight="1" thickBot="1" x14ac:dyDescent="0.25">
      <c r="A111" s="167" t="s">
        <v>67</v>
      </c>
      <c r="B111" s="168"/>
      <c r="C111" s="169"/>
      <c r="D111" s="170" t="s">
        <v>68</v>
      </c>
      <c r="E111" s="171"/>
      <c r="F111" s="171"/>
      <c r="G111" s="171"/>
      <c r="H111" s="172"/>
    </row>
    <row r="112" spans="1:8" s="16" customFormat="1" ht="58.5" customHeight="1" x14ac:dyDescent="0.2">
      <c r="A112" s="173" t="s">
        <v>69</v>
      </c>
      <c r="B112" s="174"/>
      <c r="C112" s="169"/>
      <c r="D112" s="140">
        <f>D110/4</f>
        <v>756</v>
      </c>
      <c r="E112" s="140"/>
      <c r="F112" s="140"/>
      <c r="G112" s="140"/>
      <c r="H112" s="141"/>
    </row>
    <row r="113" spans="1:8" s="16" customFormat="1" ht="58.5" customHeight="1" x14ac:dyDescent="0.2">
      <c r="A113" s="173" t="s">
        <v>70</v>
      </c>
      <c r="B113" s="174"/>
      <c r="C113" s="169"/>
      <c r="D113" s="140">
        <f>D110/5</f>
        <v>604.79999999999995</v>
      </c>
      <c r="E113" s="140"/>
      <c r="F113" s="140"/>
      <c r="G113" s="140"/>
      <c r="H113" s="141"/>
    </row>
    <row r="114" spans="1:8" s="16" customFormat="1" ht="58.5" customHeight="1" x14ac:dyDescent="0.2">
      <c r="A114" s="173" t="s">
        <v>71</v>
      </c>
      <c r="B114" s="174"/>
      <c r="C114" s="169"/>
      <c r="D114" s="140">
        <f>D110/6</f>
        <v>504</v>
      </c>
      <c r="E114" s="140"/>
      <c r="F114" s="140"/>
      <c r="G114" s="140"/>
      <c r="H114" s="141"/>
    </row>
    <row r="115" spans="1:8" s="16" customFormat="1" ht="58.5" customHeight="1" x14ac:dyDescent="0.2">
      <c r="A115" s="173" t="s">
        <v>72</v>
      </c>
      <c r="B115" s="174"/>
      <c r="C115" s="169"/>
      <c r="D115" s="140">
        <f>D110/7</f>
        <v>432</v>
      </c>
      <c r="E115" s="140"/>
      <c r="F115" s="140"/>
      <c r="G115" s="140"/>
      <c r="H115" s="141"/>
    </row>
    <row r="116" spans="1:8" s="16" customFormat="1" ht="58.5" customHeight="1" x14ac:dyDescent="0.2">
      <c r="A116" s="173" t="s">
        <v>73</v>
      </c>
      <c r="B116" s="174"/>
      <c r="C116" s="169"/>
      <c r="D116" s="140">
        <f>D110/8</f>
        <v>378</v>
      </c>
      <c r="E116" s="140"/>
      <c r="F116" s="140"/>
      <c r="G116" s="140"/>
      <c r="H116" s="141"/>
    </row>
    <row r="117" spans="1:8" s="16" customFormat="1" ht="58.5" customHeight="1" x14ac:dyDescent="0.2">
      <c r="A117" s="173" t="s">
        <v>74</v>
      </c>
      <c r="B117" s="174"/>
      <c r="C117" s="169"/>
      <c r="D117" s="140">
        <f>D110/9</f>
        <v>336</v>
      </c>
      <c r="E117" s="140"/>
      <c r="F117" s="140"/>
      <c r="G117" s="140"/>
      <c r="H117" s="141"/>
    </row>
    <row r="118" spans="1:8" s="16" customFormat="1" ht="58.5" customHeight="1" x14ac:dyDescent="0.2">
      <c r="A118" s="173" t="s">
        <v>75</v>
      </c>
      <c r="B118" s="174"/>
      <c r="C118" s="169"/>
      <c r="D118" s="140">
        <f>D110/10</f>
        <v>302.39999999999998</v>
      </c>
      <c r="E118" s="140"/>
      <c r="F118" s="140"/>
      <c r="G118" s="140"/>
      <c r="H118" s="141"/>
    </row>
    <row r="119" spans="1:8" s="16" customFormat="1" ht="58.5" customHeight="1" thickBot="1" x14ac:dyDescent="0.25">
      <c r="A119" s="162" t="s">
        <v>76</v>
      </c>
      <c r="B119" s="163"/>
      <c r="C119" s="169"/>
      <c r="D119" s="165">
        <v>4536</v>
      </c>
      <c r="E119" s="165"/>
      <c r="F119" s="165"/>
      <c r="G119" s="165"/>
      <c r="H119" s="166"/>
    </row>
    <row r="120" spans="1:8" s="16" customFormat="1" ht="58.5" customHeight="1" thickBot="1" x14ac:dyDescent="0.25">
      <c r="A120" s="167" t="s">
        <v>67</v>
      </c>
      <c r="B120" s="168"/>
      <c r="C120" s="169"/>
      <c r="D120" s="170" t="s">
        <v>68</v>
      </c>
      <c r="E120" s="171"/>
      <c r="F120" s="171"/>
      <c r="G120" s="171"/>
      <c r="H120" s="172"/>
    </row>
    <row r="121" spans="1:8" s="16" customFormat="1" ht="58.5" customHeight="1" x14ac:dyDescent="0.2">
      <c r="A121" s="173" t="s">
        <v>69</v>
      </c>
      <c r="B121" s="174"/>
      <c r="C121" s="169"/>
      <c r="D121" s="140">
        <v>1134</v>
      </c>
      <c r="E121" s="140"/>
      <c r="F121" s="140"/>
      <c r="G121" s="140"/>
      <c r="H121" s="141"/>
    </row>
    <row r="122" spans="1:8" s="16" customFormat="1" ht="58.5" customHeight="1" x14ac:dyDescent="0.2">
      <c r="A122" s="173" t="s">
        <v>70</v>
      </c>
      <c r="B122" s="174"/>
      <c r="C122" s="169"/>
      <c r="D122" s="140">
        <v>907.19999999999993</v>
      </c>
      <c r="E122" s="140"/>
      <c r="F122" s="140"/>
      <c r="G122" s="140"/>
      <c r="H122" s="141"/>
    </row>
    <row r="123" spans="1:8" s="16" customFormat="1" ht="58.5" customHeight="1" x14ac:dyDescent="0.2">
      <c r="A123" s="173" t="s">
        <v>71</v>
      </c>
      <c r="B123" s="174"/>
      <c r="C123" s="169"/>
      <c r="D123" s="140">
        <v>756</v>
      </c>
      <c r="E123" s="140"/>
      <c r="F123" s="140"/>
      <c r="G123" s="140"/>
      <c r="H123" s="141"/>
    </row>
    <row r="124" spans="1:8" s="16" customFormat="1" ht="58.5" customHeight="1" x14ac:dyDescent="0.2">
      <c r="A124" s="173" t="s">
        <v>72</v>
      </c>
      <c r="B124" s="174"/>
      <c r="C124" s="169"/>
      <c r="D124" s="140">
        <v>648</v>
      </c>
      <c r="E124" s="140"/>
      <c r="F124" s="140"/>
      <c r="G124" s="140"/>
      <c r="H124" s="141"/>
    </row>
    <row r="125" spans="1:8" s="16" customFormat="1" ht="58.5" customHeight="1" x14ac:dyDescent="0.2">
      <c r="A125" s="173" t="s">
        <v>73</v>
      </c>
      <c r="B125" s="174"/>
      <c r="C125" s="169"/>
      <c r="D125" s="140">
        <v>567</v>
      </c>
      <c r="E125" s="140"/>
      <c r="F125" s="140"/>
      <c r="G125" s="140"/>
      <c r="H125" s="141"/>
    </row>
    <row r="126" spans="1:8" s="16" customFormat="1" ht="58.5" customHeight="1" x14ac:dyDescent="0.2">
      <c r="A126" s="173" t="s">
        <v>74</v>
      </c>
      <c r="B126" s="174"/>
      <c r="C126" s="169"/>
      <c r="D126" s="140">
        <v>504</v>
      </c>
      <c r="E126" s="140"/>
      <c r="F126" s="140"/>
      <c r="G126" s="140"/>
      <c r="H126" s="141"/>
    </row>
    <row r="127" spans="1:8" s="16" customFormat="1" ht="58.5" customHeight="1" thickBot="1" x14ac:dyDescent="0.25">
      <c r="A127" s="173" t="s">
        <v>75</v>
      </c>
      <c r="B127" s="174"/>
      <c r="C127" s="177"/>
      <c r="D127" s="140">
        <v>453.59999999999997</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28" s="44">
        <v>10509</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"2ГИС.РЯЗАНЬ"</v>
      </c>
      <c r="D130" s="56">
        <v>2520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1" s="56">
        <v>3528</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2" s="56">
        <v>8064</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"2ГИС.РЯЗАНЬ"</v>
      </c>
      <c r="D133" s="56">
        <v>5166</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"2ГИС.РЯЗАНЬ"</v>
      </c>
      <c r="D134" s="56">
        <v>6201</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5" s="56">
        <v>5418</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6" s="56">
        <v>5418</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7" s="56">
        <v>9702</v>
      </c>
      <c r="E137" s="37"/>
      <c r="F137" s="37"/>
      <c r="G137" s="37"/>
      <c r="H137" s="38"/>
    </row>
    <row r="138" spans="1:8" s="16" customFormat="1" ht="50.1" customHeight="1" x14ac:dyDescent="0.2">
      <c r="A138" s="143" t="s">
        <v>86</v>
      </c>
      <c r="B138" s="144"/>
      <c r="C138" s="190" t="str">
        <f>C170</f>
        <v>Интернет-площадка 2gis.ru на основе Cправочника организаций "2ГИС.РЯЗАНЬ"</v>
      </c>
      <c r="D138" s="56">
        <v>15750</v>
      </c>
      <c r="E138" s="37"/>
      <c r="F138" s="37"/>
      <c r="G138" s="37"/>
      <c r="H138" s="38"/>
    </row>
    <row r="139" spans="1:8" s="16" customFormat="1" ht="50.1" customHeight="1" x14ac:dyDescent="0.2">
      <c r="A139" s="137" t="s">
        <v>87</v>
      </c>
      <c r="B139" s="191"/>
      <c r="C139" s="190" t="s">
        <v>88</v>
      </c>
      <c r="D139" s="56">
        <v>537</v>
      </c>
      <c r="E139" s="37"/>
      <c r="F139" s="37"/>
      <c r="G139" s="37"/>
      <c r="H139" s="38"/>
    </row>
    <row r="140" spans="1:8" s="16" customFormat="1" ht="83.2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0" s="56">
        <v>2016</v>
      </c>
      <c r="E140" s="37"/>
      <c r="F140" s="37"/>
      <c r="G140" s="37"/>
      <c r="H140" s="38"/>
    </row>
    <row r="141" spans="1:8" s="16" customFormat="1" ht="83.2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1" s="56">
        <v>1536</v>
      </c>
      <c r="E141" s="37"/>
      <c r="F141" s="37"/>
      <c r="G141" s="37"/>
      <c r="H141" s="38"/>
    </row>
    <row r="142" spans="1:8" s="16" customFormat="1" ht="83.25" customHeight="1" x14ac:dyDescent="0.2">
      <c r="A142" s="143" t="s">
        <v>91</v>
      </c>
      <c r="B142" s="144"/>
      <c r="C142"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2" s="56">
        <v>1638</v>
      </c>
      <c r="E142" s="37"/>
      <c r="F142" s="37"/>
      <c r="G142" s="37"/>
      <c r="H142" s="38"/>
    </row>
    <row r="143" spans="1:8" s="16" customFormat="1" ht="83.25" customHeight="1" x14ac:dyDescent="0.2">
      <c r="A143" s="143" t="s">
        <v>92</v>
      </c>
      <c r="B143" s="144"/>
      <c r="C143" s="190"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3" s="56">
        <v>768</v>
      </c>
      <c r="E143" s="37"/>
      <c r="F143" s="37"/>
      <c r="G143" s="37"/>
      <c r="H143" s="38"/>
    </row>
    <row r="144" spans="1:8" s="16" customFormat="1" ht="83.2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4" s="56">
        <v>12600</v>
      </c>
      <c r="E144" s="37"/>
      <c r="F144" s="37"/>
      <c r="G144" s="37"/>
      <c r="H144" s="38"/>
    </row>
    <row r="145" spans="1:8" s="16" customFormat="1" ht="83.2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45" s="56">
        <v>3504</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6" s="56">
        <v>3528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7" s="56">
        <v>945</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8" s="56">
        <v>4032</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9" s="56">
        <v>3150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50" s="56">
        <v>5262</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"2ГИС.РЯЗАНЬ"</v>
      </c>
      <c r="D151" s="56">
        <v>3600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5040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11400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"2ГИС.РЯЗАНЬ"</v>
      </c>
      <c r="D154" s="56">
        <v>7320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"2ГИС.РЯЗАНЬ"</v>
      </c>
      <c r="D155" s="56">
        <v>8784</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6" s="56">
        <v>7680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7" s="56">
        <v>7680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8" s="56">
        <v>13680</v>
      </c>
      <c r="E158" s="37"/>
      <c r="F158" s="37"/>
      <c r="G158" s="37"/>
      <c r="H158" s="38"/>
    </row>
    <row r="159" spans="1:8" s="16" customFormat="1" ht="50.1" customHeight="1" x14ac:dyDescent="0.2">
      <c r="A159" s="143" t="s">
        <v>107</v>
      </c>
      <c r="B159" s="144"/>
      <c r="C159" s="190" t="s">
        <v>88</v>
      </c>
      <c r="D159" s="56">
        <v>840</v>
      </c>
      <c r="E159" s="37"/>
      <c r="F159" s="37"/>
      <c r="G159" s="37"/>
      <c r="H159" s="38"/>
    </row>
    <row r="160" spans="1:8" s="16" customFormat="1" ht="64.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17640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1" s="56">
        <v>5040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63" s="36">
        <v>3150</v>
      </c>
      <c r="E163" s="37"/>
      <c r="F163" s="37"/>
      <c r="G163" s="37"/>
      <c r="H163" s="38"/>
    </row>
    <row r="164" spans="1:8" s="16" customFormat="1" ht="50.1" customHeight="1" x14ac:dyDescent="0.2">
      <c r="A164" s="143" t="s">
        <v>112</v>
      </c>
      <c r="B164" s="144"/>
      <c r="C164" s="196"/>
      <c r="D164" s="36">
        <v>3150</v>
      </c>
      <c r="E164" s="37"/>
      <c r="F164" s="37"/>
      <c r="G164" s="37"/>
      <c r="H164" s="38"/>
    </row>
    <row r="165" spans="1:8" s="16" customFormat="1" ht="50.1" customHeight="1" x14ac:dyDescent="0.2">
      <c r="A165" s="194" t="s">
        <v>113</v>
      </c>
      <c r="B165" s="195"/>
      <c r="C165" s="196"/>
      <c r="D165" s="329">
        <v>1590</v>
      </c>
      <c r="E165" s="140"/>
      <c r="F165" s="140"/>
      <c r="G165" s="140"/>
      <c r="H165" s="140"/>
    </row>
    <row r="166" spans="1:8" s="16" customFormat="1" ht="50.1" customHeight="1" x14ac:dyDescent="0.2">
      <c r="A166" s="194" t="s">
        <v>114</v>
      </c>
      <c r="B166" s="195"/>
      <c r="C166" s="196"/>
      <c r="D166" s="329">
        <v>159</v>
      </c>
      <c r="E166" s="140"/>
      <c r="F166" s="140"/>
      <c r="G166" s="140"/>
      <c r="H166" s="140"/>
    </row>
    <row r="167" spans="1:8" s="16" customFormat="1" ht="50.1" customHeight="1" thickBot="1" x14ac:dyDescent="0.25">
      <c r="A167" s="194" t="s">
        <v>115</v>
      </c>
      <c r="B167" s="195"/>
      <c r="C167" s="198"/>
      <c r="D167" s="78">
        <v>537</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9" s="200">
        <f>F169*1.2</f>
        <v>3780</v>
      </c>
      <c r="E169" s="201">
        <f>F169*1.1</f>
        <v>3465.0000000000005</v>
      </c>
      <c r="F169" s="201">
        <v>3150</v>
      </c>
      <c r="G169" s="201">
        <f>F169*0.75</f>
        <v>2362.5</v>
      </c>
      <c r="H169" s="202">
        <f>F169*0.5</f>
        <v>1575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"2ГИС.РЯЗАНЬ"</v>
      </c>
      <c r="D170" s="36">
        <v>2835</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1" s="56">
        <v>1575</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72" s="200">
        <f>F172*1.2</f>
        <v>5328</v>
      </c>
      <c r="E172" s="201">
        <f>F172*1.1</f>
        <v>4884</v>
      </c>
      <c r="F172" s="201">
        <v>4440</v>
      </c>
      <c r="G172" s="201">
        <f>F172*0.75</f>
        <v>3330</v>
      </c>
      <c r="H172" s="202">
        <f>F172*0.5</f>
        <v>2220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"2ГИС.РЯЗАНЬ"</v>
      </c>
      <c r="D173" s="36">
        <v>4080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6">
        <v>2280</v>
      </c>
      <c r="E174" s="37"/>
      <c r="F174" s="37"/>
      <c r="G174" s="37"/>
      <c r="H174" s="38"/>
    </row>
    <row r="175" spans="1:8" s="16" customFormat="1" ht="126" customHeight="1" thickBot="1" x14ac:dyDescent="0.25">
      <c r="A175" s="143" t="s">
        <v>123</v>
      </c>
      <c r="B175" s="144"/>
      <c r="C175" s="203" t="e">
        <f>#REF!</f>
        <v>#REF!</v>
      </c>
      <c r="D175" s="200">
        <f>F175*1.2</f>
        <v>2570.4</v>
      </c>
      <c r="E175" s="201">
        <f>F175*1.1</f>
        <v>2356.2000000000003</v>
      </c>
      <c r="F175" s="201">
        <v>2142</v>
      </c>
      <c r="G175" s="201">
        <f>F175*0.75</f>
        <v>1606.5</v>
      </c>
      <c r="H175" s="202">
        <f>F175*0.5</f>
        <v>1071</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78" s="31">
        <v>6630</v>
      </c>
      <c r="E178" s="32"/>
      <c r="F178" s="32"/>
      <c r="G178" s="32"/>
      <c r="H178" s="33"/>
    </row>
    <row r="179" spans="1:8" s="16" customFormat="1" ht="83.25" customHeight="1" thickBot="1" x14ac:dyDescent="0.25">
      <c r="A179" s="143" t="s">
        <v>186</v>
      </c>
      <c r="B179" s="144"/>
      <c r="C179" s="196"/>
      <c r="D179" s="36">
        <v>6630</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522</v>
      </c>
      <c r="D182" s="210"/>
    </row>
    <row r="183" spans="1:8" s="211" customFormat="1" ht="24.95" customHeight="1" x14ac:dyDescent="0.2">
      <c r="A183" s="208"/>
      <c r="C183" s="212" t="s">
        <v>523</v>
      </c>
      <c r="D183" s="212"/>
    </row>
    <row r="184" spans="1:8" s="211" customFormat="1" ht="24.95" customHeight="1" x14ac:dyDescent="0.2">
      <c r="A184" s="208"/>
      <c r="C184" s="212" t="s">
        <v>524</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41" t="s">
        <v>139</v>
      </c>
      <c r="B198" s="542"/>
      <c r="C198" s="542"/>
      <c r="D198" s="542"/>
      <c r="E198" s="543"/>
      <c r="F198" s="234"/>
      <c r="G198" s="205"/>
    </row>
    <row r="199" spans="1:8" ht="91.5" customHeight="1" thickBot="1" x14ac:dyDescent="0.25">
      <c r="A199" s="305" t="s">
        <v>140</v>
      </c>
      <c r="B199" s="306"/>
      <c r="C199" s="238" t="s">
        <v>141</v>
      </c>
      <c r="D199" s="330" t="s">
        <v>142</v>
      </c>
      <c r="E199" s="331"/>
      <c r="F199" s="240"/>
      <c r="G199" s="240"/>
      <c r="H199" s="240"/>
    </row>
    <row r="200" spans="1:8" ht="50.1" customHeight="1" x14ac:dyDescent="0.2">
      <c r="A200" s="241" t="s">
        <v>169</v>
      </c>
      <c r="B200" s="242"/>
      <c r="C200" s="244" t="s">
        <v>170</v>
      </c>
      <c r="D200" s="370">
        <v>2190</v>
      </c>
      <c r="E200" s="245"/>
      <c r="F200" s="240"/>
      <c r="G200" s="240"/>
      <c r="H200" s="240"/>
    </row>
    <row r="201" spans="1:8" ht="50.1" customHeight="1" x14ac:dyDescent="0.2">
      <c r="A201" s="246" t="s">
        <v>171</v>
      </c>
      <c r="B201" s="247"/>
      <c r="C201" s="249"/>
      <c r="D201" s="371">
        <v>1590</v>
      </c>
      <c r="E201" s="250"/>
      <c r="F201" s="240"/>
      <c r="G201" s="240"/>
      <c r="H201" s="240"/>
    </row>
    <row r="202" spans="1:8" ht="50.1" customHeight="1" x14ac:dyDescent="0.2">
      <c r="A202" s="246" t="s">
        <v>172</v>
      </c>
      <c r="B202" s="247"/>
      <c r="C202" s="249"/>
      <c r="D202" s="371">
        <v>1440</v>
      </c>
      <c r="E202" s="250"/>
      <c r="F202" s="240"/>
      <c r="G202" s="240"/>
      <c r="H202" s="240"/>
    </row>
    <row r="203" spans="1:8" ht="50.1" customHeight="1" x14ac:dyDescent="0.2">
      <c r="A203" s="246" t="s">
        <v>173</v>
      </c>
      <c r="B203" s="247"/>
      <c r="C203" s="249"/>
      <c r="D203" s="371">
        <v>1290</v>
      </c>
      <c r="E203" s="250"/>
      <c r="F203" s="240"/>
      <c r="G203" s="240"/>
      <c r="H203" s="240"/>
    </row>
    <row r="204" spans="1:8" ht="99.95" customHeight="1" x14ac:dyDescent="0.2">
      <c r="A204" s="246" t="s">
        <v>143</v>
      </c>
      <c r="B204" s="247"/>
      <c r="C204" s="248" t="s">
        <v>144</v>
      </c>
      <c r="D204" s="249" t="s">
        <v>145</v>
      </c>
      <c r="E204" s="250"/>
      <c r="F204" s="240"/>
      <c r="G204" s="240"/>
      <c r="H204" s="240"/>
    </row>
    <row r="205" spans="1:8" ht="75" customHeight="1" x14ac:dyDescent="0.2">
      <c r="A205" s="246" t="s">
        <v>146</v>
      </c>
      <c r="B205" s="247"/>
      <c r="C205" s="248" t="s">
        <v>147</v>
      </c>
      <c r="D205" s="249" t="s">
        <v>148</v>
      </c>
      <c r="E205" s="250"/>
      <c r="F205" s="240"/>
      <c r="G205" s="240"/>
      <c r="H205" s="240"/>
    </row>
    <row r="206" spans="1:8" ht="141.75" customHeight="1" thickBot="1" x14ac:dyDescent="0.25">
      <c r="A206" s="332" t="s">
        <v>149</v>
      </c>
      <c r="B206" s="333"/>
      <c r="C206" s="334" t="s">
        <v>150</v>
      </c>
      <c r="D206" s="335" t="s">
        <v>148</v>
      </c>
      <c r="E206" s="336"/>
      <c r="F206" s="240"/>
      <c r="G206" s="240"/>
      <c r="H206" s="240"/>
    </row>
    <row r="207" spans="1:8" s="205" customFormat="1" ht="102.75" customHeight="1" thickBot="1" x14ac:dyDescent="0.25">
      <c r="A207" s="332" t="s">
        <v>152</v>
      </c>
      <c r="B207" s="333"/>
      <c r="C207" s="547" t="s">
        <v>153</v>
      </c>
      <c r="D207" s="333" t="s">
        <v>148</v>
      </c>
      <c r="E207" s="548"/>
      <c r="F207" s="234"/>
      <c r="G207" s="234"/>
      <c r="H207" s="234"/>
    </row>
    <row r="208" spans="1:8" s="226" customFormat="1" ht="222.75" customHeight="1" thickBot="1" x14ac:dyDescent="0.25">
      <c r="A208" s="332" t="s">
        <v>154</v>
      </c>
      <c r="B208" s="333"/>
      <c r="C208" s="334" t="s">
        <v>155</v>
      </c>
      <c r="D208" s="335" t="s">
        <v>148</v>
      </c>
      <c r="E208" s="336"/>
      <c r="F208" s="224"/>
      <c r="G208" s="225"/>
      <c r="H208" s="225"/>
    </row>
    <row r="209" spans="1:8" ht="35.25" customHeight="1" x14ac:dyDescent="0.2">
      <c r="A209" s="252" t="s">
        <v>156</v>
      </c>
      <c r="B209" s="252"/>
      <c r="C209" s="252"/>
      <c r="D209" s="252"/>
      <c r="E209" s="252"/>
      <c r="F209" s="252"/>
      <c r="G209" s="252"/>
      <c r="H209" s="252"/>
    </row>
    <row r="210" spans="1:8" ht="35.25" customHeight="1" x14ac:dyDescent="0.2">
      <c r="A210" s="252" t="s">
        <v>157</v>
      </c>
      <c r="B210" s="252"/>
      <c r="C210" s="252"/>
      <c r="D210" s="252"/>
      <c r="E210" s="252"/>
      <c r="F210" s="252"/>
      <c r="G210" s="252"/>
      <c r="H210" s="252"/>
    </row>
    <row r="211" spans="1:8" ht="185.25" customHeight="1" x14ac:dyDescent="0.2">
      <c r="A21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1" s="311"/>
      <c r="C211" s="311"/>
      <c r="D211" s="311"/>
      <c r="E211" s="311"/>
      <c r="F211" s="311"/>
      <c r="G211" s="311"/>
      <c r="H211" s="311"/>
    </row>
    <row r="212" spans="1:8" s="16" customFormat="1" ht="67.5" customHeight="1" x14ac:dyDescent="0.2">
      <c r="A212" s="227" t="s">
        <v>159</v>
      </c>
      <c r="B212" s="227"/>
      <c r="C212" s="227"/>
      <c r="D212" s="227"/>
      <c r="E212" s="227"/>
      <c r="F212" s="227"/>
      <c r="G212" s="227"/>
      <c r="H212" s="227"/>
    </row>
    <row r="213" spans="1:8" ht="23.25" x14ac:dyDescent="0.2">
      <c r="A213" s="252" t="s">
        <v>160</v>
      </c>
      <c r="B213" s="252"/>
      <c r="C213" s="252"/>
      <c r="D213" s="252"/>
      <c r="E213" s="252"/>
      <c r="F213" s="252"/>
      <c r="G213" s="252"/>
      <c r="H213" s="252"/>
    </row>
    <row r="214" spans="1:8" s="254" customFormat="1" ht="114.75" customHeight="1" x14ac:dyDescent="0.2">
      <c r="A214" s="227" t="s">
        <v>161</v>
      </c>
      <c r="B214" s="227"/>
      <c r="C214" s="227"/>
      <c r="D214" s="227"/>
      <c r="E214" s="227"/>
      <c r="F214" s="227"/>
      <c r="G214" s="227"/>
      <c r="H214" s="227"/>
    </row>
  </sheetData>
  <sheetProtection selectLockedCells="1" selectUnlockedCells="1"/>
  <mergeCells count="361">
    <mergeCell ref="A211:H211"/>
    <mergeCell ref="A212:H212"/>
    <mergeCell ref="A213:H213"/>
    <mergeCell ref="A214:E214"/>
    <mergeCell ref="F214:H214"/>
    <mergeCell ref="A207:B207"/>
    <mergeCell ref="D207:E207"/>
    <mergeCell ref="A208:B208"/>
    <mergeCell ref="D208:E208"/>
    <mergeCell ref="A209:H209"/>
    <mergeCell ref="A210:H210"/>
    <mergeCell ref="D203:E203"/>
    <mergeCell ref="A204:B204"/>
    <mergeCell ref="D204:E204"/>
    <mergeCell ref="A205:B205"/>
    <mergeCell ref="D205:E205"/>
    <mergeCell ref="A206:B206"/>
    <mergeCell ref="D206:E206"/>
    <mergeCell ref="A199:B199"/>
    <mergeCell ref="D199:E199"/>
    <mergeCell ref="A200:B200"/>
    <mergeCell ref="C200:C203"/>
    <mergeCell ref="D200:E200"/>
    <mergeCell ref="A201:B201"/>
    <mergeCell ref="D201:E201"/>
    <mergeCell ref="A202:B202"/>
    <mergeCell ref="D202:E202"/>
    <mergeCell ref="A203:B203"/>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4"/>
  <sheetViews>
    <sheetView view="pageBreakPreview" zoomScale="40" zoomScaleNormal="60" zoomScaleSheetLayoutView="40" workbookViewId="0">
      <pane ySplit="3" topLeftCell="A17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645</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4">
        <v>252</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302"/>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32.25" customHeight="1" thickBot="1" x14ac:dyDescent="0.25">
      <c r="A48" s="644"/>
      <c r="B48" s="645"/>
      <c r="C48" s="645"/>
      <c r="D48" s="302" t="s">
        <v>290</v>
      </c>
      <c r="E48" s="302"/>
      <c r="F48" s="302"/>
      <c r="G48" s="302"/>
      <c r="H48" s="429"/>
    </row>
    <row r="49" spans="1:8" s="16" customFormat="1" ht="50.1" customHeight="1" thickBot="1" x14ac:dyDescent="0.25">
      <c r="A49" s="119" t="s">
        <v>31</v>
      </c>
      <c r="B49" s="120"/>
      <c r="C49" s="120"/>
      <c r="D49" s="529" t="str">
        <f>"от "&amp;MIN(D50:D70)&amp;" до "&amp;MAX(D50:D70)</f>
        <v>от 2205 до 46305</v>
      </c>
      <c r="E49" s="529"/>
      <c r="F49" s="529"/>
      <c r="G49" s="529"/>
      <c r="H49" s="530"/>
    </row>
    <row r="50" spans="1:8" s="16" customFormat="1" ht="37.5" customHeight="1" outlineLevel="1" x14ac:dyDescent="0.2">
      <c r="A50" s="531" t="s">
        <v>32</v>
      </c>
      <c r="B50" s="600"/>
      <c r="C50" s="646"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50" s="509">
        <v>2205</v>
      </c>
      <c r="E50" s="510"/>
      <c r="F50" s="510"/>
      <c r="G50" s="510"/>
      <c r="H50" s="416"/>
    </row>
    <row r="51" spans="1:8" s="16" customFormat="1" ht="37.5" customHeight="1" outlineLevel="1" x14ac:dyDescent="0.2">
      <c r="A51" s="500" t="s">
        <v>33</v>
      </c>
      <c r="B51" s="501"/>
      <c r="C51" s="647"/>
      <c r="D51" s="329">
        <v>4410</v>
      </c>
      <c r="E51" s="140"/>
      <c r="F51" s="140"/>
      <c r="G51" s="140"/>
      <c r="H51" s="141"/>
    </row>
    <row r="52" spans="1:8" s="16" customFormat="1" ht="37.5" customHeight="1" outlineLevel="1" x14ac:dyDescent="0.2">
      <c r="A52" s="500" t="s">
        <v>34</v>
      </c>
      <c r="B52" s="501"/>
      <c r="C52" s="647"/>
      <c r="D52" s="329">
        <v>6615</v>
      </c>
      <c r="E52" s="140"/>
      <c r="F52" s="140"/>
      <c r="G52" s="140"/>
      <c r="H52" s="141"/>
    </row>
    <row r="53" spans="1:8" s="16" customFormat="1" ht="37.5" customHeight="1" outlineLevel="1" x14ac:dyDescent="0.2">
      <c r="A53" s="500" t="s">
        <v>35</v>
      </c>
      <c r="B53" s="501"/>
      <c r="C53" s="647"/>
      <c r="D53" s="329">
        <v>8820</v>
      </c>
      <c r="E53" s="140"/>
      <c r="F53" s="140"/>
      <c r="G53" s="140"/>
      <c r="H53" s="141"/>
    </row>
    <row r="54" spans="1:8" s="16" customFormat="1" ht="37.5" customHeight="1" outlineLevel="1" x14ac:dyDescent="0.2">
      <c r="A54" s="500" t="s">
        <v>36</v>
      </c>
      <c r="B54" s="501"/>
      <c r="C54" s="647"/>
      <c r="D54" s="329">
        <v>11025</v>
      </c>
      <c r="E54" s="140"/>
      <c r="F54" s="140"/>
      <c r="G54" s="140"/>
      <c r="H54" s="141"/>
    </row>
    <row r="55" spans="1:8" s="16" customFormat="1" ht="37.5" customHeight="1" outlineLevel="1" x14ac:dyDescent="0.2">
      <c r="A55" s="500" t="s">
        <v>37</v>
      </c>
      <c r="B55" s="501"/>
      <c r="C55" s="647"/>
      <c r="D55" s="329">
        <v>13230</v>
      </c>
      <c r="E55" s="140"/>
      <c r="F55" s="140"/>
      <c r="G55" s="140"/>
      <c r="H55" s="141"/>
    </row>
    <row r="56" spans="1:8" s="16" customFormat="1" ht="37.5" customHeight="1" outlineLevel="1" x14ac:dyDescent="0.2">
      <c r="A56" s="500" t="s">
        <v>38</v>
      </c>
      <c r="B56" s="501"/>
      <c r="C56" s="647"/>
      <c r="D56" s="329">
        <v>15435</v>
      </c>
      <c r="E56" s="140"/>
      <c r="F56" s="140"/>
      <c r="G56" s="140"/>
      <c r="H56" s="141"/>
    </row>
    <row r="57" spans="1:8" s="16" customFormat="1" ht="37.5" customHeight="1" outlineLevel="1" x14ac:dyDescent="0.2">
      <c r="A57" s="500" t="s">
        <v>39</v>
      </c>
      <c r="B57" s="501"/>
      <c r="C57" s="647"/>
      <c r="D57" s="329">
        <v>17640</v>
      </c>
      <c r="E57" s="140"/>
      <c r="F57" s="140"/>
      <c r="G57" s="140"/>
      <c r="H57" s="141"/>
    </row>
    <row r="58" spans="1:8" s="16" customFormat="1" ht="37.5" customHeight="1" outlineLevel="1" x14ac:dyDescent="0.2">
      <c r="A58" s="500" t="s">
        <v>40</v>
      </c>
      <c r="B58" s="501"/>
      <c r="C58" s="647"/>
      <c r="D58" s="329">
        <v>19845</v>
      </c>
      <c r="E58" s="140"/>
      <c r="F58" s="140"/>
      <c r="G58" s="140"/>
      <c r="H58" s="141"/>
    </row>
    <row r="59" spans="1:8" s="16" customFormat="1" ht="37.5" customHeight="1" outlineLevel="1" x14ac:dyDescent="0.2">
      <c r="A59" s="500" t="s">
        <v>41</v>
      </c>
      <c r="B59" s="501"/>
      <c r="C59" s="647"/>
      <c r="D59" s="329">
        <v>22050</v>
      </c>
      <c r="E59" s="140"/>
      <c r="F59" s="140"/>
      <c r="G59" s="140"/>
      <c r="H59" s="141"/>
    </row>
    <row r="60" spans="1:8" s="16" customFormat="1" ht="37.5" customHeight="1" outlineLevel="1" x14ac:dyDescent="0.2">
      <c r="A60" s="500" t="s">
        <v>42</v>
      </c>
      <c r="B60" s="501"/>
      <c r="C60" s="647"/>
      <c r="D60" s="329">
        <v>24255</v>
      </c>
      <c r="E60" s="140"/>
      <c r="F60" s="140"/>
      <c r="G60" s="140"/>
      <c r="H60" s="141"/>
    </row>
    <row r="61" spans="1:8" s="16" customFormat="1" ht="37.5" customHeight="1" outlineLevel="1" x14ac:dyDescent="0.2">
      <c r="A61" s="500" t="s">
        <v>43</v>
      </c>
      <c r="B61" s="501"/>
      <c r="C61" s="647"/>
      <c r="D61" s="329">
        <v>26460</v>
      </c>
      <c r="E61" s="140"/>
      <c r="F61" s="140"/>
      <c r="G61" s="140"/>
      <c r="H61" s="141"/>
    </row>
    <row r="62" spans="1:8" s="16" customFormat="1" ht="37.5" customHeight="1" outlineLevel="1" x14ac:dyDescent="0.2">
      <c r="A62" s="500" t="s">
        <v>44</v>
      </c>
      <c r="B62" s="501"/>
      <c r="C62" s="647"/>
      <c r="D62" s="329">
        <v>28665</v>
      </c>
      <c r="E62" s="140"/>
      <c r="F62" s="140"/>
      <c r="G62" s="140"/>
      <c r="H62" s="141"/>
    </row>
    <row r="63" spans="1:8" s="16" customFormat="1" ht="37.5" customHeight="1" outlineLevel="1" x14ac:dyDescent="0.2">
      <c r="A63" s="500" t="s">
        <v>45</v>
      </c>
      <c r="B63" s="501"/>
      <c r="C63" s="647"/>
      <c r="D63" s="329">
        <v>30870</v>
      </c>
      <c r="E63" s="140"/>
      <c r="F63" s="140"/>
      <c r="G63" s="140"/>
      <c r="H63" s="141"/>
    </row>
    <row r="64" spans="1:8" s="16" customFormat="1" ht="37.5" customHeight="1" outlineLevel="1" x14ac:dyDescent="0.2">
      <c r="A64" s="500" t="s">
        <v>46</v>
      </c>
      <c r="B64" s="501"/>
      <c r="C64" s="647"/>
      <c r="D64" s="329">
        <v>33075</v>
      </c>
      <c r="E64" s="140"/>
      <c r="F64" s="140"/>
      <c r="G64" s="140"/>
      <c r="H64" s="141"/>
    </row>
    <row r="65" spans="1:8" s="16" customFormat="1" ht="37.5" customHeight="1" outlineLevel="1" x14ac:dyDescent="0.2">
      <c r="A65" s="500" t="s">
        <v>47</v>
      </c>
      <c r="B65" s="501"/>
      <c r="C65" s="647"/>
      <c r="D65" s="329">
        <v>35280</v>
      </c>
      <c r="E65" s="140"/>
      <c r="F65" s="140"/>
      <c r="G65" s="140"/>
      <c r="H65" s="141"/>
    </row>
    <row r="66" spans="1:8" s="16" customFormat="1" ht="37.5" customHeight="1" outlineLevel="1" x14ac:dyDescent="0.2">
      <c r="A66" s="500" t="s">
        <v>48</v>
      </c>
      <c r="B66" s="501"/>
      <c r="C66" s="647"/>
      <c r="D66" s="329">
        <v>37485</v>
      </c>
      <c r="E66" s="140"/>
      <c r="F66" s="140"/>
      <c r="G66" s="140"/>
      <c r="H66" s="141"/>
    </row>
    <row r="67" spans="1:8" s="16" customFormat="1" ht="37.5" customHeight="1" outlineLevel="1" x14ac:dyDescent="0.2">
      <c r="A67" s="500" t="s">
        <v>49</v>
      </c>
      <c r="B67" s="501"/>
      <c r="C67" s="647"/>
      <c r="D67" s="329">
        <v>39690</v>
      </c>
      <c r="E67" s="140"/>
      <c r="F67" s="140"/>
      <c r="G67" s="140"/>
      <c r="H67" s="141"/>
    </row>
    <row r="68" spans="1:8" s="16" customFormat="1" ht="37.5" customHeight="1" outlineLevel="1" x14ac:dyDescent="0.2">
      <c r="A68" s="500" t="s">
        <v>50</v>
      </c>
      <c r="B68" s="501"/>
      <c r="C68" s="647"/>
      <c r="D68" s="329">
        <v>41895</v>
      </c>
      <c r="E68" s="140"/>
      <c r="F68" s="140"/>
      <c r="G68" s="140"/>
      <c r="H68" s="141"/>
    </row>
    <row r="69" spans="1:8" s="16" customFormat="1" ht="37.5" customHeight="1" outlineLevel="1" x14ac:dyDescent="0.2">
      <c r="A69" s="500" t="s">
        <v>51</v>
      </c>
      <c r="B69" s="501"/>
      <c r="C69" s="647"/>
      <c r="D69" s="329">
        <v>44100</v>
      </c>
      <c r="E69" s="140"/>
      <c r="F69" s="140"/>
      <c r="G69" s="140"/>
      <c r="H69" s="141"/>
    </row>
    <row r="70" spans="1:8" s="16" customFormat="1" ht="37.5" customHeight="1" outlineLevel="1" thickBot="1" x14ac:dyDescent="0.25">
      <c r="A70" s="500" t="s">
        <v>196</v>
      </c>
      <c r="B70" s="501"/>
      <c r="C70" s="647"/>
      <c r="D70" s="329">
        <v>46305</v>
      </c>
      <c r="E70" s="140"/>
      <c r="F70" s="140"/>
      <c r="G70" s="140"/>
      <c r="H70" s="141"/>
    </row>
    <row r="71" spans="1:8" s="16" customFormat="1" ht="24.95" customHeight="1" thickBot="1" x14ac:dyDescent="0.25">
      <c r="A71" s="81"/>
      <c r="B71" s="467"/>
      <c r="C71" s="118"/>
      <c r="D71" s="468" t="s">
        <v>351</v>
      </c>
      <c r="E71" s="468"/>
      <c r="F71" s="468"/>
      <c r="G71" s="468"/>
      <c r="H71" s="469"/>
    </row>
    <row r="72" spans="1:8" s="16" customFormat="1" ht="24.95" customHeight="1" thickBot="1" x14ac:dyDescent="0.25">
      <c r="A72" s="470"/>
      <c r="B72" s="471"/>
      <c r="C72" s="182"/>
      <c r="D72" s="472" t="s">
        <v>175</v>
      </c>
      <c r="E72" s="473" t="s">
        <v>176</v>
      </c>
      <c r="F72" s="474" t="s">
        <v>177</v>
      </c>
      <c r="G72" s="473" t="s">
        <v>178</v>
      </c>
      <c r="H72" s="475" t="s">
        <v>179</v>
      </c>
    </row>
    <row r="73" spans="1:8" s="16" customFormat="1" ht="48" customHeight="1" x14ac:dyDescent="0.2">
      <c r="A73" s="29" t="s">
        <v>352</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3" s="31">
        <f>F73*1.2</f>
        <v>12438</v>
      </c>
      <c r="E73" s="32">
        <f>F73*1.1</f>
        <v>11401.500000000002</v>
      </c>
      <c r="F73" s="32">
        <v>10365</v>
      </c>
      <c r="G73" s="32">
        <f>F73*0.75</f>
        <v>7773.75</v>
      </c>
      <c r="H73" s="33">
        <f>F73*0.5</f>
        <v>5182.5</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76" s="44"/>
      <c r="E76" s="45"/>
      <c r="F76" s="45"/>
      <c r="G76" s="45"/>
      <c r="H76" s="46"/>
    </row>
    <row r="77" spans="1:8" s="16" customFormat="1" ht="24.95" customHeight="1" thickBot="1" x14ac:dyDescent="0.25">
      <c r="A77" s="47"/>
      <c r="B77" s="48"/>
      <c r="C77" s="49"/>
      <c r="D77" s="302"/>
      <c r="E77" s="302"/>
      <c r="F77" s="302"/>
      <c r="G77" s="302"/>
      <c r="H77" s="429"/>
    </row>
    <row r="78" spans="1:8" s="16" customFormat="1" ht="48" customHeight="1" x14ac:dyDescent="0.2">
      <c r="A78" s="53" t="s">
        <v>353</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8" s="54">
        <f>F78*1.2</f>
        <v>14176.8</v>
      </c>
      <c r="E78" s="32">
        <f>F78*1.1</f>
        <v>12995.400000000001</v>
      </c>
      <c r="F78" s="32">
        <v>11814</v>
      </c>
      <c r="G78" s="32">
        <f>F78*0.75</f>
        <v>8860.5</v>
      </c>
      <c r="H78" s="33">
        <f>F78*0.5</f>
        <v>5907</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2" s="61"/>
      <c r="E82" s="45"/>
      <c r="F82" s="45"/>
      <c r="G82" s="45"/>
      <c r="H82" s="46"/>
    </row>
    <row r="83" spans="1:8" s="16" customFormat="1" ht="24.95" customHeight="1" thickBot="1" x14ac:dyDescent="0.25">
      <c r="A83" s="81"/>
      <c r="B83" s="82"/>
      <c r="C83" s="83"/>
      <c r="D83" s="302"/>
      <c r="E83" s="302"/>
      <c r="F83" s="302"/>
      <c r="G83" s="302"/>
      <c r="H83" s="429"/>
    </row>
    <row r="84" spans="1:8" s="16" customFormat="1" ht="50.1" customHeight="1" x14ac:dyDescent="0.2">
      <c r="A84" s="65" t="s">
        <v>354</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4" s="264">
        <v>252</v>
      </c>
      <c r="E84" s="316"/>
      <c r="F84" s="316"/>
      <c r="G84" s="316"/>
      <c r="H84" s="317"/>
    </row>
    <row r="85" spans="1:8" s="16" customFormat="1" ht="94.5" customHeight="1" x14ac:dyDescent="0.2">
      <c r="A85" s="71"/>
      <c r="B85" s="92"/>
      <c r="C85" s="93"/>
      <c r="D85" s="94"/>
      <c r="E85" s="95"/>
      <c r="F85" s="95"/>
      <c r="G85" s="95"/>
      <c r="H85" s="318"/>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6" s="265"/>
      <c r="E86" s="319"/>
      <c r="F86" s="319"/>
      <c r="G86" s="319"/>
      <c r="H86" s="320"/>
    </row>
    <row r="87" spans="1:8" s="16" customFormat="1" ht="24.95" customHeight="1" thickBot="1" x14ac:dyDescent="0.25">
      <c r="A87" s="81"/>
      <c r="B87" s="117"/>
      <c r="C87" s="118"/>
      <c r="D87" s="468" t="s">
        <v>351</v>
      </c>
      <c r="E87" s="468"/>
      <c r="F87" s="468"/>
      <c r="G87" s="468"/>
      <c r="H87" s="469"/>
    </row>
    <row r="88" spans="1:8" s="16" customFormat="1" ht="50.1" customHeight="1" thickBot="1" x14ac:dyDescent="0.25">
      <c r="A88" s="119" t="s">
        <v>31</v>
      </c>
      <c r="B88" s="120"/>
      <c r="C88" s="120"/>
      <c r="D88" s="452" t="str">
        <f>"от "&amp;MIN(D89:D107)&amp;" до "&amp;MAX(D89:D107)</f>
        <v>от 2205 до 41895</v>
      </c>
      <c r="E88" s="453"/>
      <c r="F88" s="453"/>
      <c r="G88" s="453"/>
      <c r="H88" s="454"/>
    </row>
    <row r="89" spans="1:8" s="16" customFormat="1" ht="37.5" customHeight="1" outlineLevel="1" x14ac:dyDescent="0.2">
      <c r="A89" s="690" t="s">
        <v>355</v>
      </c>
      <c r="B89" s="691"/>
      <c r="C89"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31">
        <v>2205</v>
      </c>
      <c r="E89" s="32"/>
      <c r="F89" s="32"/>
      <c r="G89" s="32"/>
      <c r="H89" s="33"/>
    </row>
    <row r="90" spans="1:8" s="16" customFormat="1" ht="37.5" customHeight="1" outlineLevel="1" x14ac:dyDescent="0.2">
      <c r="A90" s="500" t="s">
        <v>356</v>
      </c>
      <c r="B90" s="627"/>
      <c r="C90" s="367"/>
      <c r="D90" s="127">
        <v>4410</v>
      </c>
      <c r="E90" s="128"/>
      <c r="F90" s="128"/>
      <c r="G90" s="128"/>
      <c r="H90" s="129"/>
    </row>
    <row r="91" spans="1:8" s="16" customFormat="1" ht="37.5" customHeight="1" outlineLevel="1" x14ac:dyDescent="0.2">
      <c r="A91" s="500" t="s">
        <v>357</v>
      </c>
      <c r="B91" s="627"/>
      <c r="C91" s="367"/>
      <c r="D91" s="127">
        <v>6615</v>
      </c>
      <c r="E91" s="128"/>
      <c r="F91" s="128"/>
      <c r="G91" s="128"/>
      <c r="H91" s="129"/>
    </row>
    <row r="92" spans="1:8" s="16" customFormat="1" ht="37.5" customHeight="1" outlineLevel="1" x14ac:dyDescent="0.2">
      <c r="A92" s="500" t="s">
        <v>358</v>
      </c>
      <c r="B92" s="627"/>
      <c r="C92" s="367"/>
      <c r="D92" s="127">
        <v>8820</v>
      </c>
      <c r="E92" s="128"/>
      <c r="F92" s="128"/>
      <c r="G92" s="128"/>
      <c r="H92" s="129"/>
    </row>
    <row r="93" spans="1:8" s="16" customFormat="1" ht="37.5" customHeight="1" outlineLevel="1" x14ac:dyDescent="0.2">
      <c r="A93" s="500" t="s">
        <v>359</v>
      </c>
      <c r="B93" s="627"/>
      <c r="C93" s="367"/>
      <c r="D93" s="127">
        <v>11025</v>
      </c>
      <c r="E93" s="128"/>
      <c r="F93" s="128"/>
      <c r="G93" s="128"/>
      <c r="H93" s="129"/>
    </row>
    <row r="94" spans="1:8" s="16" customFormat="1" ht="37.5" customHeight="1" outlineLevel="1" x14ac:dyDescent="0.2">
      <c r="A94" s="500" t="s">
        <v>360</v>
      </c>
      <c r="B94" s="627"/>
      <c r="C94" s="367"/>
      <c r="D94" s="127">
        <v>13230</v>
      </c>
      <c r="E94" s="128"/>
      <c r="F94" s="128"/>
      <c r="G94" s="128"/>
      <c r="H94" s="129"/>
    </row>
    <row r="95" spans="1:8" s="16" customFormat="1" ht="37.5" customHeight="1" outlineLevel="1" x14ac:dyDescent="0.2">
      <c r="A95" s="500" t="s">
        <v>361</v>
      </c>
      <c r="B95" s="627"/>
      <c r="C95" s="367"/>
      <c r="D95" s="127">
        <v>15435</v>
      </c>
      <c r="E95" s="128"/>
      <c r="F95" s="128"/>
      <c r="G95" s="128"/>
      <c r="H95" s="129"/>
    </row>
    <row r="96" spans="1:8" s="16" customFormat="1" ht="37.5" customHeight="1" outlineLevel="1" x14ac:dyDescent="0.2">
      <c r="A96" s="500" t="s">
        <v>362</v>
      </c>
      <c r="B96" s="627"/>
      <c r="C96" s="367"/>
      <c r="D96" s="127">
        <v>17640</v>
      </c>
      <c r="E96" s="128"/>
      <c r="F96" s="128"/>
      <c r="G96" s="128"/>
      <c r="H96" s="129"/>
    </row>
    <row r="97" spans="1:8" s="16" customFormat="1" ht="37.5" customHeight="1" outlineLevel="1" x14ac:dyDescent="0.2">
      <c r="A97" s="500" t="s">
        <v>363</v>
      </c>
      <c r="B97" s="627"/>
      <c r="C97" s="367"/>
      <c r="D97" s="127">
        <v>19845</v>
      </c>
      <c r="E97" s="128"/>
      <c r="F97" s="128"/>
      <c r="G97" s="128"/>
      <c r="H97" s="129"/>
    </row>
    <row r="98" spans="1:8" s="16" customFormat="1" ht="37.5" customHeight="1" outlineLevel="1" x14ac:dyDescent="0.2">
      <c r="A98" s="500" t="s">
        <v>364</v>
      </c>
      <c r="B98" s="627"/>
      <c r="C98" s="367"/>
      <c r="D98" s="127">
        <v>22050</v>
      </c>
      <c r="E98" s="128"/>
      <c r="F98" s="128"/>
      <c r="G98" s="128"/>
      <c r="H98" s="129"/>
    </row>
    <row r="99" spans="1:8" s="16" customFormat="1" ht="37.5" customHeight="1" outlineLevel="1" x14ac:dyDescent="0.2">
      <c r="A99" s="500" t="s">
        <v>365</v>
      </c>
      <c r="B99" s="627"/>
      <c r="C99" s="367"/>
      <c r="D99" s="127">
        <v>24255</v>
      </c>
      <c r="E99" s="128"/>
      <c r="F99" s="128"/>
      <c r="G99" s="128"/>
      <c r="H99" s="129"/>
    </row>
    <row r="100" spans="1:8" s="16" customFormat="1" ht="37.5" customHeight="1" outlineLevel="1" x14ac:dyDescent="0.2">
      <c r="A100" s="500" t="s">
        <v>366</v>
      </c>
      <c r="B100" s="627"/>
      <c r="C100" s="367"/>
      <c r="D100" s="127">
        <v>26460</v>
      </c>
      <c r="E100" s="128"/>
      <c r="F100" s="128"/>
      <c r="G100" s="128"/>
      <c r="H100" s="129"/>
    </row>
    <row r="101" spans="1:8" s="16" customFormat="1" ht="37.5" customHeight="1" outlineLevel="1" x14ac:dyDescent="0.2">
      <c r="A101" s="500" t="s">
        <v>367</v>
      </c>
      <c r="B101" s="627"/>
      <c r="C101" s="367"/>
      <c r="D101" s="127">
        <v>28665</v>
      </c>
      <c r="E101" s="128"/>
      <c r="F101" s="128"/>
      <c r="G101" s="128"/>
      <c r="H101" s="129"/>
    </row>
    <row r="102" spans="1:8" s="16" customFormat="1" ht="37.5" customHeight="1" outlineLevel="1" x14ac:dyDescent="0.2">
      <c r="A102" s="500" t="s">
        <v>368</v>
      </c>
      <c r="B102" s="627"/>
      <c r="C102" s="367"/>
      <c r="D102" s="127">
        <v>30870</v>
      </c>
      <c r="E102" s="128"/>
      <c r="F102" s="128"/>
      <c r="G102" s="128"/>
      <c r="H102" s="129"/>
    </row>
    <row r="103" spans="1:8" s="16" customFormat="1" ht="37.5" customHeight="1" outlineLevel="1" x14ac:dyDescent="0.2">
      <c r="A103" s="500" t="s">
        <v>369</v>
      </c>
      <c r="B103" s="627"/>
      <c r="C103" s="367"/>
      <c r="D103" s="127">
        <v>33075</v>
      </c>
      <c r="E103" s="128"/>
      <c r="F103" s="128"/>
      <c r="G103" s="128"/>
      <c r="H103" s="129"/>
    </row>
    <row r="104" spans="1:8" s="16" customFormat="1" ht="37.5" customHeight="1" outlineLevel="1" x14ac:dyDescent="0.2">
      <c r="A104" s="500" t="s">
        <v>370</v>
      </c>
      <c r="B104" s="627"/>
      <c r="C104" s="367"/>
      <c r="D104" s="127">
        <v>35280</v>
      </c>
      <c r="E104" s="128"/>
      <c r="F104" s="128"/>
      <c r="G104" s="128"/>
      <c r="H104" s="129"/>
    </row>
    <row r="105" spans="1:8" s="16" customFormat="1" ht="37.5" customHeight="1" outlineLevel="1" x14ac:dyDescent="0.2">
      <c r="A105" s="500" t="s">
        <v>371</v>
      </c>
      <c r="B105" s="627"/>
      <c r="C105" s="367"/>
      <c r="D105" s="127">
        <v>37485</v>
      </c>
      <c r="E105" s="128"/>
      <c r="F105" s="128"/>
      <c r="G105" s="128"/>
      <c r="H105" s="129"/>
    </row>
    <row r="106" spans="1:8" s="16" customFormat="1" ht="37.5" customHeight="1" outlineLevel="1" x14ac:dyDescent="0.2">
      <c r="A106" s="500" t="s">
        <v>372</v>
      </c>
      <c r="B106" s="627"/>
      <c r="C106" s="367"/>
      <c r="D106" s="127">
        <v>39690</v>
      </c>
      <c r="E106" s="128"/>
      <c r="F106" s="128"/>
      <c r="G106" s="128"/>
      <c r="H106" s="129"/>
    </row>
    <row r="107" spans="1:8" s="16" customFormat="1" ht="37.5" customHeight="1" outlineLevel="1" x14ac:dyDescent="0.2">
      <c r="A107" s="500" t="s">
        <v>373</v>
      </c>
      <c r="B107" s="627"/>
      <c r="C107" s="367"/>
      <c r="D107" s="127">
        <v>41895</v>
      </c>
      <c r="E107" s="128"/>
      <c r="F107" s="128"/>
      <c r="G107" s="128"/>
      <c r="H107" s="129"/>
    </row>
    <row r="108" spans="1:8" s="16" customFormat="1" ht="37.5" customHeight="1" outlineLevel="1" x14ac:dyDescent="0.2">
      <c r="A108" s="130" t="s">
        <v>374</v>
      </c>
      <c r="B108" s="692"/>
      <c r="C108" s="367"/>
      <c r="D108" s="127">
        <v>44100</v>
      </c>
      <c r="E108" s="128"/>
      <c r="F108" s="128"/>
      <c r="G108" s="128"/>
      <c r="H108" s="129"/>
    </row>
    <row r="109" spans="1:8" s="16" customFormat="1" ht="37.5" customHeight="1" outlineLevel="1" thickBot="1" x14ac:dyDescent="0.25">
      <c r="A109" s="693" t="s">
        <v>375</v>
      </c>
      <c r="B109" s="694"/>
      <c r="C109" s="368"/>
      <c r="D109" s="409">
        <v>46305</v>
      </c>
      <c r="E109" s="410"/>
      <c r="F109" s="410"/>
      <c r="G109" s="410"/>
      <c r="H109" s="411"/>
    </row>
    <row r="110" spans="1:8" s="16" customFormat="1" ht="50.1" customHeight="1" thickBot="1" x14ac:dyDescent="0.25">
      <c r="A110" s="119" t="s">
        <v>52</v>
      </c>
      <c r="B110" s="120"/>
      <c r="C110" s="120"/>
      <c r="D110" s="121" t="str">
        <f>"от "&amp;MIN(D111:D120)&amp;" до "&amp;MAX(D111:D120)</f>
        <v>от 330 до 9390</v>
      </c>
      <c r="E110" s="122"/>
      <c r="F110" s="122"/>
      <c r="G110" s="122"/>
      <c r="H110" s="123"/>
    </row>
    <row r="111" spans="1:8" s="16" customFormat="1" ht="159" customHeight="1" x14ac:dyDescent="0.2">
      <c r="A111" s="590" t="s">
        <v>271</v>
      </c>
      <c r="B111" s="133" t="s">
        <v>272</v>
      </c>
      <c r="C11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1" s="510">
        <v>1449</v>
      </c>
      <c r="E111" s="510"/>
      <c r="F111" s="510"/>
      <c r="G111" s="510"/>
      <c r="H111" s="54"/>
    </row>
    <row r="112" spans="1:8" s="16" customFormat="1" ht="37.5" customHeight="1" x14ac:dyDescent="0.2">
      <c r="A112" s="143" t="s">
        <v>54</v>
      </c>
      <c r="B112" s="144"/>
      <c r="C112" s="62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12" s="365">
        <v>900</v>
      </c>
      <c r="E112" s="128"/>
      <c r="F112" s="128"/>
      <c r="G112" s="128"/>
      <c r="H112" s="129"/>
    </row>
    <row r="113" spans="1:8" s="16" customFormat="1" ht="37.5" customHeight="1" x14ac:dyDescent="0.2">
      <c r="A113" s="143" t="s">
        <v>55</v>
      </c>
      <c r="B113" s="144"/>
      <c r="C113" s="196"/>
      <c r="D113" s="56">
        <v>9390</v>
      </c>
      <c r="E113" s="37"/>
      <c r="F113" s="37"/>
      <c r="G113" s="37"/>
      <c r="H113" s="38"/>
    </row>
    <row r="114" spans="1:8" s="16" customFormat="1" ht="37.5" customHeight="1" x14ac:dyDescent="0.2">
      <c r="A114" s="143" t="s">
        <v>56</v>
      </c>
      <c r="B114" s="144"/>
      <c r="C114" s="196"/>
      <c r="D114" s="329">
        <v>1890</v>
      </c>
      <c r="E114" s="140"/>
      <c r="F114" s="140"/>
      <c r="G114" s="140"/>
      <c r="H114" s="141"/>
    </row>
    <row r="115" spans="1:8" s="16" customFormat="1" ht="37.5" customHeight="1" x14ac:dyDescent="0.2">
      <c r="A115" s="137" t="s">
        <v>57</v>
      </c>
      <c r="B115" s="191"/>
      <c r="C115" s="196"/>
      <c r="D115" s="329">
        <v>6390</v>
      </c>
      <c r="E115" s="140"/>
      <c r="F115" s="140"/>
      <c r="G115" s="140"/>
      <c r="H115" s="141"/>
    </row>
    <row r="116" spans="1:8" s="16" customFormat="1" ht="37.5" customHeight="1" x14ac:dyDescent="0.2">
      <c r="A116" s="143" t="s">
        <v>58</v>
      </c>
      <c r="B116" s="144"/>
      <c r="C116" s="196"/>
      <c r="D116" s="56">
        <v>330</v>
      </c>
      <c r="E116" s="37"/>
      <c r="F116" s="37"/>
      <c r="G116" s="37"/>
      <c r="H116" s="38"/>
    </row>
    <row r="117" spans="1:8" s="16" customFormat="1" ht="37.5" customHeight="1" x14ac:dyDescent="0.2">
      <c r="A117" s="143" t="s">
        <v>59</v>
      </c>
      <c r="B117" s="144"/>
      <c r="C117" s="196"/>
      <c r="D117" s="56">
        <v>330</v>
      </c>
      <c r="E117" s="37"/>
      <c r="F117" s="37"/>
      <c r="G117" s="37"/>
      <c r="H117" s="38"/>
    </row>
    <row r="118" spans="1:8" s="16" customFormat="1" ht="37.5" customHeight="1" x14ac:dyDescent="0.2">
      <c r="A118" s="143" t="s">
        <v>60</v>
      </c>
      <c r="B118" s="144"/>
      <c r="C118" s="196"/>
      <c r="D118" s="56">
        <v>660</v>
      </c>
      <c r="E118" s="37"/>
      <c r="F118" s="37"/>
      <c r="G118" s="37"/>
      <c r="H118" s="38"/>
    </row>
    <row r="119" spans="1:8" s="16" customFormat="1" ht="37.5" customHeight="1" x14ac:dyDescent="0.2">
      <c r="A119" s="143" t="s">
        <v>61</v>
      </c>
      <c r="B119" s="144"/>
      <c r="C119" s="196"/>
      <c r="D119" s="56">
        <v>990</v>
      </c>
      <c r="E119" s="37"/>
      <c r="F119" s="37"/>
      <c r="G119" s="37"/>
      <c r="H119" s="38"/>
    </row>
    <row r="120" spans="1:8" s="16" customFormat="1" ht="37.5" customHeight="1" thickBot="1" x14ac:dyDescent="0.25">
      <c r="A120" s="194" t="s">
        <v>62</v>
      </c>
      <c r="B120" s="195"/>
      <c r="C120" s="198"/>
      <c r="D120" s="56">
        <v>6390</v>
      </c>
      <c r="E120" s="37"/>
      <c r="F120" s="37"/>
      <c r="G120" s="37"/>
      <c r="H120" s="38"/>
    </row>
    <row r="121" spans="1:8" s="16" customFormat="1" ht="117.75" customHeight="1" thickBot="1" x14ac:dyDescent="0.25">
      <c r="A121" s="322" t="s">
        <v>64</v>
      </c>
      <c r="B121" s="323"/>
      <c r="C12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21" s="45">
        <v>30</v>
      </c>
      <c r="E121" s="45"/>
      <c r="F121" s="45"/>
      <c r="G121" s="45"/>
      <c r="H121" s="46"/>
    </row>
    <row r="122" spans="1:8" s="28" customFormat="1" ht="50.1" customHeight="1" thickBot="1" x14ac:dyDescent="0.25">
      <c r="A122" s="24" t="s">
        <v>65</v>
      </c>
      <c r="B122" s="25"/>
      <c r="C122" s="26"/>
      <c r="D122" s="156" t="str">
        <f>"от "&amp;MIN(D124,D144:D158)&amp;" до "&amp;MAX(D124,D144:D158)</f>
        <v>от 540 до 20790</v>
      </c>
      <c r="E122" s="156"/>
      <c r="F122" s="156"/>
      <c r="G122" s="156"/>
      <c r="H122" s="157"/>
    </row>
    <row r="123" spans="1:8" s="16" customFormat="1" ht="24.95" customHeight="1" thickBot="1" x14ac:dyDescent="0.25">
      <c r="A123" s="301"/>
      <c r="B123" s="302"/>
      <c r="C123" s="118"/>
      <c r="D123" s="325"/>
      <c r="E123" s="325"/>
      <c r="F123" s="325"/>
      <c r="G123" s="325"/>
      <c r="H123" s="326"/>
    </row>
    <row r="124" spans="1:8" s="16" customFormat="1" ht="67.5" customHeight="1" thickBot="1" x14ac:dyDescent="0.25">
      <c r="A124" s="162" t="s">
        <v>66</v>
      </c>
      <c r="B124" s="163"/>
      <c r="C12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24" s="165">
        <v>13200</v>
      </c>
      <c r="E124" s="165"/>
      <c r="F124" s="165"/>
      <c r="G124" s="165"/>
      <c r="H124" s="166"/>
    </row>
    <row r="125" spans="1:8" s="16" customFormat="1" ht="67.5" customHeight="1" thickBot="1" x14ac:dyDescent="0.25">
      <c r="A125" s="167" t="s">
        <v>67</v>
      </c>
      <c r="B125" s="168"/>
      <c r="C125" s="169"/>
      <c r="D125" s="170" t="s">
        <v>68</v>
      </c>
      <c r="E125" s="171"/>
      <c r="F125" s="171"/>
      <c r="G125" s="171"/>
      <c r="H125" s="172"/>
    </row>
    <row r="126" spans="1:8" s="16" customFormat="1" ht="67.5" customHeight="1" x14ac:dyDescent="0.2">
      <c r="A126" s="173" t="s">
        <v>69</v>
      </c>
      <c r="B126" s="174"/>
      <c r="C126" s="169"/>
      <c r="D126" s="140">
        <f>D124/4</f>
        <v>3300</v>
      </c>
      <c r="E126" s="140"/>
      <c r="F126" s="140"/>
      <c r="G126" s="140"/>
      <c r="H126" s="141"/>
    </row>
    <row r="127" spans="1:8" s="16" customFormat="1" ht="67.5" customHeight="1" x14ac:dyDescent="0.2">
      <c r="A127" s="173" t="s">
        <v>70</v>
      </c>
      <c r="B127" s="174"/>
      <c r="C127" s="169"/>
      <c r="D127" s="140">
        <f>D124/5</f>
        <v>2640</v>
      </c>
      <c r="E127" s="140"/>
      <c r="F127" s="140"/>
      <c r="G127" s="140"/>
      <c r="H127" s="141"/>
    </row>
    <row r="128" spans="1:8" s="16" customFormat="1" ht="67.5" customHeight="1" x14ac:dyDescent="0.2">
      <c r="A128" s="173" t="s">
        <v>71</v>
      </c>
      <c r="B128" s="174"/>
      <c r="C128" s="169"/>
      <c r="D128" s="140">
        <f>D124/6</f>
        <v>2200</v>
      </c>
      <c r="E128" s="140"/>
      <c r="F128" s="140"/>
      <c r="G128" s="140"/>
      <c r="H128" s="141"/>
    </row>
    <row r="129" spans="1:8" s="16" customFormat="1" ht="67.5" customHeight="1" x14ac:dyDescent="0.2">
      <c r="A129" s="173" t="s">
        <v>72</v>
      </c>
      <c r="B129" s="174"/>
      <c r="C129" s="169"/>
      <c r="D129" s="140">
        <f>D124/7</f>
        <v>1885.7142857142858</v>
      </c>
      <c r="E129" s="140"/>
      <c r="F129" s="140"/>
      <c r="G129" s="140"/>
      <c r="H129" s="141"/>
    </row>
    <row r="130" spans="1:8" s="16" customFormat="1" ht="67.5" customHeight="1" x14ac:dyDescent="0.2">
      <c r="A130" s="173" t="s">
        <v>73</v>
      </c>
      <c r="B130" s="174"/>
      <c r="C130" s="169"/>
      <c r="D130" s="140">
        <f>D124/8</f>
        <v>1650</v>
      </c>
      <c r="E130" s="140"/>
      <c r="F130" s="140"/>
      <c r="G130" s="140"/>
      <c r="H130" s="141"/>
    </row>
    <row r="131" spans="1:8" s="16" customFormat="1" ht="67.5" customHeight="1" x14ac:dyDescent="0.2">
      <c r="A131" s="173" t="s">
        <v>74</v>
      </c>
      <c r="B131" s="174"/>
      <c r="C131" s="169"/>
      <c r="D131" s="140">
        <f>D124/9</f>
        <v>1466.6666666666667</v>
      </c>
      <c r="E131" s="140"/>
      <c r="F131" s="140"/>
      <c r="G131" s="140"/>
      <c r="H131" s="141"/>
    </row>
    <row r="132" spans="1:8" s="16" customFormat="1" ht="67.5" customHeight="1" x14ac:dyDescent="0.2">
      <c r="A132" s="173" t="s">
        <v>75</v>
      </c>
      <c r="B132" s="174"/>
      <c r="C132" s="169"/>
      <c r="D132" s="140">
        <f>D124/10</f>
        <v>1320</v>
      </c>
      <c r="E132" s="140"/>
      <c r="F132" s="140"/>
      <c r="G132" s="140"/>
      <c r="H132" s="141"/>
    </row>
    <row r="133" spans="1:8" s="16" customFormat="1" ht="67.5" customHeight="1" thickBot="1" x14ac:dyDescent="0.25">
      <c r="A133" s="162" t="s">
        <v>76</v>
      </c>
      <c r="B133" s="163"/>
      <c r="C133" s="169"/>
      <c r="D133" s="165">
        <v>19800</v>
      </c>
      <c r="E133" s="165"/>
      <c r="F133" s="165"/>
      <c r="G133" s="165"/>
      <c r="H133" s="166"/>
    </row>
    <row r="134" spans="1:8" s="16" customFormat="1" ht="67.5" customHeight="1" thickBot="1" x14ac:dyDescent="0.25">
      <c r="A134" s="167" t="s">
        <v>67</v>
      </c>
      <c r="B134" s="168"/>
      <c r="C134" s="169"/>
      <c r="D134" s="170" t="s">
        <v>68</v>
      </c>
      <c r="E134" s="171"/>
      <c r="F134" s="171"/>
      <c r="G134" s="171"/>
      <c r="H134" s="172"/>
    </row>
    <row r="135" spans="1:8" s="16" customFormat="1" ht="67.5" customHeight="1" x14ac:dyDescent="0.2">
      <c r="A135" s="173" t="s">
        <v>69</v>
      </c>
      <c r="B135" s="174"/>
      <c r="C135" s="169"/>
      <c r="D135" s="140">
        <v>4950</v>
      </c>
      <c r="E135" s="140"/>
      <c r="F135" s="140"/>
      <c r="G135" s="140"/>
      <c r="H135" s="141"/>
    </row>
    <row r="136" spans="1:8" s="16" customFormat="1" ht="67.5" customHeight="1" x14ac:dyDescent="0.2">
      <c r="A136" s="173" t="s">
        <v>70</v>
      </c>
      <c r="B136" s="174"/>
      <c r="C136" s="169"/>
      <c r="D136" s="140">
        <v>3960</v>
      </c>
      <c r="E136" s="140"/>
      <c r="F136" s="140"/>
      <c r="G136" s="140"/>
      <c r="H136" s="141"/>
    </row>
    <row r="137" spans="1:8" s="16" customFormat="1" ht="67.5" customHeight="1" x14ac:dyDescent="0.2">
      <c r="A137" s="173" t="s">
        <v>71</v>
      </c>
      <c r="B137" s="174"/>
      <c r="C137" s="169"/>
      <c r="D137" s="140">
        <v>3300</v>
      </c>
      <c r="E137" s="140"/>
      <c r="F137" s="140"/>
      <c r="G137" s="140"/>
      <c r="H137" s="141"/>
    </row>
    <row r="138" spans="1:8" s="16" customFormat="1" ht="67.5" customHeight="1" x14ac:dyDescent="0.2">
      <c r="A138" s="173" t="s">
        <v>72</v>
      </c>
      <c r="B138" s="174"/>
      <c r="C138" s="169"/>
      <c r="D138" s="140">
        <v>2828.5714285714289</v>
      </c>
      <c r="E138" s="140"/>
      <c r="F138" s="140"/>
      <c r="G138" s="140"/>
      <c r="H138" s="141"/>
    </row>
    <row r="139" spans="1:8" s="16" customFormat="1" ht="67.5" customHeight="1" x14ac:dyDescent="0.2">
      <c r="A139" s="173" t="s">
        <v>73</v>
      </c>
      <c r="B139" s="174"/>
      <c r="C139" s="169"/>
      <c r="D139" s="140">
        <v>2475</v>
      </c>
      <c r="E139" s="140"/>
      <c r="F139" s="140"/>
      <c r="G139" s="140"/>
      <c r="H139" s="141"/>
    </row>
    <row r="140" spans="1:8" s="16" customFormat="1" ht="67.5" customHeight="1" x14ac:dyDescent="0.2">
      <c r="A140" s="173" t="s">
        <v>74</v>
      </c>
      <c r="B140" s="174"/>
      <c r="C140" s="169"/>
      <c r="D140" s="140">
        <v>2200</v>
      </c>
      <c r="E140" s="140"/>
      <c r="F140" s="140"/>
      <c r="G140" s="140"/>
      <c r="H140" s="141"/>
    </row>
    <row r="141" spans="1:8" s="16" customFormat="1" ht="67.5" customHeight="1" thickBot="1" x14ac:dyDescent="0.25">
      <c r="A141" s="173" t="s">
        <v>75</v>
      </c>
      <c r="B141" s="174"/>
      <c r="C141" s="177"/>
      <c r="D141" s="140">
        <v>1980</v>
      </c>
      <c r="E141" s="140"/>
      <c r="F141" s="140"/>
      <c r="G141" s="140"/>
      <c r="H141" s="141"/>
    </row>
    <row r="142" spans="1:8" s="16" customFormat="1" ht="62.45" customHeight="1" thickBot="1" x14ac:dyDescent="0.25">
      <c r="A142" s="178" t="s">
        <v>77</v>
      </c>
      <c r="B142" s="179"/>
      <c r="C14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2" s="44">
        <v>10008</v>
      </c>
      <c r="E142" s="45"/>
      <c r="F142" s="45"/>
      <c r="G142" s="45"/>
      <c r="H142" s="46"/>
    </row>
    <row r="143" spans="1:8" s="16" customFormat="1" ht="24.75" customHeight="1" thickBot="1" x14ac:dyDescent="0.25">
      <c r="A143" s="301"/>
      <c r="B143" s="302"/>
      <c r="C143" s="182"/>
      <c r="D143" s="325"/>
      <c r="E143" s="325"/>
      <c r="F143" s="325"/>
      <c r="G143" s="325"/>
      <c r="H143" s="326"/>
    </row>
    <row r="144" spans="1:8" s="16" customFormat="1" ht="50.1" customHeight="1" x14ac:dyDescent="0.2">
      <c r="A144" s="507" t="s">
        <v>78</v>
      </c>
      <c r="B144" s="508"/>
      <c r="C144" s="294" t="str">
        <f>"Интернет-площадка 2gis.ru на основе Cправочника организаций "&amp;$C$2&amp;""</f>
        <v>Интернет-площадка 2gis.ru на основе Cправочника организаций "2ГИС.САМАРА"</v>
      </c>
      <c r="D144" s="509">
        <v>12390</v>
      </c>
      <c r="E144" s="510"/>
      <c r="F144" s="510"/>
      <c r="G144" s="510"/>
      <c r="H144" s="416"/>
    </row>
    <row r="145" spans="1:8" s="16" customFormat="1" ht="50.1" customHeight="1" x14ac:dyDescent="0.2">
      <c r="A145" s="143" t="s">
        <v>79</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5" s="329">
        <v>8490</v>
      </c>
      <c r="E145" s="140"/>
      <c r="F145" s="140"/>
      <c r="G145" s="140"/>
      <c r="H145" s="141"/>
    </row>
    <row r="146" spans="1:8" s="16" customFormat="1" ht="50.1" customHeight="1" x14ac:dyDescent="0.2">
      <c r="A146" s="143" t="s">
        <v>80</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6" s="329">
        <v>20790</v>
      </c>
      <c r="E146" s="140"/>
      <c r="F146" s="140"/>
      <c r="G146" s="140"/>
      <c r="H146" s="141"/>
    </row>
    <row r="147" spans="1:8" s="16" customFormat="1" ht="50.1" customHeight="1" x14ac:dyDescent="0.2">
      <c r="A147" s="143" t="s">
        <v>81</v>
      </c>
      <c r="B147" s="144"/>
      <c r="C147" s="190" t="str">
        <f>"Интернет-площадка 2gis.ru на основе Cправочника организаций "&amp;$C$2&amp;""</f>
        <v>Интернет-площадка 2gis.ru на основе Cправочника организаций "2ГИС.САМАРА"</v>
      </c>
      <c r="D147" s="329">
        <v>15645</v>
      </c>
      <c r="E147" s="140"/>
      <c r="F147" s="140"/>
      <c r="G147" s="140"/>
      <c r="H147" s="141"/>
    </row>
    <row r="148" spans="1:8" s="16" customFormat="1" ht="50.1" customHeight="1" x14ac:dyDescent="0.2">
      <c r="A148" s="143" t="s">
        <v>82</v>
      </c>
      <c r="B148" s="144"/>
      <c r="C148" s="190" t="str">
        <f>"Интернет-площадка 2gis.ru на основе Cправочника организаций "&amp;$C$2&amp;""</f>
        <v>Интернет-площадка 2gis.ru на основе Cправочника организаций "2ГИС.САМАРА"</v>
      </c>
      <c r="D148" s="329">
        <v>18774</v>
      </c>
      <c r="E148" s="140"/>
      <c r="F148" s="140"/>
      <c r="G148" s="140"/>
      <c r="H148" s="141"/>
    </row>
    <row r="149" spans="1:8" s="16" customFormat="1" ht="50.1" customHeight="1" x14ac:dyDescent="0.2">
      <c r="A149" s="143" t="s">
        <v>83</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9" s="329">
        <v>9090</v>
      </c>
      <c r="E149" s="140"/>
      <c r="F149" s="140"/>
      <c r="G149" s="140"/>
      <c r="H149" s="141"/>
    </row>
    <row r="150" spans="1:8" s="16" customFormat="1" ht="50.1" customHeight="1" x14ac:dyDescent="0.2">
      <c r="A150" s="143" t="s">
        <v>84</v>
      </c>
      <c r="B150" s="144"/>
      <c r="C150"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0" s="329">
        <v>15690</v>
      </c>
      <c r="E150" s="140"/>
      <c r="F150" s="140"/>
      <c r="G150" s="140"/>
      <c r="H150" s="141"/>
    </row>
    <row r="151" spans="1:8" s="16" customFormat="1" ht="50.1" customHeight="1" x14ac:dyDescent="0.2">
      <c r="A151" s="137" t="s">
        <v>85</v>
      </c>
      <c r="B151" s="191"/>
      <c r="C151"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1" s="329">
        <v>20790</v>
      </c>
      <c r="E151" s="140"/>
      <c r="F151" s="140"/>
      <c r="G151" s="140"/>
      <c r="H151" s="141"/>
    </row>
    <row r="152" spans="1:8" s="16" customFormat="1" ht="50.1" customHeight="1" x14ac:dyDescent="0.2">
      <c r="A152" s="137" t="s">
        <v>86</v>
      </c>
      <c r="B152" s="191"/>
      <c r="C152" s="190" t="str">
        <f>C182</f>
        <v>электронный справочник на основе Справочника организаций "2ГИС.САМАРА" (мобильная версия 2ГИС 4.0 и выше)</v>
      </c>
      <c r="D152" s="329">
        <v>9300</v>
      </c>
      <c r="E152" s="140"/>
      <c r="F152" s="140"/>
      <c r="G152" s="140"/>
      <c r="H152" s="141"/>
    </row>
    <row r="153" spans="1:8" s="16" customFormat="1" ht="50.1" customHeight="1" x14ac:dyDescent="0.2">
      <c r="A153" s="143" t="s">
        <v>87</v>
      </c>
      <c r="B153" s="144"/>
      <c r="C153" s="190" t="s">
        <v>88</v>
      </c>
      <c r="D153" s="329">
        <v>540</v>
      </c>
      <c r="E153" s="140"/>
      <c r="F153" s="140"/>
      <c r="G153" s="140"/>
      <c r="H153" s="141"/>
    </row>
    <row r="154" spans="1:8" s="16" customFormat="1" ht="79.5" customHeight="1" x14ac:dyDescent="0.2">
      <c r="A154" s="143" t="s">
        <v>89</v>
      </c>
      <c r="B154" s="144"/>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4" s="329">
        <v>6390</v>
      </c>
      <c r="E154" s="140"/>
      <c r="F154" s="140"/>
      <c r="G154" s="140"/>
      <c r="H154" s="141"/>
    </row>
    <row r="155" spans="1:8" s="16" customFormat="1" ht="79.5" customHeight="1" x14ac:dyDescent="0.2">
      <c r="A155" s="143" t="s">
        <v>90</v>
      </c>
      <c r="B155" s="144"/>
      <c r="C155" s="190" t="str">
        <f t="shared" ref="C155:C15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5" s="329">
        <v>5112</v>
      </c>
      <c r="E155" s="140"/>
      <c r="F155" s="140"/>
      <c r="G155" s="140"/>
      <c r="H155" s="141"/>
    </row>
    <row r="156" spans="1:8" s="16" customFormat="1" ht="79.5" customHeight="1" x14ac:dyDescent="0.2">
      <c r="A156" s="143" t="s">
        <v>91</v>
      </c>
      <c r="B156" s="144"/>
      <c r="C156"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6" s="329">
        <v>5190</v>
      </c>
      <c r="E156" s="140"/>
      <c r="F156" s="140"/>
      <c r="G156" s="140"/>
      <c r="H156" s="141"/>
    </row>
    <row r="157" spans="1:8" s="16" customFormat="1" ht="79.5" customHeight="1" x14ac:dyDescent="0.2">
      <c r="A157" s="143" t="s">
        <v>92</v>
      </c>
      <c r="B157" s="144"/>
      <c r="C157" s="190"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57" s="329">
        <v>2556</v>
      </c>
      <c r="E157" s="140"/>
      <c r="F157" s="140"/>
      <c r="G157" s="140"/>
      <c r="H157" s="141"/>
    </row>
    <row r="158" spans="1:8" s="16" customFormat="1" ht="50.1" customHeight="1" thickBot="1" x14ac:dyDescent="0.25">
      <c r="A158" s="137" t="s">
        <v>95</v>
      </c>
      <c r="B158" s="191"/>
      <c r="C158" s="19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8" s="329">
        <v>9390</v>
      </c>
      <c r="E158" s="140"/>
      <c r="F158" s="140"/>
      <c r="G158" s="140"/>
      <c r="H158" s="141"/>
    </row>
    <row r="159" spans="1:8" s="16" customFormat="1" ht="102" customHeight="1" thickBot="1" x14ac:dyDescent="0.25">
      <c r="A159" s="143" t="s">
        <v>16</v>
      </c>
      <c r="B159" s="144"/>
      <c r="C15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9" s="329">
        <v>1449</v>
      </c>
      <c r="E159" s="140"/>
      <c r="F159" s="140"/>
      <c r="G159" s="140"/>
      <c r="H159" s="141"/>
    </row>
    <row r="160" spans="1:8" s="16" customFormat="1" ht="126" customHeight="1" x14ac:dyDescent="0.2">
      <c r="A160" s="143" t="s">
        <v>96</v>
      </c>
      <c r="B160" s="144"/>
      <c r="C16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0" s="329">
        <v>11667</v>
      </c>
      <c r="E160" s="140"/>
      <c r="F160" s="140"/>
      <c r="G160" s="140"/>
      <c r="H160" s="141"/>
    </row>
    <row r="161" spans="1:8" s="16" customFormat="1" ht="96" customHeight="1" x14ac:dyDescent="0.2">
      <c r="A161" s="137" t="s">
        <v>97</v>
      </c>
      <c r="B161" s="191"/>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61" s="329">
        <v>10005</v>
      </c>
      <c r="E161" s="140"/>
      <c r="F161" s="140"/>
      <c r="G161" s="140"/>
      <c r="H161" s="141"/>
    </row>
    <row r="162" spans="1:8" s="16" customFormat="1" ht="96" customHeight="1" x14ac:dyDescent="0.2">
      <c r="A162" s="137" t="s">
        <v>98</v>
      </c>
      <c r="B162" s="191"/>
      <c r="C16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2" s="329">
        <v>10002</v>
      </c>
      <c r="E162" s="140"/>
      <c r="F162" s="140"/>
      <c r="G162" s="140"/>
      <c r="H162" s="141"/>
    </row>
    <row r="163" spans="1:8" s="16" customFormat="1" ht="78" customHeight="1" x14ac:dyDescent="0.2">
      <c r="A163" s="143" t="s">
        <v>93</v>
      </c>
      <c r="B163" s="144" t="s">
        <v>93</v>
      </c>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3" s="329">
        <v>10008</v>
      </c>
      <c r="E163" s="140"/>
      <c r="F163" s="140"/>
      <c r="G163" s="140"/>
      <c r="H163" s="141"/>
    </row>
    <row r="164" spans="1:8" s="16" customFormat="1" ht="78" customHeight="1" x14ac:dyDescent="0.2">
      <c r="A164" s="143" t="s">
        <v>94</v>
      </c>
      <c r="B164" s="144" t="s">
        <v>94</v>
      </c>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64" s="329">
        <v>7500</v>
      </c>
      <c r="E164" s="140"/>
      <c r="F164" s="140"/>
      <c r="G164" s="140"/>
      <c r="H164" s="141"/>
    </row>
    <row r="165" spans="1:8" s="16" customFormat="1" ht="75" customHeight="1" x14ac:dyDescent="0.2">
      <c r="A165" s="695" t="s">
        <v>99</v>
      </c>
      <c r="B165" s="696"/>
      <c r="C165" s="190" t="str">
        <f>"Интернет-площадка 2gis.ru на основе Cправочника организаций "&amp;$C$2&amp;""</f>
        <v>Интернет-площадка 2gis.ru на основе Cправочника организаций "2ГИС.САМАРА"</v>
      </c>
      <c r="D165" s="329">
        <v>36000</v>
      </c>
      <c r="E165" s="140"/>
      <c r="F165" s="140"/>
      <c r="G165" s="140"/>
      <c r="H165" s="141"/>
    </row>
    <row r="166" spans="1:8" s="16" customFormat="1" ht="75" customHeight="1" x14ac:dyDescent="0.2">
      <c r="A166" s="137" t="s">
        <v>100</v>
      </c>
      <c r="B166" s="191"/>
      <c r="C166" s="190" t="str">
        <f t="shared" ref="C166:C174"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329">
        <v>24720</v>
      </c>
      <c r="E166" s="140"/>
      <c r="F166" s="140"/>
      <c r="G166" s="140"/>
      <c r="H166" s="141"/>
    </row>
    <row r="167" spans="1:8" s="16" customFormat="1" ht="50.1" customHeight="1" x14ac:dyDescent="0.2">
      <c r="A167" s="143" t="s">
        <v>101</v>
      </c>
      <c r="B167" s="144"/>
      <c r="C167" s="190" t="str">
        <f t="shared" si="1"/>
        <v>Электронный справочник на основе Справочника организаций "2ГИС.САМАРА" (версия для ПК)</v>
      </c>
      <c r="D167" s="329">
        <v>60360</v>
      </c>
      <c r="E167" s="140"/>
      <c r="F167" s="140"/>
      <c r="G167" s="140"/>
      <c r="H167" s="141"/>
    </row>
    <row r="168" spans="1:8" s="16" customFormat="1" ht="50.1" customHeight="1" x14ac:dyDescent="0.2">
      <c r="A168" s="143" t="s">
        <v>102</v>
      </c>
      <c r="B168" s="144"/>
      <c r="C168" s="190" t="str">
        <f>"Интернет-площадка 2gis.ru на основе Cправочника организаций "&amp;$C$2&amp;""</f>
        <v>Интернет-площадка 2gis.ru на основе Cправочника организаций "2ГИС.САМАРА"</v>
      </c>
      <c r="D168" s="329">
        <v>45480</v>
      </c>
      <c r="E168" s="140"/>
      <c r="F168" s="140"/>
      <c r="G168" s="140"/>
      <c r="H168" s="141"/>
    </row>
    <row r="169" spans="1:8" s="16" customFormat="1" ht="50.1" customHeight="1" x14ac:dyDescent="0.2">
      <c r="A169" s="143" t="s">
        <v>103</v>
      </c>
      <c r="B169" s="144"/>
      <c r="C169" s="190" t="str">
        <f>"Интернет-площадка 2gis.ru на основе Cправочника организаций "&amp;$C$2&amp;""</f>
        <v>Интернет-площадка 2gis.ru на основе Cправочника организаций "2ГИС.САМАРА"</v>
      </c>
      <c r="D169" s="329">
        <v>54576</v>
      </c>
      <c r="E169" s="140"/>
      <c r="F169" s="140"/>
      <c r="G169" s="140"/>
      <c r="H169" s="141"/>
    </row>
    <row r="170" spans="1:8" s="16" customFormat="1" ht="50.1" customHeight="1" x14ac:dyDescent="0.2">
      <c r="A170" s="143" t="s">
        <v>104</v>
      </c>
      <c r="B170" s="144"/>
      <c r="C170" s="190" t="str">
        <f t="shared" si="1"/>
        <v>Электронный справочник на основе Справочника организаций "2ГИС.САМАРА" (версия для ПК)</v>
      </c>
      <c r="D170" s="329">
        <v>26400</v>
      </c>
      <c r="E170" s="140"/>
      <c r="F170" s="140"/>
      <c r="G170" s="140"/>
      <c r="H170" s="141"/>
    </row>
    <row r="171" spans="1:8" s="16" customFormat="1" ht="50.1" customHeight="1" x14ac:dyDescent="0.2">
      <c r="A171" s="143" t="s">
        <v>105</v>
      </c>
      <c r="B171" s="144"/>
      <c r="C171" s="190" t="str">
        <f t="shared" si="1"/>
        <v>Электронный справочник на основе Справочника организаций "2ГИС.САМАРА" (версия для ПК)</v>
      </c>
      <c r="D171" s="329">
        <v>45600</v>
      </c>
      <c r="E171" s="140"/>
      <c r="F171" s="140"/>
      <c r="G171" s="140"/>
      <c r="H171" s="141"/>
    </row>
    <row r="172" spans="1:8" s="16" customFormat="1" ht="50.1" customHeight="1" x14ac:dyDescent="0.2">
      <c r="A172" s="143" t="s">
        <v>106</v>
      </c>
      <c r="B172" s="144"/>
      <c r="C172" s="190" t="str">
        <f t="shared" si="1"/>
        <v>Электронный справочник на основе Справочника организаций "2ГИС.САМАРА" (версия для ПК)</v>
      </c>
      <c r="D172" s="329">
        <v>60360</v>
      </c>
      <c r="E172" s="140"/>
      <c r="F172" s="140"/>
      <c r="G172" s="140"/>
      <c r="H172" s="141"/>
    </row>
    <row r="173" spans="1:8" s="16" customFormat="1" ht="50.1" customHeight="1" x14ac:dyDescent="0.2">
      <c r="A173" s="143" t="s">
        <v>107</v>
      </c>
      <c r="B173" s="144"/>
      <c r="C173" s="190" t="s">
        <v>88</v>
      </c>
      <c r="D173" s="329">
        <v>1680</v>
      </c>
      <c r="E173" s="140"/>
      <c r="F173" s="140"/>
      <c r="G173" s="140"/>
      <c r="H173" s="141"/>
    </row>
    <row r="174" spans="1:8" s="16" customFormat="1" ht="50.1" customHeight="1" thickBot="1" x14ac:dyDescent="0.25">
      <c r="A174" s="137" t="s">
        <v>109</v>
      </c>
      <c r="B174" s="191"/>
      <c r="C174" s="190" t="str">
        <f t="shared" si="1"/>
        <v>Электронный справочник на основе Справочника организаций "2ГИС.САМАРА" (версия для ПК)</v>
      </c>
      <c r="D174" s="329">
        <v>27240</v>
      </c>
      <c r="E174" s="140"/>
      <c r="F174" s="140"/>
      <c r="G174" s="140"/>
      <c r="H174" s="141"/>
    </row>
    <row r="175" spans="1:8" s="28" customFormat="1" ht="50.1" customHeight="1" thickBot="1" x14ac:dyDescent="0.25">
      <c r="A175" s="24" t="s">
        <v>110</v>
      </c>
      <c r="B175" s="25"/>
      <c r="C175" s="26"/>
      <c r="D175" s="156"/>
      <c r="E175" s="156"/>
      <c r="F175" s="156"/>
      <c r="G175" s="156"/>
      <c r="H175" s="157"/>
    </row>
    <row r="176" spans="1:8" s="16" customFormat="1" ht="50.1" customHeight="1" x14ac:dyDescent="0.2">
      <c r="A176" s="143" t="s">
        <v>111</v>
      </c>
      <c r="B176" s="144"/>
      <c r="C17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76" s="329">
        <v>10008</v>
      </c>
      <c r="E176" s="140"/>
      <c r="F176" s="140"/>
      <c r="G176" s="140"/>
      <c r="H176" s="141"/>
    </row>
    <row r="177" spans="1:8" s="16" customFormat="1" ht="50.1" customHeight="1" x14ac:dyDescent="0.2">
      <c r="A177" s="143" t="s">
        <v>112</v>
      </c>
      <c r="B177" s="144"/>
      <c r="C177" s="196"/>
      <c r="D177" s="329">
        <v>10008</v>
      </c>
      <c r="E177" s="140"/>
      <c r="F177" s="140"/>
      <c r="G177" s="140"/>
      <c r="H177" s="141"/>
    </row>
    <row r="178" spans="1:8" s="16" customFormat="1" ht="50.1" customHeight="1" x14ac:dyDescent="0.2">
      <c r="A178" s="194" t="s">
        <v>113</v>
      </c>
      <c r="B178" s="195"/>
      <c r="C178" s="196"/>
      <c r="D178" s="329">
        <v>3000</v>
      </c>
      <c r="E178" s="140"/>
      <c r="F178" s="140"/>
      <c r="G178" s="140"/>
      <c r="H178" s="140"/>
    </row>
    <row r="179" spans="1:8" s="16" customFormat="1" ht="50.1" customHeight="1" x14ac:dyDescent="0.2">
      <c r="A179" s="194" t="s">
        <v>114</v>
      </c>
      <c r="B179" s="195"/>
      <c r="C179" s="196"/>
      <c r="D179" s="329">
        <v>300</v>
      </c>
      <c r="E179" s="140"/>
      <c r="F179" s="140"/>
      <c r="G179" s="140"/>
      <c r="H179" s="140"/>
    </row>
    <row r="180" spans="1:8" s="16" customFormat="1" ht="50.1" customHeight="1" thickBot="1" x14ac:dyDescent="0.25">
      <c r="A180" s="194" t="s">
        <v>115</v>
      </c>
      <c r="B180" s="195"/>
      <c r="C180" s="198"/>
      <c r="D180" s="78">
        <v>1050</v>
      </c>
      <c r="E180" s="79"/>
      <c r="F180" s="79"/>
      <c r="G180" s="79"/>
      <c r="H180" s="79"/>
    </row>
    <row r="181" spans="1:8" s="16" customFormat="1" ht="50.1" customHeight="1" thickBot="1" x14ac:dyDescent="0.25">
      <c r="A181" s="24" t="s">
        <v>116</v>
      </c>
      <c r="B181" s="25"/>
      <c r="C181" s="26"/>
      <c r="D181" s="156"/>
      <c r="E181" s="156"/>
      <c r="F181" s="156"/>
      <c r="G181" s="156"/>
      <c r="H181" s="157"/>
    </row>
    <row r="182" spans="1:8" s="16" customFormat="1" ht="50.1" customHeight="1" x14ac:dyDescent="0.2">
      <c r="A182" s="137" t="s">
        <v>163</v>
      </c>
      <c r="B182" s="191"/>
      <c r="C182"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2" s="329">
        <v>10290</v>
      </c>
      <c r="E182" s="140"/>
      <c r="F182" s="140"/>
      <c r="G182" s="140"/>
      <c r="H182" s="141"/>
    </row>
    <row r="183" spans="1:8" s="16" customFormat="1" ht="64.5" customHeight="1" x14ac:dyDescent="0.2">
      <c r="A183" s="137" t="s">
        <v>118</v>
      </c>
      <c r="B183" s="191" t="s">
        <v>455</v>
      </c>
      <c r="C18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3" s="329">
        <v>10290</v>
      </c>
      <c r="E183" s="140"/>
      <c r="F183" s="140"/>
      <c r="G183" s="140"/>
      <c r="H183" s="141"/>
    </row>
    <row r="184" spans="1:8" s="16" customFormat="1" ht="50.1" customHeight="1" x14ac:dyDescent="0.2">
      <c r="A184" s="137" t="s">
        <v>164</v>
      </c>
      <c r="B184" s="191"/>
      <c r="C184" s="4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4" s="329">
        <v>29880</v>
      </c>
      <c r="E184" s="140"/>
      <c r="F184" s="140"/>
      <c r="G184" s="140"/>
      <c r="H184" s="141"/>
    </row>
    <row r="185" spans="1:8" s="16" customFormat="1" ht="50.1" customHeight="1" x14ac:dyDescent="0.2">
      <c r="A185" s="143" t="s">
        <v>165</v>
      </c>
      <c r="B185" s="144"/>
      <c r="C185" s="19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85" s="329">
        <v>29880</v>
      </c>
      <c r="E185" s="140"/>
      <c r="F185" s="140"/>
      <c r="G185" s="140"/>
      <c r="H185" s="141"/>
    </row>
    <row r="186" spans="1:8" s="16" customFormat="1" ht="126" customHeight="1" x14ac:dyDescent="0.2">
      <c r="A186" s="143" t="s">
        <v>123</v>
      </c>
      <c r="B186" s="144"/>
      <c r="C186" s="300" t="str">
        <f>C182</f>
        <v>электронный справочник на основе Справочника организаций "2ГИС.САМАРА" (мобильная версия 2ГИС 4.0 и выше)</v>
      </c>
      <c r="D186" s="329">
        <v>10290</v>
      </c>
      <c r="E186" s="140"/>
      <c r="F186" s="140"/>
      <c r="G186" s="140"/>
      <c r="H186" s="141"/>
    </row>
    <row r="187" spans="1:8" s="16" customFormat="1" ht="126" customHeight="1" thickBot="1" x14ac:dyDescent="0.25">
      <c r="A187" s="143" t="s">
        <v>124</v>
      </c>
      <c r="B187" s="144"/>
      <c r="C18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87" s="329">
        <v>7722</v>
      </c>
      <c r="E187" s="140"/>
      <c r="F187" s="140"/>
      <c r="G187" s="140"/>
      <c r="H187" s="141"/>
    </row>
    <row r="188" spans="1:8" s="16" customFormat="1" ht="50.1" customHeight="1" thickBot="1" x14ac:dyDescent="0.25">
      <c r="A188" s="301"/>
      <c r="B188" s="302"/>
      <c r="C188" s="118"/>
      <c r="D188" s="325"/>
      <c r="E188" s="325"/>
      <c r="F188" s="325"/>
      <c r="G188" s="325"/>
      <c r="H188" s="326"/>
    </row>
    <row r="189" spans="1:8" s="16" customFormat="1" ht="21" x14ac:dyDescent="0.2">
      <c r="A189" s="484"/>
      <c r="B189" s="485"/>
      <c r="C189" s="486"/>
      <c r="D189" s="205"/>
      <c r="E189" s="205"/>
      <c r="F189" s="205"/>
      <c r="G189" s="205"/>
      <c r="H189" s="207"/>
    </row>
    <row r="190" spans="1:8" s="16" customFormat="1" ht="21" x14ac:dyDescent="0.2">
      <c r="A190" s="208"/>
      <c r="B190" s="209" t="s">
        <v>125</v>
      </c>
      <c r="C190" s="210" t="s">
        <v>180</v>
      </c>
      <c r="D190" s="210"/>
      <c r="E190" s="211"/>
      <c r="F190" s="211"/>
      <c r="G190" s="211"/>
      <c r="H190" s="211"/>
    </row>
    <row r="191" spans="1:8" s="16" customFormat="1" ht="21" x14ac:dyDescent="0.2">
      <c r="A191" s="208"/>
      <c r="B191" s="211"/>
      <c r="C191" s="212" t="s">
        <v>181</v>
      </c>
      <c r="D191" s="212"/>
      <c r="E191" s="211"/>
      <c r="F191" s="211"/>
      <c r="G191" s="211"/>
      <c r="H191" s="211"/>
    </row>
    <row r="192" spans="1:8" s="28" customFormat="1" ht="23.25" x14ac:dyDescent="0.2">
      <c r="A192" s="208"/>
      <c r="B192" s="211"/>
      <c r="C192" s="210" t="s">
        <v>182</v>
      </c>
      <c r="D192" s="212"/>
      <c r="E192" s="211"/>
      <c r="F192" s="211"/>
      <c r="G192" s="211"/>
      <c r="H192" s="211"/>
    </row>
    <row r="193" spans="1:8" s="23" customFormat="1" ht="26.25" x14ac:dyDescent="0.2">
      <c r="A193" s="204"/>
      <c r="B193" s="205"/>
      <c r="C193" s="212"/>
      <c r="D193" s="212"/>
      <c r="E193" s="211"/>
      <c r="F193" s="211"/>
      <c r="G193" s="211"/>
      <c r="H193" s="205"/>
    </row>
    <row r="194" spans="1:8" s="16" customFormat="1" ht="26.25" x14ac:dyDescent="0.2">
      <c r="A194" s="215" t="str">
        <f>Абакан_юр!A157</f>
        <v>По соглашению сторон в качестве валюты платежа могут выступать украинские гривны, в этом случае курс следующий: 1 руб. = 0,4294 гривен</v>
      </c>
      <c r="B194" s="215"/>
      <c r="C194" s="215"/>
      <c r="D194" s="216"/>
      <c r="E194" s="216"/>
      <c r="F194" s="217"/>
      <c r="G194" s="218"/>
      <c r="H194" s="218"/>
    </row>
    <row r="195" spans="1:8" ht="26.25" x14ac:dyDescent="0.2">
      <c r="A195" s="215" t="str">
        <f>Абакан_юр!A158</f>
        <v>По соглашению сторон в качестве валюты платежа могут выступать дирхамы ОАЭ, в этом случае курс следующий: 1 руб. = 0,0422 дирхам</v>
      </c>
      <c r="B195" s="215"/>
      <c r="C195" s="215"/>
      <c r="D195" s="216"/>
      <c r="E195" s="216"/>
      <c r="F195" s="217"/>
      <c r="G195" s="220"/>
      <c r="H195" s="220"/>
    </row>
    <row r="196" spans="1:8" ht="12.6" customHeight="1" x14ac:dyDescent="0.2">
      <c r="A196" s="215" t="str">
        <f>Абакан_юр!A159</f>
        <v>По соглашению сторон в качестве валюты платежа могут выступать доллары США, в этом случае курс следующий: 1 руб. = 0,0115 доллара</v>
      </c>
      <c r="B196" s="215"/>
      <c r="C196" s="215"/>
      <c r="D196" s="216"/>
      <c r="E196" s="216"/>
      <c r="F196" s="217"/>
      <c r="G196" s="220"/>
      <c r="H196" s="220"/>
    </row>
    <row r="197" spans="1:8" s="211" customFormat="1" ht="24.95" customHeight="1" x14ac:dyDescent="0.2">
      <c r="A197" s="215" t="str">
        <f>Абакан_юр!A160</f>
        <v>По соглашению сторон в качестве валюты платежа могут выступать евро, в этом случае курс следующий: 1 руб. = 0,0106 евро</v>
      </c>
      <c r="B197" s="215"/>
      <c r="C197" s="215"/>
      <c r="D197" s="216"/>
      <c r="E197" s="217"/>
      <c r="F197" s="217"/>
      <c r="G197" s="220"/>
      <c r="H197" s="220"/>
    </row>
    <row r="198" spans="1:8" s="211" customFormat="1" ht="24.95" customHeight="1" x14ac:dyDescent="0.2">
      <c r="A198" s="215" t="str">
        <f>Абакан_юр!A161</f>
        <v>По соглашению сторон в качестве валюты платежа могут выступать чешские кроны, в этом случае курс следующий: 1 руб. = 0,2596 крона</v>
      </c>
      <c r="B198" s="215"/>
      <c r="C198" s="215"/>
      <c r="D198" s="216"/>
      <c r="E198" s="217"/>
      <c r="F198" s="217"/>
      <c r="G198" s="220"/>
      <c r="H198" s="220"/>
    </row>
    <row r="199" spans="1:8" s="211" customFormat="1" ht="24.95" customHeight="1" x14ac:dyDescent="0.2">
      <c r="A199" s="215" t="str">
        <f>Абакан_юр!A162</f>
        <v>По соглашению сторон в качестве валюты платежа могут выступать киргизские сомы, в этом случае курс следующий: 1 руб. = 1,0276 сом</v>
      </c>
      <c r="B199" s="215"/>
      <c r="C199" s="215"/>
      <c r="D199" s="216"/>
      <c r="E199" s="216"/>
      <c r="F199" s="217"/>
      <c r="G199" s="220"/>
      <c r="H199" s="220"/>
    </row>
    <row r="200" spans="1:8" s="205" customFormat="1" ht="12.6" customHeight="1" x14ac:dyDescent="0.2">
      <c r="A200"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0" s="215"/>
      <c r="C200" s="215"/>
      <c r="D200" s="216"/>
      <c r="E200" s="216"/>
      <c r="F200" s="217"/>
      <c r="G200" s="220"/>
      <c r="H200" s="220"/>
    </row>
    <row r="201" spans="1:8" s="219" customFormat="1" ht="24.95" customHeight="1" x14ac:dyDescent="0.2">
      <c r="A201" s="221"/>
      <c r="B201" s="221"/>
      <c r="C201" s="222"/>
      <c r="D201" s="223"/>
      <c r="E201" s="223"/>
      <c r="F201" s="224"/>
      <c r="G201" s="225"/>
      <c r="H201" s="225"/>
    </row>
    <row r="202" spans="1:8" s="219" customFormat="1" ht="24.95" customHeight="1" x14ac:dyDescent="0.2">
      <c r="A202" s="227" t="s">
        <v>136</v>
      </c>
      <c r="B202" s="227"/>
      <c r="C202" s="227"/>
      <c r="D202" s="227"/>
      <c r="E202" s="227"/>
      <c r="F202" s="227"/>
      <c r="G202" s="227"/>
      <c r="H202" s="227"/>
    </row>
    <row r="203" spans="1:8" s="219" customFormat="1" ht="24.95" customHeight="1" x14ac:dyDescent="0.2">
      <c r="A203" s="227" t="s">
        <v>456</v>
      </c>
      <c r="B203" s="227"/>
      <c r="C203" s="227"/>
      <c r="D203" s="227"/>
      <c r="E203" s="227"/>
      <c r="F203" s="227"/>
      <c r="G203" s="227"/>
      <c r="H203" s="227"/>
    </row>
    <row r="204" spans="1:8" s="219" customFormat="1" ht="24.95" customHeight="1" x14ac:dyDescent="0.2">
      <c r="A204" s="227" t="s">
        <v>137</v>
      </c>
      <c r="B204" s="227"/>
      <c r="C204" s="227"/>
      <c r="D204" s="227"/>
      <c r="E204" s="227"/>
      <c r="F204" s="227"/>
      <c r="G204" s="227"/>
      <c r="H204" s="227"/>
    </row>
    <row r="205" spans="1:8" s="219" customFormat="1" ht="24.95" customHeight="1" x14ac:dyDescent="0.2">
      <c r="A205" s="215" t="s">
        <v>458</v>
      </c>
      <c r="B205" s="215"/>
      <c r="C205" s="215"/>
      <c r="D205" s="215"/>
      <c r="E205" s="215"/>
      <c r="F205" s="215"/>
      <c r="G205" s="215"/>
      <c r="H205" s="215"/>
    </row>
    <row r="206" spans="1:8" s="219" customFormat="1" ht="24.95" customHeight="1" thickBot="1" x14ac:dyDescent="0.25">
      <c r="A206" s="228" t="s">
        <v>138</v>
      </c>
      <c r="B206" s="228"/>
      <c r="C206" s="228"/>
      <c r="D206" s="228"/>
      <c r="E206" s="228"/>
      <c r="F206" s="229"/>
      <c r="H206" s="230"/>
    </row>
    <row r="207" spans="1:8" s="219" customFormat="1" ht="24.95" customHeight="1" thickBot="1" x14ac:dyDescent="0.25">
      <c r="A207" s="231" t="s">
        <v>139</v>
      </c>
      <c r="B207" s="232"/>
      <c r="C207" s="232"/>
      <c r="D207" s="232"/>
      <c r="E207" s="233"/>
      <c r="F207" s="234"/>
      <c r="G207" s="205"/>
      <c r="H207" s="235"/>
    </row>
    <row r="208" spans="1:8" s="226" customFormat="1" ht="12" customHeight="1" thickBot="1" x14ac:dyDescent="0.25">
      <c r="A208" s="305" t="s">
        <v>140</v>
      </c>
      <c r="B208" s="306"/>
      <c r="C208" s="238" t="s">
        <v>141</v>
      </c>
      <c r="D208" s="330" t="s">
        <v>142</v>
      </c>
      <c r="E208" s="331"/>
      <c r="F208" s="240"/>
      <c r="G208" s="240"/>
      <c r="H208" s="240"/>
    </row>
    <row r="209" spans="1:8" ht="24.95" customHeight="1" x14ac:dyDescent="0.2">
      <c r="A209" s="241" t="s">
        <v>169</v>
      </c>
      <c r="B209" s="242"/>
      <c r="C209" s="244" t="s">
        <v>170</v>
      </c>
      <c r="D209" s="370">
        <v>2190</v>
      </c>
      <c r="E209" s="245"/>
      <c r="F209" s="240"/>
      <c r="G209" s="240"/>
      <c r="H209" s="240"/>
    </row>
    <row r="210" spans="1:8" ht="24.95" customHeight="1" x14ac:dyDescent="0.2">
      <c r="A210" s="246" t="s">
        <v>171</v>
      </c>
      <c r="B210" s="247"/>
      <c r="C210" s="249"/>
      <c r="D210" s="371">
        <v>1590</v>
      </c>
      <c r="E210" s="250"/>
      <c r="F210" s="240"/>
      <c r="G210" s="240"/>
      <c r="H210" s="240"/>
    </row>
    <row r="211" spans="1:8" ht="24.95" customHeight="1" x14ac:dyDescent="0.2">
      <c r="A211" s="246" t="s">
        <v>172</v>
      </c>
      <c r="B211" s="247"/>
      <c r="C211" s="249"/>
      <c r="D211" s="371">
        <v>1440</v>
      </c>
      <c r="E211" s="250"/>
      <c r="F211" s="240"/>
      <c r="G211" s="240"/>
      <c r="H211" s="240"/>
    </row>
    <row r="212" spans="1:8" s="205" customFormat="1" ht="38.25" customHeight="1" x14ac:dyDescent="0.2">
      <c r="A212" s="246" t="s">
        <v>173</v>
      </c>
      <c r="B212" s="247"/>
      <c r="C212" s="249"/>
      <c r="D212" s="371">
        <v>1290</v>
      </c>
      <c r="E212" s="250"/>
      <c r="F212" s="240"/>
      <c r="G212" s="240"/>
      <c r="H212" s="240"/>
    </row>
    <row r="213" spans="1:8" s="230" customFormat="1" ht="50.1" customHeight="1" x14ac:dyDescent="0.2">
      <c r="A213" s="246" t="s">
        <v>143</v>
      </c>
      <c r="B213" s="247"/>
      <c r="C213" s="248" t="s">
        <v>144</v>
      </c>
      <c r="D213" s="249" t="s">
        <v>145</v>
      </c>
      <c r="E213" s="250"/>
      <c r="F213" s="240"/>
      <c r="G213" s="240"/>
      <c r="H213" s="240"/>
    </row>
    <row r="214" spans="1:8" s="235" customFormat="1" ht="50.1" customHeight="1" x14ac:dyDescent="0.2">
      <c r="A214" s="373" t="s">
        <v>146</v>
      </c>
      <c r="B214" s="374"/>
      <c r="C214" s="375" t="s">
        <v>147</v>
      </c>
      <c r="D214" s="376" t="s">
        <v>148</v>
      </c>
      <c r="E214" s="377"/>
      <c r="F214" s="240"/>
      <c r="G214" s="240"/>
      <c r="H214" s="240"/>
    </row>
    <row r="215" spans="1:8" ht="88.5" customHeight="1" thickBot="1" x14ac:dyDescent="0.25">
      <c r="A215" s="332" t="s">
        <v>149</v>
      </c>
      <c r="B215" s="333"/>
      <c r="C215" s="334" t="s">
        <v>150</v>
      </c>
      <c r="D215" s="335" t="s">
        <v>148</v>
      </c>
      <c r="E215" s="336"/>
      <c r="F215" s="240"/>
      <c r="G215" s="240"/>
      <c r="H215" s="240"/>
    </row>
    <row r="216" spans="1:8" ht="50.1" customHeight="1" thickBot="1" x14ac:dyDescent="0.25">
      <c r="A216" s="332" t="s">
        <v>152</v>
      </c>
      <c r="B216" s="333"/>
      <c r="C216" s="547" t="s">
        <v>153</v>
      </c>
      <c r="D216" s="333" t="s">
        <v>148</v>
      </c>
      <c r="E216" s="548"/>
      <c r="F216" s="234"/>
      <c r="G216" s="234"/>
      <c r="H216" s="234"/>
    </row>
    <row r="217" spans="1:8" ht="50.1" customHeight="1" thickBot="1" x14ac:dyDescent="0.25">
      <c r="A217" s="332" t="s">
        <v>154</v>
      </c>
      <c r="B217" s="333"/>
      <c r="C217" s="334" t="s">
        <v>155</v>
      </c>
      <c r="D217" s="335" t="s">
        <v>148</v>
      </c>
      <c r="E217" s="336"/>
      <c r="F217" s="224"/>
      <c r="G217" s="225"/>
      <c r="H217" s="225"/>
    </row>
    <row r="218" spans="1:8" ht="50.1" customHeight="1" x14ac:dyDescent="0.2">
      <c r="A218" s="252" t="s">
        <v>156</v>
      </c>
      <c r="B218" s="252"/>
      <c r="C218" s="252"/>
      <c r="D218" s="252"/>
      <c r="E218" s="252"/>
      <c r="F218" s="252"/>
      <c r="G218" s="252"/>
      <c r="H218" s="252"/>
    </row>
    <row r="219" spans="1:8" ht="50.1" customHeight="1" x14ac:dyDescent="0.2">
      <c r="A219" s="252" t="s">
        <v>157</v>
      </c>
      <c r="B219" s="252"/>
      <c r="C219" s="252"/>
      <c r="D219" s="252"/>
      <c r="E219" s="252"/>
      <c r="F219" s="252"/>
      <c r="G219" s="252"/>
      <c r="H219" s="252"/>
    </row>
    <row r="220" spans="1:8" ht="99.95" customHeight="1" x14ac:dyDescent="0.2">
      <c r="A22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11"/>
      <c r="C220" s="311"/>
      <c r="D220" s="311"/>
      <c r="E220" s="311"/>
      <c r="F220" s="311"/>
      <c r="G220" s="311"/>
      <c r="H220" s="311"/>
    </row>
    <row r="221" spans="1:8" ht="75" customHeight="1" x14ac:dyDescent="0.2">
      <c r="A221" s="227" t="s">
        <v>159</v>
      </c>
      <c r="B221" s="227"/>
      <c r="C221" s="227"/>
      <c r="D221" s="227"/>
      <c r="E221" s="227"/>
      <c r="F221" s="227"/>
      <c r="G221" s="227"/>
      <c r="H221" s="227"/>
    </row>
    <row r="222" spans="1:8" ht="134.25" customHeight="1" x14ac:dyDescent="0.2">
      <c r="A222" s="252" t="s">
        <v>160</v>
      </c>
      <c r="B222" s="252"/>
      <c r="C222" s="252"/>
      <c r="D222" s="252"/>
      <c r="E222" s="252"/>
      <c r="F222" s="252"/>
      <c r="G222" s="252"/>
      <c r="H222" s="252"/>
    </row>
    <row r="223" spans="1:8" s="205" customFormat="1" ht="125.25" customHeight="1" x14ac:dyDescent="0.2">
      <c r="A223" s="487" t="s">
        <v>459</v>
      </c>
      <c r="B223" s="487"/>
      <c r="C223" s="487"/>
      <c r="D223" s="487"/>
      <c r="E223" s="487"/>
      <c r="F223" s="487"/>
      <c r="G223" s="487"/>
      <c r="H223" s="487"/>
    </row>
    <row r="224" spans="1:8" ht="25.5" x14ac:dyDescent="0.35">
      <c r="A224" s="488" t="s">
        <v>460</v>
      </c>
      <c r="B224" s="489"/>
      <c r="C224" s="490" t="s">
        <v>461</v>
      </c>
    </row>
    <row r="225" spans="1:8" ht="25.5" x14ac:dyDescent="0.35">
      <c r="A225" s="491" t="s">
        <v>462</v>
      </c>
      <c r="B225" s="492"/>
      <c r="C225" s="493">
        <v>1</v>
      </c>
    </row>
    <row r="226" spans="1:8" ht="25.5" x14ac:dyDescent="0.35">
      <c r="A226" s="491">
        <v>2</v>
      </c>
      <c r="B226" s="492"/>
      <c r="C226" s="493">
        <v>1.1000000000000001</v>
      </c>
    </row>
    <row r="227" spans="1:8" ht="25.5" x14ac:dyDescent="0.35">
      <c r="A227" s="491">
        <v>3</v>
      </c>
      <c r="B227" s="492"/>
      <c r="C227" s="493">
        <v>1.2</v>
      </c>
    </row>
    <row r="228" spans="1:8" ht="25.5" x14ac:dyDescent="0.35">
      <c r="A228" s="491" t="s">
        <v>463</v>
      </c>
      <c r="B228" s="492"/>
      <c r="C228" s="493">
        <v>1.25</v>
      </c>
    </row>
    <row r="229" spans="1:8" ht="25.5" x14ac:dyDescent="0.35">
      <c r="A229" s="491" t="s">
        <v>464</v>
      </c>
      <c r="B229" s="492"/>
      <c r="C229" s="493">
        <v>1.3</v>
      </c>
    </row>
    <row r="230" spans="1:8" ht="25.5" x14ac:dyDescent="0.35">
      <c r="A230" s="491" t="s">
        <v>465</v>
      </c>
      <c r="B230" s="492"/>
      <c r="C230" s="493">
        <v>1.35</v>
      </c>
    </row>
    <row r="231" spans="1:8" ht="25.5" x14ac:dyDescent="0.35">
      <c r="A231" s="491" t="s">
        <v>466</v>
      </c>
      <c r="B231" s="492"/>
      <c r="C231" s="493">
        <v>1.4</v>
      </c>
    </row>
    <row r="232" spans="1:8" ht="25.5" x14ac:dyDescent="0.35">
      <c r="A232" s="491" t="s">
        <v>467</v>
      </c>
      <c r="B232" s="492"/>
      <c r="C232" s="493">
        <v>1.45</v>
      </c>
    </row>
    <row r="233" spans="1:8" ht="25.5" x14ac:dyDescent="0.35">
      <c r="A233" s="491" t="s">
        <v>468</v>
      </c>
      <c r="B233" s="492"/>
      <c r="C233" s="493">
        <v>1.5</v>
      </c>
    </row>
    <row r="234" spans="1:8" ht="25.5" x14ac:dyDescent="0.35">
      <c r="A234" s="491" t="s">
        <v>469</v>
      </c>
      <c r="B234" s="492"/>
      <c r="C234" s="493">
        <v>2</v>
      </c>
    </row>
    <row r="235" spans="1:8" ht="23.25" x14ac:dyDescent="0.2">
      <c r="A235" s="252" t="s">
        <v>470</v>
      </c>
      <c r="B235" s="252"/>
      <c r="C235" s="252"/>
      <c r="D235" s="252"/>
      <c r="E235" s="252"/>
      <c r="F235" s="252"/>
      <c r="G235" s="252"/>
      <c r="H235" s="252"/>
    </row>
    <row r="238" spans="1:8" s="254" customFormat="1" ht="114.75" customHeight="1" x14ac:dyDescent="0.2">
      <c r="A238" s="227" t="s">
        <v>471</v>
      </c>
      <c r="B238" s="227"/>
      <c r="C238" s="227"/>
      <c r="D238" s="227"/>
      <c r="E238" s="227"/>
      <c r="F238" s="227"/>
      <c r="G238" s="227"/>
      <c r="H238" s="227"/>
    </row>
    <row r="244" spans="1:8" s="254" customFormat="1" ht="114.75" customHeight="1" x14ac:dyDescent="0.2">
      <c r="A244" s="204"/>
      <c r="B244" s="205"/>
      <c r="C244" s="206"/>
      <c r="D244" s="205"/>
      <c r="E244" s="205"/>
      <c r="F244" s="205"/>
      <c r="G244" s="205"/>
      <c r="H244" s="207"/>
    </row>
  </sheetData>
  <sheetProtection selectLockedCells="1" selectUnlockedCells="1"/>
  <mergeCells count="389">
    <mergeCell ref="A232:B232"/>
    <mergeCell ref="A233:B233"/>
    <mergeCell ref="A234:B234"/>
    <mergeCell ref="A235:H235"/>
    <mergeCell ref="A238:E238"/>
    <mergeCell ref="F238:H238"/>
    <mergeCell ref="A226:B226"/>
    <mergeCell ref="A227:B227"/>
    <mergeCell ref="A228:B228"/>
    <mergeCell ref="A229:B229"/>
    <mergeCell ref="A230:B230"/>
    <mergeCell ref="A231:B231"/>
    <mergeCell ref="A220:H220"/>
    <mergeCell ref="A221:H221"/>
    <mergeCell ref="A222:H222"/>
    <mergeCell ref="A223:H223"/>
    <mergeCell ref="A224:B224"/>
    <mergeCell ref="A225:B225"/>
    <mergeCell ref="A216:B216"/>
    <mergeCell ref="D216:E216"/>
    <mergeCell ref="A217:B217"/>
    <mergeCell ref="D217:E217"/>
    <mergeCell ref="A218:H218"/>
    <mergeCell ref="A219:H219"/>
    <mergeCell ref="A213:B213"/>
    <mergeCell ref="D213:E213"/>
    <mergeCell ref="A214:B214"/>
    <mergeCell ref="D214:E214"/>
    <mergeCell ref="A215:B215"/>
    <mergeCell ref="D215:E215"/>
    <mergeCell ref="A209:B209"/>
    <mergeCell ref="C209:C212"/>
    <mergeCell ref="D209:E209"/>
    <mergeCell ref="A210:B210"/>
    <mergeCell ref="D210:E210"/>
    <mergeCell ref="A211:B211"/>
    <mergeCell ref="D211:E211"/>
    <mergeCell ref="A212:B212"/>
    <mergeCell ref="D212:E212"/>
    <mergeCell ref="A204:H204"/>
    <mergeCell ref="A205:H205"/>
    <mergeCell ref="A206:E206"/>
    <mergeCell ref="A207:E207"/>
    <mergeCell ref="A208:B208"/>
    <mergeCell ref="D208:E208"/>
    <mergeCell ref="A197:C197"/>
    <mergeCell ref="A198:C198"/>
    <mergeCell ref="A199:C199"/>
    <mergeCell ref="A200:C200"/>
    <mergeCell ref="A202:H202"/>
    <mergeCell ref="A203:H203"/>
    <mergeCell ref="C192:D192"/>
    <mergeCell ref="C193:D193"/>
    <mergeCell ref="A194:C194"/>
    <mergeCell ref="G194:H194"/>
    <mergeCell ref="A195:C195"/>
    <mergeCell ref="A196:C196"/>
    <mergeCell ref="A187:B187"/>
    <mergeCell ref="D187:H187"/>
    <mergeCell ref="A188:B188"/>
    <mergeCell ref="D188:H188"/>
    <mergeCell ref="C190:D190"/>
    <mergeCell ref="C191:D191"/>
    <mergeCell ref="A184:B184"/>
    <mergeCell ref="D184:H184"/>
    <mergeCell ref="A185:B185"/>
    <mergeCell ref="D185:H185"/>
    <mergeCell ref="A186:B186"/>
    <mergeCell ref="D186:H186"/>
    <mergeCell ref="D180:H180"/>
    <mergeCell ref="A181:B181"/>
    <mergeCell ref="D181:H181"/>
    <mergeCell ref="A182:B182"/>
    <mergeCell ref="D182:H182"/>
    <mergeCell ref="A183:B183"/>
    <mergeCell ref="D183:H183"/>
    <mergeCell ref="A176:B176"/>
    <mergeCell ref="C176:C180"/>
    <mergeCell ref="D176:H176"/>
    <mergeCell ref="A177:B177"/>
    <mergeCell ref="D177:H177"/>
    <mergeCell ref="A178:B178"/>
    <mergeCell ref="D178:H178"/>
    <mergeCell ref="A179:B179"/>
    <mergeCell ref="D179:H179"/>
    <mergeCell ref="A180:B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3:B163"/>
    <mergeCell ref="D163:H163"/>
    <mergeCell ref="A164:B164"/>
    <mergeCell ref="D164:H164"/>
    <mergeCell ref="D165:H165"/>
    <mergeCell ref="A166:B166"/>
    <mergeCell ref="D166:H166"/>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D123:H123"/>
    <mergeCell ref="A124:B124"/>
    <mergeCell ref="C124:C141"/>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1:H111"/>
    <mergeCell ref="A112:B112"/>
    <mergeCell ref="C112:C120"/>
    <mergeCell ref="D112:H112"/>
    <mergeCell ref="A113:B113"/>
    <mergeCell ref="D113:H113"/>
    <mergeCell ref="A114:B114"/>
    <mergeCell ref="D114:H114"/>
    <mergeCell ref="A115:B115"/>
    <mergeCell ref="D115:H115"/>
    <mergeCell ref="A108:B108"/>
    <mergeCell ref="D108:H108"/>
    <mergeCell ref="A109:B109"/>
    <mergeCell ref="D109:H109"/>
    <mergeCell ref="A110:C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9"/>
    <mergeCell ref="D89:H89"/>
    <mergeCell ref="A90:B90"/>
    <mergeCell ref="D90:H90"/>
    <mergeCell ref="A91:B91"/>
    <mergeCell ref="D91:H91"/>
    <mergeCell ref="A92:B92"/>
    <mergeCell ref="D83:H83"/>
    <mergeCell ref="A84:A86"/>
    <mergeCell ref="B84:B85"/>
    <mergeCell ref="C84:C85"/>
    <mergeCell ref="D84:H86"/>
    <mergeCell ref="D87:H87"/>
    <mergeCell ref="H73:H76"/>
    <mergeCell ref="D77:H77"/>
    <mergeCell ref="A78:A82"/>
    <mergeCell ref="B78:B79"/>
    <mergeCell ref="C78:C79"/>
    <mergeCell ref="D78:D82"/>
    <mergeCell ref="E78:E82"/>
    <mergeCell ref="F78:F82"/>
    <mergeCell ref="G78:G82"/>
    <mergeCell ref="H78:H82"/>
    <mergeCell ref="A70:B70"/>
    <mergeCell ref="D70:H70"/>
    <mergeCell ref="D71:H71"/>
    <mergeCell ref="A73:A76"/>
    <mergeCell ref="B73:B74"/>
    <mergeCell ref="C73:C74"/>
    <mergeCell ref="D73:D76"/>
    <mergeCell ref="E73:E76"/>
    <mergeCell ref="F73:F76"/>
    <mergeCell ref="G73:G76"/>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0"/>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6"/>
  <sheetViews>
    <sheetView view="pageBreakPreview" zoomScale="40" zoomScaleNormal="60" zoomScaleSheetLayoutView="40" workbookViewId="0">
      <pane ySplit="3" topLeftCell="A251"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646</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658" t="s">
        <v>7</v>
      </c>
      <c r="D4" s="383"/>
      <c r="E4" s="383"/>
      <c r="F4" s="383"/>
      <c r="G4" s="383"/>
      <c r="H4" s="384"/>
    </row>
    <row r="5" spans="1:8" s="28" customFormat="1" ht="24.75" customHeight="1" thickBot="1" x14ac:dyDescent="0.25">
      <c r="A5" s="24" t="s">
        <v>9</v>
      </c>
      <c r="B5" s="25"/>
      <c r="C5" s="26"/>
      <c r="D5" s="26"/>
      <c r="E5" s="26"/>
      <c r="F5" s="26"/>
      <c r="G5" s="26"/>
      <c r="H5" s="27"/>
    </row>
    <row r="6" spans="1:8" s="16" customFormat="1" ht="32.25" customHeight="1" thickBot="1" x14ac:dyDescent="0.25">
      <c r="A6" s="644"/>
      <c r="B6" s="645"/>
      <c r="C6" s="645"/>
      <c r="D6" s="302" t="s">
        <v>290</v>
      </c>
      <c r="E6" s="302"/>
      <c r="F6" s="302"/>
      <c r="G6" s="302"/>
      <c r="H6" s="429"/>
    </row>
    <row r="7" spans="1:8" s="16" customFormat="1" ht="30.75" customHeight="1" thickBot="1" x14ac:dyDescent="0.25">
      <c r="A7" s="417"/>
      <c r="B7" s="418"/>
      <c r="C7" s="419"/>
      <c r="D7" s="445" t="s">
        <v>175</v>
      </c>
      <c r="E7" s="314" t="s">
        <v>176</v>
      </c>
      <c r="F7" s="446" t="s">
        <v>177</v>
      </c>
      <c r="G7" s="314" t="s">
        <v>178</v>
      </c>
      <c r="H7" s="447" t="s">
        <v>179</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403">
        <f>F8*1.2</f>
        <v>14263.199999999999</v>
      </c>
      <c r="E8" s="404">
        <f>F8*1.1</f>
        <v>13074.6</v>
      </c>
      <c r="F8" s="404">
        <v>11886</v>
      </c>
      <c r="G8" s="404">
        <f>F8*0.75</f>
        <v>8914.5</v>
      </c>
      <c r="H8" s="405">
        <f>F8*0.5</f>
        <v>5943</v>
      </c>
    </row>
    <row r="9" spans="1:8" s="16" customFormat="1" ht="47.25" customHeight="1" x14ac:dyDescent="0.2">
      <c r="A9" s="55"/>
      <c r="B9" s="659"/>
      <c r="C9" s="660"/>
      <c r="D9" s="406"/>
      <c r="E9" s="407"/>
      <c r="F9" s="407"/>
      <c r="G9" s="407"/>
      <c r="H9" s="408"/>
    </row>
    <row r="10" spans="1:8" s="16" customFormat="1" ht="57.75" customHeight="1" x14ac:dyDescent="0.2">
      <c r="A10" s="55"/>
      <c r="B10" s="659"/>
      <c r="C10" s="660"/>
      <c r="D10" s="406"/>
      <c r="E10" s="407"/>
      <c r="F10" s="407"/>
      <c r="G10" s="407"/>
      <c r="H10" s="408"/>
    </row>
    <row r="11" spans="1:8" s="16" customFormat="1" ht="63" customHeight="1" x14ac:dyDescent="0.2">
      <c r="A11" s="55"/>
      <c r="B11" s="92"/>
      <c r="C11" s="93"/>
      <c r="D11" s="406"/>
      <c r="E11" s="407"/>
      <c r="F11" s="407"/>
      <c r="G11" s="407"/>
      <c r="H11" s="408"/>
    </row>
    <row r="12" spans="1:8" s="16" customFormat="1" ht="55.5" customHeight="1" x14ac:dyDescent="0.2">
      <c r="A12" s="55"/>
      <c r="B12" s="661" t="s">
        <v>12</v>
      </c>
      <c r="C12" s="66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406"/>
      <c r="E12" s="407"/>
      <c r="F12" s="407"/>
      <c r="G12" s="407"/>
      <c r="H12" s="408"/>
    </row>
    <row r="13" spans="1:8" s="16" customFormat="1" ht="57.75" customHeight="1" x14ac:dyDescent="0.2">
      <c r="A13" s="55"/>
      <c r="B13" s="661"/>
      <c r="C13" s="662"/>
      <c r="D13" s="406"/>
      <c r="E13" s="407"/>
      <c r="F13" s="407"/>
      <c r="G13" s="407"/>
      <c r="H13" s="408"/>
    </row>
    <row r="14" spans="1:8" s="16" customFormat="1" ht="59.25" customHeight="1" x14ac:dyDescent="0.2">
      <c r="A14" s="55"/>
      <c r="B14" s="663" t="s">
        <v>13</v>
      </c>
      <c r="C14" s="6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406"/>
      <c r="E14" s="407"/>
      <c r="F14" s="407"/>
      <c r="G14" s="407"/>
      <c r="H14" s="408"/>
    </row>
    <row r="15" spans="1:8" s="16" customFormat="1" ht="100.5" customHeight="1" thickBot="1" x14ac:dyDescent="0.25">
      <c r="A15" s="59"/>
      <c r="B15" s="665"/>
      <c r="C15" s="666"/>
      <c r="D15" s="409"/>
      <c r="E15" s="410"/>
      <c r="F15" s="410"/>
      <c r="G15" s="410"/>
      <c r="H15" s="411"/>
    </row>
    <row r="16" spans="1:8" s="16" customFormat="1" ht="24.95" customHeight="1" thickBot="1" x14ac:dyDescent="0.25">
      <c r="A16" s="112"/>
      <c r="B16" s="667"/>
      <c r="C16" s="83"/>
      <c r="D16" s="159" t="s">
        <v>290</v>
      </c>
      <c r="E16" s="159"/>
      <c r="F16" s="159"/>
      <c r="G16" s="159"/>
      <c r="H16" s="697"/>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659"/>
      <c r="C18" s="660"/>
      <c r="D18" s="36"/>
      <c r="E18" s="37"/>
      <c r="F18" s="37"/>
      <c r="G18" s="37"/>
      <c r="H18" s="38"/>
    </row>
    <row r="19" spans="1:8" s="16" customFormat="1" ht="57.75" customHeight="1" x14ac:dyDescent="0.2">
      <c r="A19" s="71"/>
      <c r="B19" s="659"/>
      <c r="C19" s="660"/>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661" t="s">
        <v>12</v>
      </c>
      <c r="C21" s="6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661"/>
      <c r="C22" s="668"/>
      <c r="D22" s="36"/>
      <c r="E22" s="37"/>
      <c r="F22" s="37"/>
      <c r="G22" s="37"/>
      <c r="H22" s="38"/>
    </row>
    <row r="23" spans="1:8" s="16" customFormat="1" ht="87.75" customHeight="1" x14ac:dyDescent="0.2">
      <c r="A23" s="71"/>
      <c r="B23" s="669" t="s">
        <v>13</v>
      </c>
      <c r="C23" s="6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669"/>
      <c r="C24" s="668"/>
      <c r="D24" s="36"/>
      <c r="E24" s="37"/>
      <c r="F24" s="37"/>
      <c r="G24" s="37"/>
      <c r="H24" s="38"/>
    </row>
    <row r="25" spans="1:8" s="16" customFormat="1" ht="100.5" customHeight="1" thickBot="1" x14ac:dyDescent="0.25">
      <c r="A25" s="77"/>
      <c r="B25" s="107" t="s">
        <v>16</v>
      </c>
      <c r="C25" s="67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7"/>
      <c r="C26" s="118"/>
      <c r="D26" s="698"/>
      <c r="E26" s="698"/>
      <c r="F26" s="698"/>
      <c r="G26" s="698"/>
      <c r="H26" s="699"/>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302" t="s">
        <v>290</v>
      </c>
      <c r="E31" s="302"/>
      <c r="F31" s="302"/>
      <c r="G31" s="302"/>
      <c r="H31" s="429"/>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302" t="s">
        <v>290</v>
      </c>
      <c r="E35" s="302"/>
      <c r="F35" s="302"/>
      <c r="G35" s="302"/>
      <c r="H35" s="429"/>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302" t="s">
        <v>290</v>
      </c>
      <c r="E40" s="302"/>
      <c r="F40" s="302"/>
      <c r="G40" s="302"/>
      <c r="H40" s="429"/>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302" t="s">
        <v>290</v>
      </c>
      <c r="E51" s="302"/>
      <c r="F51" s="302"/>
      <c r="G51" s="302"/>
      <c r="H51" s="429"/>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58.5" customHeight="1" thickBot="1" x14ac:dyDescent="0.25">
      <c r="A56" s="498"/>
      <c r="B56" s="468"/>
      <c r="C56" s="468"/>
      <c r="D56" s="302" t="s">
        <v>290</v>
      </c>
      <c r="E56" s="302"/>
      <c r="F56" s="302"/>
      <c r="G56" s="302"/>
      <c r="H56" s="429"/>
    </row>
    <row r="57" spans="1:8" s="16" customFormat="1" ht="50.1" customHeight="1" thickBot="1" x14ac:dyDescent="0.25">
      <c r="A57" s="119" t="s">
        <v>31</v>
      </c>
      <c r="B57" s="120"/>
      <c r="C57" s="120"/>
      <c r="D57" s="121" t="str">
        <f>"от "&amp;MIN(D58:D84)&amp;" до "&amp;MAX(D60:D84)</f>
        <v>от 2706 до 140712</v>
      </c>
      <c r="E57" s="122"/>
      <c r="F57" s="122"/>
      <c r="G57" s="122"/>
      <c r="H57" s="123"/>
    </row>
    <row r="58" spans="1:8" s="16" customFormat="1" ht="37.5" customHeight="1" outlineLevel="1" x14ac:dyDescent="0.2">
      <c r="A58" s="124" t="s">
        <v>32</v>
      </c>
      <c r="B58" s="364"/>
      <c r="C58"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58" s="127">
        <v>2706</v>
      </c>
      <c r="E58" s="128"/>
      <c r="F58" s="128"/>
      <c r="G58" s="128"/>
      <c r="H58" s="129"/>
    </row>
    <row r="59" spans="1:8" s="16" customFormat="1" ht="37.5" customHeight="1" outlineLevel="1" x14ac:dyDescent="0.2">
      <c r="A59" s="130" t="s">
        <v>33</v>
      </c>
      <c r="B59" s="366"/>
      <c r="C59" s="367"/>
      <c r="D59" s="36">
        <v>5412</v>
      </c>
      <c r="E59" s="37"/>
      <c r="F59" s="37"/>
      <c r="G59" s="37"/>
      <c r="H59" s="38"/>
    </row>
    <row r="60" spans="1:8" s="16" customFormat="1" ht="37.5" customHeight="1" outlineLevel="1" x14ac:dyDescent="0.2">
      <c r="A60" s="130" t="s">
        <v>34</v>
      </c>
      <c r="B60" s="366"/>
      <c r="C60" s="367"/>
      <c r="D60" s="36">
        <v>10824</v>
      </c>
      <c r="E60" s="37"/>
      <c r="F60" s="37"/>
      <c r="G60" s="37"/>
      <c r="H60" s="38"/>
    </row>
    <row r="61" spans="1:8" s="16" customFormat="1" ht="37.5" customHeight="1" outlineLevel="1" x14ac:dyDescent="0.2">
      <c r="A61" s="130" t="s">
        <v>35</v>
      </c>
      <c r="B61" s="366"/>
      <c r="C61" s="367"/>
      <c r="D61" s="36">
        <v>16236</v>
      </c>
      <c r="E61" s="37"/>
      <c r="F61" s="37"/>
      <c r="G61" s="37"/>
      <c r="H61" s="38"/>
    </row>
    <row r="62" spans="1:8" s="16" customFormat="1" ht="37.5" customHeight="1" outlineLevel="1" x14ac:dyDescent="0.2">
      <c r="A62" s="130" t="s">
        <v>36</v>
      </c>
      <c r="B62" s="366"/>
      <c r="C62" s="367"/>
      <c r="D62" s="36">
        <v>21648</v>
      </c>
      <c r="E62" s="37"/>
      <c r="F62" s="37"/>
      <c r="G62" s="37"/>
      <c r="H62" s="38"/>
    </row>
    <row r="63" spans="1:8" s="16" customFormat="1" ht="37.5" customHeight="1" outlineLevel="1" x14ac:dyDescent="0.2">
      <c r="A63" s="130" t="s">
        <v>37</v>
      </c>
      <c r="B63" s="366"/>
      <c r="C63" s="367"/>
      <c r="D63" s="36">
        <v>27060</v>
      </c>
      <c r="E63" s="37"/>
      <c r="F63" s="37"/>
      <c r="G63" s="37"/>
      <c r="H63" s="38"/>
    </row>
    <row r="64" spans="1:8" s="16" customFormat="1" ht="37.5" customHeight="1" outlineLevel="1" x14ac:dyDescent="0.2">
      <c r="A64" s="130" t="s">
        <v>38</v>
      </c>
      <c r="B64" s="366"/>
      <c r="C64" s="367"/>
      <c r="D64" s="36">
        <v>32472</v>
      </c>
      <c r="E64" s="37"/>
      <c r="F64" s="37"/>
      <c r="G64" s="37"/>
      <c r="H64" s="38"/>
    </row>
    <row r="65" spans="1:8" s="16" customFormat="1" ht="37.5" customHeight="1" outlineLevel="1" x14ac:dyDescent="0.2">
      <c r="A65" s="130" t="s">
        <v>39</v>
      </c>
      <c r="B65" s="366"/>
      <c r="C65" s="367"/>
      <c r="D65" s="36">
        <v>37884</v>
      </c>
      <c r="E65" s="37"/>
      <c r="F65" s="37"/>
      <c r="G65" s="37"/>
      <c r="H65" s="38"/>
    </row>
    <row r="66" spans="1:8" s="16" customFormat="1" ht="37.5" customHeight="1" outlineLevel="1" x14ac:dyDescent="0.2">
      <c r="A66" s="130" t="s">
        <v>40</v>
      </c>
      <c r="B66" s="366"/>
      <c r="C66" s="367"/>
      <c r="D66" s="36">
        <v>43296</v>
      </c>
      <c r="E66" s="37"/>
      <c r="F66" s="37"/>
      <c r="G66" s="37"/>
      <c r="H66" s="38"/>
    </row>
    <row r="67" spans="1:8" s="16" customFormat="1" ht="37.5" customHeight="1" outlineLevel="1" x14ac:dyDescent="0.2">
      <c r="A67" s="130" t="s">
        <v>41</v>
      </c>
      <c r="B67" s="366"/>
      <c r="C67" s="367"/>
      <c r="D67" s="36">
        <v>48708</v>
      </c>
      <c r="E67" s="37"/>
      <c r="F67" s="37"/>
      <c r="G67" s="37"/>
      <c r="H67" s="38"/>
    </row>
    <row r="68" spans="1:8" s="16" customFormat="1" ht="37.5" customHeight="1" outlineLevel="1" x14ac:dyDescent="0.2">
      <c r="A68" s="130" t="s">
        <v>42</v>
      </c>
      <c r="B68" s="366"/>
      <c r="C68" s="367"/>
      <c r="D68" s="36">
        <v>54120</v>
      </c>
      <c r="E68" s="37"/>
      <c r="F68" s="37"/>
      <c r="G68" s="37"/>
      <c r="H68" s="38"/>
    </row>
    <row r="69" spans="1:8" s="16" customFormat="1" ht="37.5" customHeight="1" outlineLevel="1" x14ac:dyDescent="0.2">
      <c r="A69" s="130" t="s">
        <v>43</v>
      </c>
      <c r="B69" s="366"/>
      <c r="C69" s="367"/>
      <c r="D69" s="36">
        <v>59532</v>
      </c>
      <c r="E69" s="37"/>
      <c r="F69" s="37"/>
      <c r="G69" s="37"/>
      <c r="H69" s="38"/>
    </row>
    <row r="70" spans="1:8" s="16" customFormat="1" ht="37.5" customHeight="1" outlineLevel="1" x14ac:dyDescent="0.2">
      <c r="A70" s="130" t="s">
        <v>44</v>
      </c>
      <c r="B70" s="366"/>
      <c r="C70" s="367"/>
      <c r="D70" s="36">
        <v>64944</v>
      </c>
      <c r="E70" s="37"/>
      <c r="F70" s="37"/>
      <c r="G70" s="37"/>
      <c r="H70" s="38"/>
    </row>
    <row r="71" spans="1:8" s="16" customFormat="1" ht="37.5" customHeight="1" outlineLevel="1" x14ac:dyDescent="0.2">
      <c r="A71" s="130" t="s">
        <v>45</v>
      </c>
      <c r="B71" s="366"/>
      <c r="C71" s="367"/>
      <c r="D71" s="36">
        <v>70356</v>
      </c>
      <c r="E71" s="37"/>
      <c r="F71" s="37"/>
      <c r="G71" s="37"/>
      <c r="H71" s="38"/>
    </row>
    <row r="72" spans="1:8" s="16" customFormat="1" ht="37.5" customHeight="1" outlineLevel="1" x14ac:dyDescent="0.2">
      <c r="A72" s="130" t="s">
        <v>46</v>
      </c>
      <c r="B72" s="366"/>
      <c r="C72" s="367"/>
      <c r="D72" s="36">
        <v>75768</v>
      </c>
      <c r="E72" s="37"/>
      <c r="F72" s="37"/>
      <c r="G72" s="37"/>
      <c r="H72" s="38"/>
    </row>
    <row r="73" spans="1:8" s="16" customFormat="1" ht="37.5" customHeight="1" outlineLevel="1" x14ac:dyDescent="0.2">
      <c r="A73" s="130" t="s">
        <v>47</v>
      </c>
      <c r="B73" s="366"/>
      <c r="C73" s="367"/>
      <c r="D73" s="36">
        <v>81180</v>
      </c>
      <c r="E73" s="37"/>
      <c r="F73" s="37"/>
      <c r="G73" s="37"/>
      <c r="H73" s="38"/>
    </row>
    <row r="74" spans="1:8" s="16" customFormat="1" ht="37.5" customHeight="1" outlineLevel="1" x14ac:dyDescent="0.2">
      <c r="A74" s="130" t="s">
        <v>48</v>
      </c>
      <c r="B74" s="366"/>
      <c r="C74" s="367"/>
      <c r="D74" s="36">
        <v>86592</v>
      </c>
      <c r="E74" s="37"/>
      <c r="F74" s="37"/>
      <c r="G74" s="37"/>
      <c r="H74" s="38"/>
    </row>
    <row r="75" spans="1:8" s="16" customFormat="1" ht="37.5" customHeight="1" outlineLevel="1" x14ac:dyDescent="0.2">
      <c r="A75" s="130" t="s">
        <v>49</v>
      </c>
      <c r="B75" s="366"/>
      <c r="C75" s="367"/>
      <c r="D75" s="36">
        <v>92004</v>
      </c>
      <c r="E75" s="37"/>
      <c r="F75" s="37"/>
      <c r="G75" s="37"/>
      <c r="H75" s="38"/>
    </row>
    <row r="76" spans="1:8" s="16" customFormat="1" ht="37.5" customHeight="1" outlineLevel="1" x14ac:dyDescent="0.2">
      <c r="A76" s="130" t="s">
        <v>50</v>
      </c>
      <c r="B76" s="366"/>
      <c r="C76" s="367"/>
      <c r="D76" s="36">
        <v>97416</v>
      </c>
      <c r="E76" s="37"/>
      <c r="F76" s="37"/>
      <c r="G76" s="37"/>
      <c r="H76" s="38"/>
    </row>
    <row r="77" spans="1:8" s="16" customFormat="1" ht="37.5" customHeight="1" outlineLevel="1" x14ac:dyDescent="0.2">
      <c r="A77" s="130" t="s">
        <v>51</v>
      </c>
      <c r="B77" s="366"/>
      <c r="C77" s="367"/>
      <c r="D77" s="36">
        <v>102828</v>
      </c>
      <c r="E77" s="37"/>
      <c r="F77" s="37"/>
      <c r="G77" s="37"/>
      <c r="H77" s="38"/>
    </row>
    <row r="78" spans="1:8" s="16" customFormat="1" ht="37.5" customHeight="1" outlineLevel="1" x14ac:dyDescent="0.2">
      <c r="A78" s="130" t="s">
        <v>196</v>
      </c>
      <c r="B78" s="366"/>
      <c r="C78" s="367"/>
      <c r="D78" s="36">
        <v>108240</v>
      </c>
      <c r="E78" s="37"/>
      <c r="F78" s="37"/>
      <c r="G78" s="37"/>
      <c r="H78" s="38"/>
    </row>
    <row r="79" spans="1:8" s="16" customFormat="1" ht="37.5" customHeight="1" outlineLevel="1" x14ac:dyDescent="0.2">
      <c r="A79" s="130" t="s">
        <v>197</v>
      </c>
      <c r="B79" s="366"/>
      <c r="C79" s="367"/>
      <c r="D79" s="36">
        <v>113652</v>
      </c>
      <c r="E79" s="37"/>
      <c r="F79" s="37"/>
      <c r="G79" s="37"/>
      <c r="H79" s="38"/>
    </row>
    <row r="80" spans="1:8" s="16" customFormat="1" ht="37.5" customHeight="1" outlineLevel="1" x14ac:dyDescent="0.2">
      <c r="A80" s="130" t="s">
        <v>198</v>
      </c>
      <c r="B80" s="366"/>
      <c r="C80" s="367"/>
      <c r="D80" s="36">
        <v>119064</v>
      </c>
      <c r="E80" s="37"/>
      <c r="F80" s="37"/>
      <c r="G80" s="37"/>
      <c r="H80" s="38"/>
    </row>
    <row r="81" spans="1:8" s="16" customFormat="1" ht="37.5" customHeight="1" outlineLevel="1" x14ac:dyDescent="0.2">
      <c r="A81" s="130" t="s">
        <v>199</v>
      </c>
      <c r="B81" s="366"/>
      <c r="C81" s="367"/>
      <c r="D81" s="36">
        <v>124476</v>
      </c>
      <c r="E81" s="37"/>
      <c r="F81" s="37"/>
      <c r="G81" s="37"/>
      <c r="H81" s="38"/>
    </row>
    <row r="82" spans="1:8" s="16" customFormat="1" ht="37.5" customHeight="1" outlineLevel="1" x14ac:dyDescent="0.2">
      <c r="A82" s="130" t="s">
        <v>200</v>
      </c>
      <c r="B82" s="366"/>
      <c r="C82" s="367"/>
      <c r="D82" s="36">
        <v>129888</v>
      </c>
      <c r="E82" s="37"/>
      <c r="F82" s="37"/>
      <c r="G82" s="37"/>
      <c r="H82" s="38"/>
    </row>
    <row r="83" spans="1:8" s="16" customFormat="1" ht="37.5" customHeight="1" outlineLevel="1" x14ac:dyDescent="0.2">
      <c r="A83" s="130" t="s">
        <v>201</v>
      </c>
      <c r="B83" s="366"/>
      <c r="C83" s="367"/>
      <c r="D83" s="36">
        <v>135300</v>
      </c>
      <c r="E83" s="37"/>
      <c r="F83" s="37"/>
      <c r="G83" s="37"/>
      <c r="H83" s="38"/>
    </row>
    <row r="84" spans="1:8" s="16" customFormat="1" ht="37.5" customHeight="1" outlineLevel="1" x14ac:dyDescent="0.2">
      <c r="A84" s="130" t="s">
        <v>202</v>
      </c>
      <c r="B84" s="366"/>
      <c r="C84" s="367"/>
      <c r="D84" s="36">
        <v>140712</v>
      </c>
      <c r="E84" s="37"/>
      <c r="F84" s="37"/>
      <c r="G84" s="37"/>
      <c r="H84" s="38"/>
    </row>
    <row r="85" spans="1:8" s="16" customFormat="1" ht="37.5" customHeight="1" outlineLevel="1" x14ac:dyDescent="0.2">
      <c r="A85" s="130" t="s">
        <v>203</v>
      </c>
      <c r="B85" s="366"/>
      <c r="C85" s="367"/>
      <c r="D85" s="36">
        <v>146124</v>
      </c>
      <c r="E85" s="37"/>
      <c r="F85" s="37"/>
      <c r="G85" s="37"/>
      <c r="H85" s="38"/>
    </row>
    <row r="86" spans="1:8" s="16" customFormat="1" ht="37.5" customHeight="1" outlineLevel="1" x14ac:dyDescent="0.2">
      <c r="A86" s="130" t="s">
        <v>204</v>
      </c>
      <c r="B86" s="366"/>
      <c r="C86" s="367"/>
      <c r="D86" s="36">
        <v>151536</v>
      </c>
      <c r="E86" s="37"/>
      <c r="F86" s="37"/>
      <c r="G86" s="37"/>
      <c r="H86" s="38"/>
    </row>
    <row r="87" spans="1:8" s="16" customFormat="1" ht="37.5" customHeight="1" outlineLevel="1" x14ac:dyDescent="0.2">
      <c r="A87" s="130" t="s">
        <v>205</v>
      </c>
      <c r="B87" s="366"/>
      <c r="C87" s="367"/>
      <c r="D87" s="36">
        <v>156948</v>
      </c>
      <c r="E87" s="37"/>
      <c r="F87" s="37"/>
      <c r="G87" s="37"/>
      <c r="H87" s="38"/>
    </row>
    <row r="88" spans="1:8" s="16" customFormat="1" ht="37.5" customHeight="1" outlineLevel="1" x14ac:dyDescent="0.2">
      <c r="A88" s="130" t="s">
        <v>216</v>
      </c>
      <c r="B88" s="366"/>
      <c r="C88" s="367"/>
      <c r="D88" s="36">
        <v>162360</v>
      </c>
      <c r="E88" s="37"/>
      <c r="F88" s="37"/>
      <c r="G88" s="37"/>
      <c r="H88" s="38"/>
    </row>
    <row r="89" spans="1:8" s="16" customFormat="1" ht="37.5" customHeight="1" outlineLevel="1" x14ac:dyDescent="0.2">
      <c r="A89" s="130" t="s">
        <v>217</v>
      </c>
      <c r="B89" s="366"/>
      <c r="C89" s="367"/>
      <c r="D89" s="36">
        <v>167772</v>
      </c>
      <c r="E89" s="37"/>
      <c r="F89" s="37"/>
      <c r="G89" s="37"/>
      <c r="H89" s="38"/>
    </row>
    <row r="90" spans="1:8" s="16" customFormat="1" ht="37.5" customHeight="1" outlineLevel="1" x14ac:dyDescent="0.2">
      <c r="A90" s="130" t="s">
        <v>218</v>
      </c>
      <c r="B90" s="366"/>
      <c r="C90" s="367"/>
      <c r="D90" s="36">
        <v>173184</v>
      </c>
      <c r="E90" s="37"/>
      <c r="F90" s="37"/>
      <c r="G90" s="37"/>
      <c r="H90" s="38"/>
    </row>
    <row r="91" spans="1:8" s="16" customFormat="1" ht="37.5" customHeight="1" outlineLevel="1" x14ac:dyDescent="0.2">
      <c r="A91" s="130" t="s">
        <v>219</v>
      </c>
      <c r="B91" s="366"/>
      <c r="C91" s="367"/>
      <c r="D91" s="36">
        <v>178596</v>
      </c>
      <c r="E91" s="37"/>
      <c r="F91" s="37"/>
      <c r="G91" s="37"/>
      <c r="H91" s="38"/>
    </row>
    <row r="92" spans="1:8" s="16" customFormat="1" ht="37.5" customHeight="1" outlineLevel="1" x14ac:dyDescent="0.2">
      <c r="A92" s="130" t="s">
        <v>220</v>
      </c>
      <c r="B92" s="131"/>
      <c r="C92" s="367"/>
      <c r="D92" s="36">
        <v>184008</v>
      </c>
      <c r="E92" s="37"/>
      <c r="F92" s="37"/>
      <c r="G92" s="37"/>
      <c r="H92" s="38"/>
    </row>
    <row r="93" spans="1:8" s="16" customFormat="1" ht="37.5" customHeight="1" outlineLevel="1" x14ac:dyDescent="0.2">
      <c r="A93" s="130" t="s">
        <v>221</v>
      </c>
      <c r="B93" s="131"/>
      <c r="C93" s="367"/>
      <c r="D93" s="36">
        <v>189420</v>
      </c>
      <c r="E93" s="37"/>
      <c r="F93" s="37"/>
      <c r="G93" s="37"/>
      <c r="H93" s="38"/>
    </row>
    <row r="94" spans="1:8" s="16" customFormat="1" ht="37.5" customHeight="1" outlineLevel="1" x14ac:dyDescent="0.2">
      <c r="A94" s="130" t="s">
        <v>222</v>
      </c>
      <c r="B94" s="131"/>
      <c r="C94" s="367"/>
      <c r="D94" s="36">
        <v>194832</v>
      </c>
      <c r="E94" s="37"/>
      <c r="F94" s="37"/>
      <c r="G94" s="37"/>
      <c r="H94" s="38"/>
    </row>
    <row r="95" spans="1:8" s="16" customFormat="1" ht="37.5" customHeight="1" outlineLevel="1" x14ac:dyDescent="0.2">
      <c r="A95" s="130" t="s">
        <v>223</v>
      </c>
      <c r="B95" s="131"/>
      <c r="C95" s="367"/>
      <c r="D95" s="36">
        <v>200244</v>
      </c>
      <c r="E95" s="37"/>
      <c r="F95" s="37"/>
      <c r="G95" s="37"/>
      <c r="H95" s="38"/>
    </row>
    <row r="96" spans="1:8" s="16" customFormat="1" ht="37.5" customHeight="1" outlineLevel="1" x14ac:dyDescent="0.2">
      <c r="A96" s="130" t="s">
        <v>224</v>
      </c>
      <c r="B96" s="131"/>
      <c r="C96" s="367"/>
      <c r="D96" s="36">
        <v>205656</v>
      </c>
      <c r="E96" s="37"/>
      <c r="F96" s="37"/>
      <c r="G96" s="37"/>
      <c r="H96" s="38"/>
    </row>
    <row r="97" spans="1:8" s="16" customFormat="1" ht="37.5" customHeight="1" outlineLevel="1" x14ac:dyDescent="0.2">
      <c r="A97" s="130" t="s">
        <v>291</v>
      </c>
      <c r="B97" s="131"/>
      <c r="C97" s="367"/>
      <c r="D97" s="36">
        <v>211068</v>
      </c>
      <c r="E97" s="37"/>
      <c r="F97" s="37"/>
      <c r="G97" s="37"/>
      <c r="H97" s="38"/>
    </row>
    <row r="98" spans="1:8" s="16" customFormat="1" ht="37.5" customHeight="1" outlineLevel="1" x14ac:dyDescent="0.2">
      <c r="A98" s="130" t="s">
        <v>292</v>
      </c>
      <c r="B98" s="131"/>
      <c r="C98" s="367"/>
      <c r="D98" s="36">
        <v>216480</v>
      </c>
      <c r="E98" s="37"/>
      <c r="F98" s="37"/>
      <c r="G98" s="37"/>
      <c r="H98" s="38"/>
    </row>
    <row r="99" spans="1:8" s="16" customFormat="1" ht="37.5" customHeight="1" outlineLevel="1" x14ac:dyDescent="0.2">
      <c r="A99" s="130" t="s">
        <v>293</v>
      </c>
      <c r="B99" s="131"/>
      <c r="C99" s="367"/>
      <c r="D99" s="36">
        <v>221892</v>
      </c>
      <c r="E99" s="37"/>
      <c r="F99" s="37"/>
      <c r="G99" s="37"/>
      <c r="H99" s="38"/>
    </row>
    <row r="100" spans="1:8" s="16" customFormat="1" ht="37.5" customHeight="1" outlineLevel="1" x14ac:dyDescent="0.2">
      <c r="A100" s="130" t="s">
        <v>294</v>
      </c>
      <c r="B100" s="131"/>
      <c r="C100" s="367"/>
      <c r="D100" s="36">
        <v>227304</v>
      </c>
      <c r="E100" s="37"/>
      <c r="F100" s="37"/>
      <c r="G100" s="37"/>
      <c r="H100" s="38"/>
    </row>
    <row r="101" spans="1:8" s="16" customFormat="1" ht="37.5" customHeight="1" outlineLevel="1" x14ac:dyDescent="0.2">
      <c r="A101" s="130" t="s">
        <v>295</v>
      </c>
      <c r="B101" s="131"/>
      <c r="C101" s="367"/>
      <c r="D101" s="36">
        <v>232716</v>
      </c>
      <c r="E101" s="37"/>
      <c r="F101" s="37"/>
      <c r="G101" s="37"/>
      <c r="H101" s="38"/>
    </row>
    <row r="102" spans="1:8" s="16" customFormat="1" ht="37.5" customHeight="1" outlineLevel="1" x14ac:dyDescent="0.2">
      <c r="A102" s="130" t="s">
        <v>296</v>
      </c>
      <c r="B102" s="131"/>
      <c r="C102" s="367"/>
      <c r="D102" s="36">
        <v>238128</v>
      </c>
      <c r="E102" s="37"/>
      <c r="F102" s="37"/>
      <c r="G102" s="37"/>
      <c r="H102" s="38"/>
    </row>
    <row r="103" spans="1:8" s="16" customFormat="1" ht="37.5" customHeight="1" outlineLevel="1" x14ac:dyDescent="0.2">
      <c r="A103" s="130" t="s">
        <v>297</v>
      </c>
      <c r="B103" s="131"/>
      <c r="C103" s="367"/>
      <c r="D103" s="36">
        <v>243540</v>
      </c>
      <c r="E103" s="37"/>
      <c r="F103" s="37"/>
      <c r="G103" s="37"/>
      <c r="H103" s="38"/>
    </row>
    <row r="104" spans="1:8" s="16" customFormat="1" ht="37.5" customHeight="1" outlineLevel="1" x14ac:dyDescent="0.2">
      <c r="A104" s="130" t="s">
        <v>298</v>
      </c>
      <c r="B104" s="131"/>
      <c r="C104" s="367"/>
      <c r="D104" s="36">
        <v>248952</v>
      </c>
      <c r="E104" s="37"/>
      <c r="F104" s="37"/>
      <c r="G104" s="37"/>
      <c r="H104" s="38"/>
    </row>
    <row r="105" spans="1:8" s="16" customFormat="1" ht="37.5" customHeight="1" outlineLevel="1" x14ac:dyDescent="0.2">
      <c r="A105" s="130" t="s">
        <v>299</v>
      </c>
      <c r="B105" s="131"/>
      <c r="C105" s="367"/>
      <c r="D105" s="36">
        <v>254364</v>
      </c>
      <c r="E105" s="37"/>
      <c r="F105" s="37"/>
      <c r="G105" s="37"/>
      <c r="H105" s="38"/>
    </row>
    <row r="106" spans="1:8" s="16" customFormat="1" ht="37.5" customHeight="1" outlineLevel="1" x14ac:dyDescent="0.2">
      <c r="A106" s="130" t="s">
        <v>300</v>
      </c>
      <c r="B106" s="131"/>
      <c r="C106" s="367"/>
      <c r="D106" s="36">
        <v>259776</v>
      </c>
      <c r="E106" s="37"/>
      <c r="F106" s="37"/>
      <c r="G106" s="37"/>
      <c r="H106" s="38"/>
    </row>
    <row r="107" spans="1:8" s="16" customFormat="1" ht="37.5" customHeight="1" outlineLevel="1" x14ac:dyDescent="0.2">
      <c r="A107" s="130" t="s">
        <v>301</v>
      </c>
      <c r="B107" s="131"/>
      <c r="C107" s="367"/>
      <c r="D107" s="36">
        <v>265188</v>
      </c>
      <c r="E107" s="37"/>
      <c r="F107" s="37"/>
      <c r="G107" s="37"/>
      <c r="H107" s="38"/>
    </row>
    <row r="108" spans="1:8" s="16" customFormat="1" ht="37.5" customHeight="1" outlineLevel="1" x14ac:dyDescent="0.2">
      <c r="A108" s="130" t="s">
        <v>302</v>
      </c>
      <c r="B108" s="131"/>
      <c r="C108" s="367"/>
      <c r="D108" s="36">
        <v>270600</v>
      </c>
      <c r="E108" s="37"/>
      <c r="F108" s="37"/>
      <c r="G108" s="37"/>
      <c r="H108" s="38"/>
    </row>
    <row r="109" spans="1:8" s="16" customFormat="1" ht="37.5" customHeight="1" outlineLevel="1" x14ac:dyDescent="0.2">
      <c r="A109" s="130" t="s">
        <v>303</v>
      </c>
      <c r="B109" s="131"/>
      <c r="C109" s="367"/>
      <c r="D109" s="36">
        <v>276012</v>
      </c>
      <c r="E109" s="37"/>
      <c r="F109" s="37"/>
      <c r="G109" s="37"/>
      <c r="H109" s="38"/>
    </row>
    <row r="110" spans="1:8" s="16" customFormat="1" ht="37.5" customHeight="1" outlineLevel="1" x14ac:dyDescent="0.2">
      <c r="A110" s="130" t="s">
        <v>304</v>
      </c>
      <c r="B110" s="131"/>
      <c r="C110" s="367"/>
      <c r="D110" s="36">
        <v>281424</v>
      </c>
      <c r="E110" s="37"/>
      <c r="F110" s="37"/>
      <c r="G110" s="37"/>
      <c r="H110" s="38"/>
    </row>
    <row r="111" spans="1:8" s="16" customFormat="1" ht="37.5" customHeight="1" outlineLevel="1" x14ac:dyDescent="0.2">
      <c r="A111" s="130" t="s">
        <v>305</v>
      </c>
      <c r="B111" s="131"/>
      <c r="C111" s="367"/>
      <c r="D111" s="36">
        <v>286836</v>
      </c>
      <c r="E111" s="37"/>
      <c r="F111" s="37"/>
      <c r="G111" s="37"/>
      <c r="H111" s="38"/>
    </row>
    <row r="112" spans="1:8" s="16" customFormat="1" ht="37.5" customHeight="1" outlineLevel="1" x14ac:dyDescent="0.2">
      <c r="A112" s="130" t="s">
        <v>306</v>
      </c>
      <c r="B112" s="131"/>
      <c r="C112" s="367"/>
      <c r="D112" s="36">
        <v>292248</v>
      </c>
      <c r="E112" s="37"/>
      <c r="F112" s="37"/>
      <c r="G112" s="37"/>
      <c r="H112" s="38"/>
    </row>
    <row r="113" spans="1:8" s="16" customFormat="1" ht="37.5" customHeight="1" outlineLevel="1" x14ac:dyDescent="0.2">
      <c r="A113" s="130" t="s">
        <v>307</v>
      </c>
      <c r="B113" s="131"/>
      <c r="C113" s="367"/>
      <c r="D113" s="36">
        <v>297660</v>
      </c>
      <c r="E113" s="37"/>
      <c r="F113" s="37"/>
      <c r="G113" s="37"/>
      <c r="H113" s="38"/>
    </row>
    <row r="114" spans="1:8" s="16" customFormat="1" ht="37.5" customHeight="1" outlineLevel="1" x14ac:dyDescent="0.2">
      <c r="A114" s="130" t="s">
        <v>308</v>
      </c>
      <c r="B114" s="131"/>
      <c r="C114" s="367"/>
      <c r="D114" s="36">
        <v>303072</v>
      </c>
      <c r="E114" s="37"/>
      <c r="F114" s="37"/>
      <c r="G114" s="37"/>
      <c r="H114" s="38"/>
    </row>
    <row r="115" spans="1:8" s="16" customFormat="1" ht="37.5" customHeight="1" outlineLevel="1" x14ac:dyDescent="0.2">
      <c r="A115" s="130" t="s">
        <v>309</v>
      </c>
      <c r="B115" s="131"/>
      <c r="C115" s="367"/>
      <c r="D115" s="36">
        <v>308484</v>
      </c>
      <c r="E115" s="37"/>
      <c r="F115" s="37"/>
      <c r="G115" s="37"/>
      <c r="H115" s="38"/>
    </row>
    <row r="116" spans="1:8" s="16" customFormat="1" ht="37.5" customHeight="1" outlineLevel="1" x14ac:dyDescent="0.2">
      <c r="A116" s="130" t="s">
        <v>310</v>
      </c>
      <c r="B116" s="131"/>
      <c r="C116" s="367"/>
      <c r="D116" s="36">
        <v>313896</v>
      </c>
      <c r="E116" s="37"/>
      <c r="F116" s="37"/>
      <c r="G116" s="37"/>
      <c r="H116" s="38"/>
    </row>
    <row r="117" spans="1:8" s="16" customFormat="1" ht="37.5" customHeight="1" outlineLevel="1" x14ac:dyDescent="0.2">
      <c r="A117" s="130" t="s">
        <v>311</v>
      </c>
      <c r="B117" s="131"/>
      <c r="C117" s="367"/>
      <c r="D117" s="36">
        <v>319308</v>
      </c>
      <c r="E117" s="37"/>
      <c r="F117" s="37"/>
      <c r="G117" s="37"/>
      <c r="H117" s="38"/>
    </row>
    <row r="118" spans="1:8" s="16" customFormat="1" ht="37.5" customHeight="1" outlineLevel="1" x14ac:dyDescent="0.2">
      <c r="A118" s="130" t="s">
        <v>312</v>
      </c>
      <c r="B118" s="131"/>
      <c r="C118" s="367"/>
      <c r="D118" s="36">
        <v>324720</v>
      </c>
      <c r="E118" s="37"/>
      <c r="F118" s="37"/>
      <c r="G118" s="37"/>
      <c r="H118" s="38"/>
    </row>
    <row r="119" spans="1:8" s="16" customFormat="1" ht="37.5" customHeight="1" outlineLevel="1" x14ac:dyDescent="0.2">
      <c r="A119" s="130" t="s">
        <v>313</v>
      </c>
      <c r="B119" s="131"/>
      <c r="C119" s="367"/>
      <c r="D119" s="36">
        <v>330132</v>
      </c>
      <c r="E119" s="37"/>
      <c r="F119" s="37"/>
      <c r="G119" s="37"/>
      <c r="H119" s="38"/>
    </row>
    <row r="120" spans="1:8" s="16" customFormat="1" ht="37.5" customHeight="1" outlineLevel="1" x14ac:dyDescent="0.2">
      <c r="A120" s="130" t="s">
        <v>314</v>
      </c>
      <c r="B120" s="131"/>
      <c r="C120" s="367"/>
      <c r="D120" s="36">
        <v>335544</v>
      </c>
      <c r="E120" s="37"/>
      <c r="F120" s="37"/>
      <c r="G120" s="37"/>
      <c r="H120" s="38"/>
    </row>
    <row r="121" spans="1:8" s="16" customFormat="1" ht="37.5" customHeight="1" outlineLevel="1" x14ac:dyDescent="0.2">
      <c r="A121" s="130" t="s">
        <v>315</v>
      </c>
      <c r="B121" s="131"/>
      <c r="C121" s="367"/>
      <c r="D121" s="36">
        <v>340956</v>
      </c>
      <c r="E121" s="37"/>
      <c r="F121" s="37"/>
      <c r="G121" s="37"/>
      <c r="H121" s="38"/>
    </row>
    <row r="122" spans="1:8" s="16" customFormat="1" ht="37.5" customHeight="1" outlineLevel="1" x14ac:dyDescent="0.2">
      <c r="A122" s="130" t="s">
        <v>316</v>
      </c>
      <c r="B122" s="131"/>
      <c r="C122" s="367"/>
      <c r="D122" s="36">
        <v>346368</v>
      </c>
      <c r="E122" s="37"/>
      <c r="F122" s="37"/>
      <c r="G122" s="37"/>
      <c r="H122" s="38"/>
    </row>
    <row r="123" spans="1:8" s="16" customFormat="1" ht="37.5" customHeight="1" outlineLevel="1" x14ac:dyDescent="0.2">
      <c r="A123" s="130" t="s">
        <v>317</v>
      </c>
      <c r="B123" s="131"/>
      <c r="C123" s="367"/>
      <c r="D123" s="36">
        <v>351780</v>
      </c>
      <c r="E123" s="37"/>
      <c r="F123" s="37"/>
      <c r="G123" s="37"/>
      <c r="H123" s="38"/>
    </row>
    <row r="124" spans="1:8" s="16" customFormat="1" ht="37.5" customHeight="1" outlineLevel="1" x14ac:dyDescent="0.2">
      <c r="A124" s="130" t="s">
        <v>318</v>
      </c>
      <c r="B124" s="131"/>
      <c r="C124" s="367"/>
      <c r="D124" s="36">
        <v>357192</v>
      </c>
      <c r="E124" s="37"/>
      <c r="F124" s="37"/>
      <c r="G124" s="37"/>
      <c r="H124" s="38"/>
    </row>
    <row r="125" spans="1:8" s="16" customFormat="1" ht="37.5" customHeight="1" outlineLevel="1" x14ac:dyDescent="0.2">
      <c r="A125" s="130" t="s">
        <v>319</v>
      </c>
      <c r="B125" s="131"/>
      <c r="C125" s="367"/>
      <c r="D125" s="36">
        <v>362604</v>
      </c>
      <c r="E125" s="37"/>
      <c r="F125" s="37"/>
      <c r="G125" s="37"/>
      <c r="H125" s="38"/>
    </row>
    <row r="126" spans="1:8" s="16" customFormat="1" ht="37.5" customHeight="1" outlineLevel="1" thickBot="1" x14ac:dyDescent="0.25">
      <c r="A126" s="130" t="s">
        <v>320</v>
      </c>
      <c r="B126" s="131"/>
      <c r="C126" s="368"/>
      <c r="D126" s="36">
        <v>368016</v>
      </c>
      <c r="E126" s="37"/>
      <c r="F126" s="37"/>
      <c r="G126" s="37"/>
      <c r="H126" s="38"/>
    </row>
    <row r="127" spans="1:8" s="16" customFormat="1" ht="24.95" customHeight="1" thickBot="1" x14ac:dyDescent="0.25">
      <c r="A127" s="81"/>
      <c r="B127" s="467"/>
      <c r="C127" s="118"/>
      <c r="D127" s="468" t="s">
        <v>351</v>
      </c>
      <c r="E127" s="468"/>
      <c r="F127" s="468"/>
      <c r="G127" s="468"/>
      <c r="H127" s="469"/>
    </row>
    <row r="128" spans="1:8" s="16" customFormat="1" ht="24.95" customHeight="1" thickBot="1" x14ac:dyDescent="0.25">
      <c r="A128" s="470"/>
      <c r="B128" s="471"/>
      <c r="C128" s="182"/>
      <c r="D128" s="472" t="s">
        <v>175</v>
      </c>
      <c r="E128" s="473" t="s">
        <v>176</v>
      </c>
      <c r="F128" s="474" t="s">
        <v>177</v>
      </c>
      <c r="G128" s="473" t="s">
        <v>178</v>
      </c>
      <c r="H128" s="475" t="s">
        <v>179</v>
      </c>
    </row>
    <row r="129" spans="1:8" s="16" customFormat="1" ht="48" customHeight="1" x14ac:dyDescent="0.2">
      <c r="A129" s="53" t="s">
        <v>352</v>
      </c>
      <c r="B129" s="30" t="s">
        <v>27</v>
      </c>
      <c r="C12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9" s="403">
        <f>F129*1.2</f>
        <v>14263.199999999999</v>
      </c>
      <c r="E129" s="404">
        <f>F129*1.1</f>
        <v>13074.6</v>
      </c>
      <c r="F129" s="404">
        <v>11886</v>
      </c>
      <c r="G129" s="404">
        <f>F129*0.75</f>
        <v>8914.5</v>
      </c>
      <c r="H129" s="405">
        <f>F129*0.5</f>
        <v>5943</v>
      </c>
    </row>
    <row r="130" spans="1:8" s="16" customFormat="1" ht="132" customHeight="1" x14ac:dyDescent="0.2">
      <c r="A130" s="55"/>
      <c r="B130" s="35"/>
      <c r="C130" s="35"/>
      <c r="D130" s="406"/>
      <c r="E130" s="407"/>
      <c r="F130" s="407"/>
      <c r="G130" s="407"/>
      <c r="H130" s="408"/>
    </row>
    <row r="131" spans="1:8" s="16" customFormat="1" ht="97.5" customHeight="1" x14ac:dyDescent="0.2">
      <c r="A131" s="55"/>
      <c r="B131" s="39" t="s">
        <v>12</v>
      </c>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1" s="406"/>
      <c r="E131" s="407"/>
      <c r="F131" s="407"/>
      <c r="G131" s="407"/>
      <c r="H131" s="408"/>
    </row>
    <row r="132" spans="1:8" s="16" customFormat="1" ht="166.5" customHeight="1" thickBot="1" x14ac:dyDescent="0.25">
      <c r="A132" s="59"/>
      <c r="B132" s="42" t="s">
        <v>13</v>
      </c>
      <c r="C13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2" s="409"/>
      <c r="E132" s="410"/>
      <c r="F132" s="410"/>
      <c r="G132" s="410"/>
      <c r="H132" s="411"/>
    </row>
    <row r="133" spans="1:8" s="16" customFormat="1" ht="24.95" customHeight="1" thickBot="1" x14ac:dyDescent="0.25">
      <c r="A133" s="47"/>
      <c r="B133" s="48"/>
      <c r="C133" s="49"/>
      <c r="D133" s="302"/>
      <c r="E133" s="302"/>
      <c r="F133" s="302"/>
      <c r="G133" s="302"/>
      <c r="H133" s="429"/>
    </row>
    <row r="134" spans="1:8" s="16" customFormat="1" ht="48" customHeight="1" x14ac:dyDescent="0.2">
      <c r="A134" s="53" t="s">
        <v>353</v>
      </c>
      <c r="B134" s="30" t="s">
        <v>27</v>
      </c>
      <c r="C13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4" s="54">
        <f>F134*1.2</f>
        <v>16336.8</v>
      </c>
      <c r="E134" s="32">
        <f>F134*1.1</f>
        <v>14975.400000000001</v>
      </c>
      <c r="F134" s="32">
        <v>13614</v>
      </c>
      <c r="G134" s="32">
        <f>F134*0.75</f>
        <v>10210.5</v>
      </c>
      <c r="H134" s="33">
        <f>F134*0.5</f>
        <v>6807</v>
      </c>
    </row>
    <row r="135" spans="1:8" s="16" customFormat="1" ht="132" customHeight="1" x14ac:dyDescent="0.2">
      <c r="A135" s="55"/>
      <c r="B135" s="35"/>
      <c r="C135" s="35"/>
      <c r="D135" s="56"/>
      <c r="E135" s="37"/>
      <c r="F135" s="37"/>
      <c r="G135" s="37"/>
      <c r="H135" s="38"/>
    </row>
    <row r="136" spans="1:8" s="16" customFormat="1" ht="97.5" customHeight="1" x14ac:dyDescent="0.2">
      <c r="A136" s="55"/>
      <c r="B136" s="39" t="s">
        <v>12</v>
      </c>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6" s="56"/>
      <c r="E136" s="37"/>
      <c r="F136" s="37"/>
      <c r="G136" s="37"/>
      <c r="H136" s="38"/>
    </row>
    <row r="137" spans="1:8" s="16" customFormat="1" ht="166.5" customHeight="1" x14ac:dyDescent="0.2">
      <c r="A137" s="55"/>
      <c r="B137" s="57" t="s">
        <v>13</v>
      </c>
      <c r="C13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7" s="56"/>
      <c r="E137" s="37"/>
      <c r="F137" s="37"/>
      <c r="G137" s="37"/>
      <c r="H137" s="38"/>
    </row>
    <row r="138" spans="1:8" s="16" customFormat="1" ht="92.25" customHeight="1" thickBot="1" x14ac:dyDescent="0.25">
      <c r="A138" s="59"/>
      <c r="B138" s="42" t="s">
        <v>16</v>
      </c>
      <c r="C13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8" s="61"/>
      <c r="E138" s="45"/>
      <c r="F138" s="45"/>
      <c r="G138" s="45"/>
      <c r="H138" s="46"/>
    </row>
    <row r="139" spans="1:8" s="16" customFormat="1" ht="24.95" customHeight="1" thickBot="1" x14ac:dyDescent="0.25">
      <c r="A139" s="81"/>
      <c r="B139" s="82"/>
      <c r="C139" s="83"/>
      <c r="D139" s="302"/>
      <c r="E139" s="302"/>
      <c r="F139" s="302"/>
      <c r="G139" s="302"/>
      <c r="H139" s="429"/>
    </row>
    <row r="140" spans="1:8" s="16" customFormat="1" ht="50.1" customHeight="1" x14ac:dyDescent="0.2">
      <c r="A140" s="65" t="s">
        <v>354</v>
      </c>
      <c r="B140" s="87" t="s">
        <v>23</v>
      </c>
      <c r="C14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0" s="264">
        <v>396</v>
      </c>
      <c r="E140" s="316"/>
      <c r="F140" s="316"/>
      <c r="G140" s="316"/>
      <c r="H140" s="317"/>
    </row>
    <row r="141" spans="1:8" s="16" customFormat="1" ht="94.5" customHeight="1" x14ac:dyDescent="0.2">
      <c r="A141" s="71"/>
      <c r="B141" s="92"/>
      <c r="C141" s="93"/>
      <c r="D141" s="94"/>
      <c r="E141" s="95"/>
      <c r="F141" s="95"/>
      <c r="G141" s="95"/>
      <c r="H141" s="318"/>
    </row>
    <row r="142" spans="1:8" s="16" customFormat="1" ht="163.5" customHeight="1" thickBot="1" x14ac:dyDescent="0.25">
      <c r="A142" s="77"/>
      <c r="B142" s="97" t="s">
        <v>13</v>
      </c>
      <c r="C14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2" s="265"/>
      <c r="E142" s="319"/>
      <c r="F142" s="319"/>
      <c r="G142" s="319"/>
      <c r="H142" s="320"/>
    </row>
    <row r="143" spans="1:8" s="16" customFormat="1" ht="24.95" customHeight="1" thickBot="1" x14ac:dyDescent="0.25">
      <c r="A143" s="81"/>
      <c r="B143" s="117"/>
      <c r="C143" s="118"/>
      <c r="D143" s="468" t="s">
        <v>351</v>
      </c>
      <c r="E143" s="468"/>
      <c r="F143" s="468"/>
      <c r="G143" s="468"/>
      <c r="H143" s="469"/>
    </row>
    <row r="144" spans="1:8" s="16" customFormat="1" ht="50.1" customHeight="1" thickBot="1" x14ac:dyDescent="0.25">
      <c r="A144" s="119" t="s">
        <v>31</v>
      </c>
      <c r="B144" s="120"/>
      <c r="C144" s="120"/>
      <c r="D144" s="700" t="str">
        <f>"от "&amp;MIN(D145:D163)&amp;" до "&amp;MAX(D145:D163)</f>
        <v>от 2706 до 97416</v>
      </c>
      <c r="E144" s="701"/>
      <c r="F144" s="701"/>
      <c r="G144" s="701"/>
      <c r="H144" s="702"/>
    </row>
    <row r="145" spans="1:8" s="16" customFormat="1" ht="37.5" customHeight="1" outlineLevel="1" x14ac:dyDescent="0.2">
      <c r="A145" s="124" t="s">
        <v>355</v>
      </c>
      <c r="B145" s="364"/>
      <c r="C145"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54">
        <v>2706</v>
      </c>
      <c r="E145" s="32"/>
      <c r="F145" s="32"/>
      <c r="G145" s="32"/>
      <c r="H145" s="33"/>
    </row>
    <row r="146" spans="1:8" s="16" customFormat="1" ht="37.5" customHeight="1" outlineLevel="1" x14ac:dyDescent="0.2">
      <c r="A146" s="500" t="s">
        <v>356</v>
      </c>
      <c r="B146" s="512"/>
      <c r="C146" s="367"/>
      <c r="D146" s="56">
        <v>5412</v>
      </c>
      <c r="E146" s="37"/>
      <c r="F146" s="37"/>
      <c r="G146" s="37"/>
      <c r="H146" s="38"/>
    </row>
    <row r="147" spans="1:8" s="16" customFormat="1" ht="37.5" customHeight="1" outlineLevel="1" x14ac:dyDescent="0.2">
      <c r="A147" s="500" t="s">
        <v>357</v>
      </c>
      <c r="B147" s="512"/>
      <c r="C147" s="367"/>
      <c r="D147" s="56">
        <v>10824</v>
      </c>
      <c r="E147" s="37"/>
      <c r="F147" s="37"/>
      <c r="G147" s="37"/>
      <c r="H147" s="38"/>
    </row>
    <row r="148" spans="1:8" s="16" customFormat="1" ht="37.5" customHeight="1" outlineLevel="1" x14ac:dyDescent="0.2">
      <c r="A148" s="500" t="s">
        <v>358</v>
      </c>
      <c r="B148" s="512"/>
      <c r="C148" s="367"/>
      <c r="D148" s="56">
        <v>16236</v>
      </c>
      <c r="E148" s="37"/>
      <c r="F148" s="37"/>
      <c r="G148" s="37"/>
      <c r="H148" s="38"/>
    </row>
    <row r="149" spans="1:8" s="16" customFormat="1" ht="37.5" customHeight="1" outlineLevel="1" x14ac:dyDescent="0.2">
      <c r="A149" s="500" t="s">
        <v>359</v>
      </c>
      <c r="B149" s="512"/>
      <c r="C149" s="367"/>
      <c r="D149" s="56">
        <v>21648</v>
      </c>
      <c r="E149" s="37"/>
      <c r="F149" s="37"/>
      <c r="G149" s="37"/>
      <c r="H149" s="38"/>
    </row>
    <row r="150" spans="1:8" s="16" customFormat="1" ht="37.5" customHeight="1" outlineLevel="1" x14ac:dyDescent="0.2">
      <c r="A150" s="500" t="s">
        <v>360</v>
      </c>
      <c r="B150" s="512"/>
      <c r="C150" s="367"/>
      <c r="D150" s="56">
        <v>27060</v>
      </c>
      <c r="E150" s="37"/>
      <c r="F150" s="37"/>
      <c r="G150" s="37"/>
      <c r="H150" s="38"/>
    </row>
    <row r="151" spans="1:8" s="16" customFormat="1" ht="37.5" customHeight="1" outlineLevel="1" x14ac:dyDescent="0.2">
      <c r="A151" s="500" t="s">
        <v>361</v>
      </c>
      <c r="B151" s="512"/>
      <c r="C151" s="367"/>
      <c r="D151" s="56">
        <v>32472</v>
      </c>
      <c r="E151" s="37"/>
      <c r="F151" s="37"/>
      <c r="G151" s="37"/>
      <c r="H151" s="38"/>
    </row>
    <row r="152" spans="1:8" s="16" customFormat="1" ht="37.5" customHeight="1" outlineLevel="1" x14ac:dyDescent="0.2">
      <c r="A152" s="500" t="s">
        <v>362</v>
      </c>
      <c r="B152" s="512"/>
      <c r="C152" s="367"/>
      <c r="D152" s="56">
        <v>37884</v>
      </c>
      <c r="E152" s="37"/>
      <c r="F152" s="37"/>
      <c r="G152" s="37"/>
      <c r="H152" s="38"/>
    </row>
    <row r="153" spans="1:8" s="16" customFormat="1" ht="37.5" customHeight="1" outlineLevel="1" x14ac:dyDescent="0.2">
      <c r="A153" s="500" t="s">
        <v>363</v>
      </c>
      <c r="B153" s="512"/>
      <c r="C153" s="367"/>
      <c r="D153" s="56">
        <v>43296</v>
      </c>
      <c r="E153" s="37"/>
      <c r="F153" s="37"/>
      <c r="G153" s="37"/>
      <c r="H153" s="38"/>
    </row>
    <row r="154" spans="1:8" s="16" customFormat="1" ht="37.5" customHeight="1" outlineLevel="1" x14ac:dyDescent="0.2">
      <c r="A154" s="500" t="s">
        <v>364</v>
      </c>
      <c r="B154" s="512"/>
      <c r="C154" s="367"/>
      <c r="D154" s="56">
        <v>48708</v>
      </c>
      <c r="E154" s="37"/>
      <c r="F154" s="37"/>
      <c r="G154" s="37"/>
      <c r="H154" s="38"/>
    </row>
    <row r="155" spans="1:8" s="16" customFormat="1" ht="37.5" customHeight="1" outlineLevel="1" x14ac:dyDescent="0.2">
      <c r="A155" s="500" t="s">
        <v>365</v>
      </c>
      <c r="B155" s="512"/>
      <c r="C155" s="367"/>
      <c r="D155" s="56">
        <v>54120</v>
      </c>
      <c r="E155" s="37"/>
      <c r="F155" s="37"/>
      <c r="G155" s="37"/>
      <c r="H155" s="38"/>
    </row>
    <row r="156" spans="1:8" s="16" customFormat="1" ht="37.5" customHeight="1" outlineLevel="1" x14ac:dyDescent="0.2">
      <c r="A156" s="500" t="s">
        <v>366</v>
      </c>
      <c r="B156" s="512"/>
      <c r="C156" s="367"/>
      <c r="D156" s="56">
        <v>59532</v>
      </c>
      <c r="E156" s="37"/>
      <c r="F156" s="37"/>
      <c r="G156" s="37"/>
      <c r="H156" s="38"/>
    </row>
    <row r="157" spans="1:8" s="16" customFormat="1" ht="37.5" customHeight="1" outlineLevel="1" x14ac:dyDescent="0.2">
      <c r="A157" s="500" t="s">
        <v>367</v>
      </c>
      <c r="B157" s="512"/>
      <c r="C157" s="367"/>
      <c r="D157" s="56">
        <v>64944</v>
      </c>
      <c r="E157" s="37"/>
      <c r="F157" s="37"/>
      <c r="G157" s="37"/>
      <c r="H157" s="38"/>
    </row>
    <row r="158" spans="1:8" s="16" customFormat="1" ht="37.5" customHeight="1" outlineLevel="1" x14ac:dyDescent="0.2">
      <c r="A158" s="500" t="s">
        <v>368</v>
      </c>
      <c r="B158" s="512"/>
      <c r="C158" s="367"/>
      <c r="D158" s="56">
        <v>70356</v>
      </c>
      <c r="E158" s="37"/>
      <c r="F158" s="37"/>
      <c r="G158" s="37"/>
      <c r="H158" s="38"/>
    </row>
    <row r="159" spans="1:8" s="16" customFormat="1" ht="37.5" customHeight="1" outlineLevel="1" x14ac:dyDescent="0.2">
      <c r="A159" s="500" t="s">
        <v>369</v>
      </c>
      <c r="B159" s="512"/>
      <c r="C159" s="367"/>
      <c r="D159" s="56">
        <v>75768</v>
      </c>
      <c r="E159" s="37"/>
      <c r="F159" s="37"/>
      <c r="G159" s="37"/>
      <c r="H159" s="38"/>
    </row>
    <row r="160" spans="1:8" s="16" customFormat="1" ht="37.5" customHeight="1" outlineLevel="1" x14ac:dyDescent="0.2">
      <c r="A160" s="500" t="s">
        <v>370</v>
      </c>
      <c r="B160" s="512"/>
      <c r="C160" s="367"/>
      <c r="D160" s="56">
        <v>81180</v>
      </c>
      <c r="E160" s="37"/>
      <c r="F160" s="37"/>
      <c r="G160" s="37"/>
      <c r="H160" s="38"/>
    </row>
    <row r="161" spans="1:8" s="16" customFormat="1" ht="37.5" customHeight="1" outlineLevel="1" x14ac:dyDescent="0.2">
      <c r="A161" s="500" t="s">
        <v>371</v>
      </c>
      <c r="B161" s="512"/>
      <c r="C161" s="367"/>
      <c r="D161" s="56">
        <v>86592</v>
      </c>
      <c r="E161" s="37"/>
      <c r="F161" s="37"/>
      <c r="G161" s="37"/>
      <c r="H161" s="38"/>
    </row>
    <row r="162" spans="1:8" s="16" customFormat="1" ht="37.5" customHeight="1" outlineLevel="1" x14ac:dyDescent="0.2">
      <c r="A162" s="500" t="s">
        <v>372</v>
      </c>
      <c r="B162" s="512"/>
      <c r="C162" s="367"/>
      <c r="D162" s="56">
        <v>92004</v>
      </c>
      <c r="E162" s="37"/>
      <c r="F162" s="37"/>
      <c r="G162" s="37"/>
      <c r="H162" s="38"/>
    </row>
    <row r="163" spans="1:8" s="16" customFormat="1" ht="37.5" customHeight="1" outlineLevel="1" x14ac:dyDescent="0.2">
      <c r="A163" s="500" t="s">
        <v>373</v>
      </c>
      <c r="B163" s="512"/>
      <c r="C163" s="367"/>
      <c r="D163" s="56">
        <v>97416</v>
      </c>
      <c r="E163" s="37"/>
      <c r="F163" s="37"/>
      <c r="G163" s="37"/>
      <c r="H163" s="38"/>
    </row>
    <row r="164" spans="1:8" s="16" customFormat="1" ht="37.5" customHeight="1" outlineLevel="1" x14ac:dyDescent="0.2">
      <c r="A164" s="130" t="s">
        <v>374</v>
      </c>
      <c r="B164" s="366"/>
      <c r="C164" s="367"/>
      <c r="D164" s="56">
        <v>102828</v>
      </c>
      <c r="E164" s="37"/>
      <c r="F164" s="37"/>
      <c r="G164" s="37"/>
      <c r="H164" s="38"/>
    </row>
    <row r="165" spans="1:8" s="16" customFormat="1" ht="37.5" customHeight="1" outlineLevel="1" x14ac:dyDescent="0.2">
      <c r="A165" s="130" t="s">
        <v>375</v>
      </c>
      <c r="B165" s="366"/>
      <c r="C165" s="367"/>
      <c r="D165" s="56">
        <v>108240</v>
      </c>
      <c r="E165" s="37"/>
      <c r="F165" s="37"/>
      <c r="G165" s="37"/>
      <c r="H165" s="38"/>
    </row>
    <row r="166" spans="1:8" s="16" customFormat="1" ht="37.5" customHeight="1" outlineLevel="1" x14ac:dyDescent="0.2">
      <c r="A166" s="130" t="s">
        <v>376</v>
      </c>
      <c r="B166" s="366"/>
      <c r="C166" s="367"/>
      <c r="D166" s="56">
        <v>113652</v>
      </c>
      <c r="E166" s="37"/>
      <c r="F166" s="37"/>
      <c r="G166" s="37"/>
      <c r="H166" s="38"/>
    </row>
    <row r="167" spans="1:8" s="16" customFormat="1" ht="37.5" customHeight="1" outlineLevel="1" x14ac:dyDescent="0.2">
      <c r="A167" s="130" t="s">
        <v>377</v>
      </c>
      <c r="B167" s="366"/>
      <c r="C167" s="367"/>
      <c r="D167" s="56">
        <v>119064</v>
      </c>
      <c r="E167" s="37"/>
      <c r="F167" s="37"/>
      <c r="G167" s="37"/>
      <c r="H167" s="38"/>
    </row>
    <row r="168" spans="1:8" s="16" customFormat="1" ht="37.5" customHeight="1" outlineLevel="1" x14ac:dyDescent="0.2">
      <c r="A168" s="130" t="s">
        <v>378</v>
      </c>
      <c r="B168" s="366"/>
      <c r="C168" s="367"/>
      <c r="D168" s="56">
        <v>124476</v>
      </c>
      <c r="E168" s="37"/>
      <c r="F168" s="37"/>
      <c r="G168" s="37"/>
      <c r="H168" s="38"/>
    </row>
    <row r="169" spans="1:8" s="16" customFormat="1" ht="37.5" customHeight="1" outlineLevel="1" x14ac:dyDescent="0.2">
      <c r="A169" s="130" t="s">
        <v>379</v>
      </c>
      <c r="B169" s="366"/>
      <c r="C169" s="367"/>
      <c r="D169" s="56">
        <v>129888</v>
      </c>
      <c r="E169" s="37"/>
      <c r="F169" s="37"/>
      <c r="G169" s="37"/>
      <c r="H169" s="38"/>
    </row>
    <row r="170" spans="1:8" s="16" customFormat="1" ht="37.5" customHeight="1" outlineLevel="1" x14ac:dyDescent="0.2">
      <c r="A170" s="130" t="s">
        <v>380</v>
      </c>
      <c r="B170" s="366"/>
      <c r="C170" s="367"/>
      <c r="D170" s="56">
        <v>135300</v>
      </c>
      <c r="E170" s="37"/>
      <c r="F170" s="37"/>
      <c r="G170" s="37"/>
      <c r="H170" s="38"/>
    </row>
    <row r="171" spans="1:8" s="16" customFormat="1" ht="37.5" customHeight="1" outlineLevel="1" x14ac:dyDescent="0.2">
      <c r="A171" s="130" t="s">
        <v>381</v>
      </c>
      <c r="B171" s="366"/>
      <c r="C171" s="367"/>
      <c r="D171" s="56">
        <v>140712</v>
      </c>
      <c r="E171" s="37"/>
      <c r="F171" s="37"/>
      <c r="G171" s="37"/>
      <c r="H171" s="38"/>
    </row>
    <row r="172" spans="1:8" s="16" customFormat="1" ht="37.5" customHeight="1" outlineLevel="1" x14ac:dyDescent="0.2">
      <c r="A172" s="130" t="s">
        <v>382</v>
      </c>
      <c r="B172" s="366"/>
      <c r="C172" s="367"/>
      <c r="D172" s="56">
        <v>146124</v>
      </c>
      <c r="E172" s="37"/>
      <c r="F172" s="37"/>
      <c r="G172" s="37"/>
      <c r="H172" s="38"/>
    </row>
    <row r="173" spans="1:8" s="16" customFormat="1" ht="37.5" customHeight="1" outlineLevel="1" x14ac:dyDescent="0.2">
      <c r="A173" s="130" t="s">
        <v>383</v>
      </c>
      <c r="B173" s="366"/>
      <c r="C173" s="367"/>
      <c r="D173" s="56">
        <v>151536</v>
      </c>
      <c r="E173" s="37"/>
      <c r="F173" s="37"/>
      <c r="G173" s="37"/>
      <c r="H173" s="38"/>
    </row>
    <row r="174" spans="1:8" s="16" customFormat="1" ht="37.5" customHeight="1" outlineLevel="1" x14ac:dyDescent="0.2">
      <c r="A174" s="130" t="s">
        <v>384</v>
      </c>
      <c r="B174" s="366"/>
      <c r="C174" s="367"/>
      <c r="D174" s="56">
        <v>156948</v>
      </c>
      <c r="E174" s="37"/>
      <c r="F174" s="37"/>
      <c r="G174" s="37"/>
      <c r="H174" s="38"/>
    </row>
    <row r="175" spans="1:8" s="16" customFormat="1" ht="37.5" customHeight="1" outlineLevel="1" x14ac:dyDescent="0.2">
      <c r="A175" s="130" t="s">
        <v>385</v>
      </c>
      <c r="B175" s="366"/>
      <c r="C175" s="367"/>
      <c r="D175" s="56">
        <v>162360</v>
      </c>
      <c r="E175" s="37"/>
      <c r="F175" s="37"/>
      <c r="G175" s="37"/>
      <c r="H175" s="38"/>
    </row>
    <row r="176" spans="1:8" s="16" customFormat="1" ht="37.5" customHeight="1" outlineLevel="1" x14ac:dyDescent="0.2">
      <c r="A176" s="130" t="s">
        <v>386</v>
      </c>
      <c r="B176" s="366"/>
      <c r="C176" s="367"/>
      <c r="D176" s="56">
        <v>167772</v>
      </c>
      <c r="E176" s="37"/>
      <c r="F176" s="37"/>
      <c r="G176" s="37"/>
      <c r="H176" s="38"/>
    </row>
    <row r="177" spans="1:8" s="16" customFormat="1" ht="37.5" customHeight="1" outlineLevel="1" x14ac:dyDescent="0.2">
      <c r="A177" s="130" t="s">
        <v>387</v>
      </c>
      <c r="B177" s="366"/>
      <c r="C177" s="367"/>
      <c r="D177" s="56">
        <v>173184</v>
      </c>
      <c r="E177" s="37"/>
      <c r="F177" s="37"/>
      <c r="G177" s="37"/>
      <c r="H177" s="38"/>
    </row>
    <row r="178" spans="1:8" s="16" customFormat="1" ht="37.5" customHeight="1" outlineLevel="1" x14ac:dyDescent="0.2">
      <c r="A178" s="130" t="s">
        <v>388</v>
      </c>
      <c r="B178" s="366"/>
      <c r="C178" s="367"/>
      <c r="D178" s="56">
        <v>178596</v>
      </c>
      <c r="E178" s="37"/>
      <c r="F178" s="37"/>
      <c r="G178" s="37"/>
      <c r="H178" s="38"/>
    </row>
    <row r="179" spans="1:8" s="16" customFormat="1" ht="37.5" customHeight="1" outlineLevel="1" thickBot="1" x14ac:dyDescent="0.25">
      <c r="A179" s="130" t="s">
        <v>389</v>
      </c>
      <c r="B179" s="366"/>
      <c r="C179" s="368"/>
      <c r="D179" s="56">
        <v>184008</v>
      </c>
      <c r="E179" s="37"/>
      <c r="F179" s="37"/>
      <c r="G179" s="37"/>
      <c r="H179" s="38"/>
    </row>
    <row r="180" spans="1:8" s="16" customFormat="1" ht="50.1" customHeight="1" thickBot="1" x14ac:dyDescent="0.25">
      <c r="A180" s="119" t="s">
        <v>52</v>
      </c>
      <c r="B180" s="120"/>
      <c r="C180" s="120"/>
      <c r="D180" s="700" t="str">
        <f>"от "&amp;MIN(D181:D190)&amp;" до "&amp;MAX(D181:D190)</f>
        <v>от 390 до 20490</v>
      </c>
      <c r="E180" s="701"/>
      <c r="F180" s="701"/>
      <c r="G180" s="701"/>
      <c r="H180" s="702"/>
    </row>
    <row r="181" spans="1:8" s="16" customFormat="1" ht="159.75" customHeight="1" x14ac:dyDescent="0.2">
      <c r="A181" s="422" t="s">
        <v>271</v>
      </c>
      <c r="B181" s="133" t="s">
        <v>272</v>
      </c>
      <c r="C181" s="7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81" s="31">
        <v>1500</v>
      </c>
      <c r="E181" s="32"/>
      <c r="F181" s="32"/>
      <c r="G181" s="32"/>
      <c r="H181" s="33"/>
    </row>
    <row r="182" spans="1:8" s="16" customFormat="1" ht="37.5" customHeight="1" x14ac:dyDescent="0.2">
      <c r="A182" s="143" t="s">
        <v>54</v>
      </c>
      <c r="B182" s="144"/>
      <c r="C182" s="42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2" s="36">
        <v>1290</v>
      </c>
      <c r="E182" s="37"/>
      <c r="F182" s="37"/>
      <c r="G182" s="37"/>
      <c r="H182" s="38"/>
    </row>
    <row r="183" spans="1:8" s="16" customFormat="1" ht="37.5" customHeight="1" x14ac:dyDescent="0.2">
      <c r="A183" s="143" t="s">
        <v>55</v>
      </c>
      <c r="B183" s="144"/>
      <c r="C183" s="425"/>
      <c r="D183" s="36">
        <v>20490</v>
      </c>
      <c r="E183" s="37"/>
      <c r="F183" s="37"/>
      <c r="G183" s="37"/>
      <c r="H183" s="38"/>
    </row>
    <row r="184" spans="1:8" s="16" customFormat="1" ht="37.5" customHeight="1" x14ac:dyDescent="0.2">
      <c r="A184" s="143" t="s">
        <v>56</v>
      </c>
      <c r="B184" s="144"/>
      <c r="C184" s="425"/>
      <c r="D184" s="36">
        <v>4590</v>
      </c>
      <c r="E184" s="37"/>
      <c r="F184" s="37"/>
      <c r="G184" s="37"/>
      <c r="H184" s="38"/>
    </row>
    <row r="185" spans="1:8" s="16" customFormat="1" ht="37.5" customHeight="1" x14ac:dyDescent="0.2">
      <c r="A185" s="143" t="s">
        <v>57</v>
      </c>
      <c r="B185" s="144"/>
      <c r="C185" s="425"/>
      <c r="D185" s="36">
        <v>12390</v>
      </c>
      <c r="E185" s="37"/>
      <c r="F185" s="37"/>
      <c r="G185" s="37"/>
      <c r="H185" s="38"/>
    </row>
    <row r="186" spans="1:8" s="16" customFormat="1" ht="37.5" customHeight="1" x14ac:dyDescent="0.2">
      <c r="A186" s="143" t="s">
        <v>58</v>
      </c>
      <c r="B186" s="144"/>
      <c r="C186" s="425"/>
      <c r="D186" s="36">
        <v>390</v>
      </c>
      <c r="E186" s="37"/>
      <c r="F186" s="37"/>
      <c r="G186" s="37"/>
      <c r="H186" s="38"/>
    </row>
    <row r="187" spans="1:8" s="16" customFormat="1" ht="37.5" customHeight="1" x14ac:dyDescent="0.2">
      <c r="A187" s="143" t="s">
        <v>59</v>
      </c>
      <c r="B187" s="144"/>
      <c r="C187" s="425"/>
      <c r="D187" s="36">
        <v>390</v>
      </c>
      <c r="E187" s="37"/>
      <c r="F187" s="37"/>
      <c r="G187" s="37"/>
      <c r="H187" s="38"/>
    </row>
    <row r="188" spans="1:8" s="16" customFormat="1" ht="37.5" customHeight="1" x14ac:dyDescent="0.2">
      <c r="A188" s="143" t="s">
        <v>60</v>
      </c>
      <c r="B188" s="144"/>
      <c r="C188" s="425"/>
      <c r="D188" s="36">
        <v>780</v>
      </c>
      <c r="E188" s="37"/>
      <c r="F188" s="37"/>
      <c r="G188" s="37"/>
      <c r="H188" s="38"/>
    </row>
    <row r="189" spans="1:8" s="16" customFormat="1" ht="37.5" customHeight="1" x14ac:dyDescent="0.2">
      <c r="A189" s="143" t="s">
        <v>61</v>
      </c>
      <c r="B189" s="144"/>
      <c r="C189" s="425"/>
      <c r="D189" s="36">
        <v>1170</v>
      </c>
      <c r="E189" s="37"/>
      <c r="F189" s="37"/>
      <c r="G189" s="37"/>
      <c r="H189" s="38"/>
    </row>
    <row r="190" spans="1:8" s="16" customFormat="1" ht="37.5" customHeight="1" thickBot="1" x14ac:dyDescent="0.25">
      <c r="A190" s="194" t="s">
        <v>62</v>
      </c>
      <c r="B190" s="195"/>
      <c r="C190" s="427"/>
      <c r="D190" s="44">
        <v>10290</v>
      </c>
      <c r="E190" s="45"/>
      <c r="F190" s="45"/>
      <c r="G190" s="45"/>
      <c r="H190" s="46"/>
    </row>
    <row r="191" spans="1:8" s="16" customFormat="1" ht="117.75" customHeight="1" thickBot="1" x14ac:dyDescent="0.25">
      <c r="A191" s="322" t="s">
        <v>64</v>
      </c>
      <c r="B191" s="323"/>
      <c r="C191"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1" s="45">
        <v>30</v>
      </c>
      <c r="E191" s="45"/>
      <c r="F191" s="45"/>
      <c r="G191" s="45"/>
      <c r="H191" s="46"/>
    </row>
    <row r="192" spans="1:8" s="28" customFormat="1" ht="50.1" customHeight="1" thickBot="1" x14ac:dyDescent="0.25">
      <c r="A192" s="24" t="s">
        <v>65</v>
      </c>
      <c r="B192" s="25"/>
      <c r="C192" s="26"/>
      <c r="D192" s="355" t="str">
        <f>"от "&amp;MIN(D83,D194:D246)&amp;" до "&amp;MAX(D83,D193:D246)</f>
        <v>от 540 до 229920</v>
      </c>
      <c r="E192" s="355"/>
      <c r="F192" s="355"/>
      <c r="G192" s="355"/>
      <c r="H192" s="356"/>
    </row>
    <row r="193" spans="1:8" s="16" customFormat="1" ht="24.95" customHeight="1" thickBot="1" x14ac:dyDescent="0.25">
      <c r="A193" s="301"/>
      <c r="B193" s="302"/>
      <c r="C193" s="118"/>
      <c r="D193" s="160"/>
      <c r="E193" s="160"/>
      <c r="F193" s="160"/>
      <c r="G193" s="160"/>
      <c r="H193" s="161"/>
    </row>
    <row r="194" spans="1:8" s="16" customFormat="1" ht="72"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94" s="165">
        <v>13860</v>
      </c>
      <c r="E194" s="165"/>
      <c r="F194" s="165"/>
      <c r="G194" s="165"/>
      <c r="H194" s="166"/>
    </row>
    <row r="195" spans="1:8" s="16" customFormat="1" ht="72" customHeight="1" thickBot="1" x14ac:dyDescent="0.25">
      <c r="A195" s="167" t="s">
        <v>67</v>
      </c>
      <c r="B195" s="168"/>
      <c r="C195" s="169"/>
      <c r="D195" s="170" t="s">
        <v>68</v>
      </c>
      <c r="E195" s="171"/>
      <c r="F195" s="171"/>
      <c r="G195" s="171"/>
      <c r="H195" s="172"/>
    </row>
    <row r="196" spans="1:8" s="16" customFormat="1" ht="72" customHeight="1" x14ac:dyDescent="0.2">
      <c r="A196" s="173" t="s">
        <v>69</v>
      </c>
      <c r="B196" s="174"/>
      <c r="C196" s="169"/>
      <c r="D196" s="140">
        <f>D194/4</f>
        <v>3465</v>
      </c>
      <c r="E196" s="140"/>
      <c r="F196" s="140"/>
      <c r="G196" s="140"/>
      <c r="H196" s="141"/>
    </row>
    <row r="197" spans="1:8" s="16" customFormat="1" ht="72" customHeight="1" x14ac:dyDescent="0.2">
      <c r="A197" s="173" t="s">
        <v>70</v>
      </c>
      <c r="B197" s="174"/>
      <c r="C197" s="169"/>
      <c r="D197" s="140">
        <f>D194/5</f>
        <v>2772</v>
      </c>
      <c r="E197" s="140"/>
      <c r="F197" s="140"/>
      <c r="G197" s="140"/>
      <c r="H197" s="141"/>
    </row>
    <row r="198" spans="1:8" s="16" customFormat="1" ht="72" customHeight="1" x14ac:dyDescent="0.2">
      <c r="A198" s="173" t="s">
        <v>71</v>
      </c>
      <c r="B198" s="174"/>
      <c r="C198" s="169"/>
      <c r="D198" s="140">
        <f>D194/6</f>
        <v>2310</v>
      </c>
      <c r="E198" s="140"/>
      <c r="F198" s="140"/>
      <c r="G198" s="140"/>
      <c r="H198" s="141"/>
    </row>
    <row r="199" spans="1:8" s="16" customFormat="1" ht="72" customHeight="1" x14ac:dyDescent="0.2">
      <c r="A199" s="173" t="s">
        <v>72</v>
      </c>
      <c r="B199" s="174"/>
      <c r="C199" s="169"/>
      <c r="D199" s="140">
        <f>D194/7</f>
        <v>1980</v>
      </c>
      <c r="E199" s="140"/>
      <c r="F199" s="140"/>
      <c r="G199" s="140"/>
      <c r="H199" s="141"/>
    </row>
    <row r="200" spans="1:8" s="16" customFormat="1" ht="72" customHeight="1" x14ac:dyDescent="0.2">
      <c r="A200" s="173" t="s">
        <v>73</v>
      </c>
      <c r="B200" s="174"/>
      <c r="C200" s="169"/>
      <c r="D200" s="140">
        <f>D194/8</f>
        <v>1732.5</v>
      </c>
      <c r="E200" s="140"/>
      <c r="F200" s="140"/>
      <c r="G200" s="140"/>
      <c r="H200" s="141"/>
    </row>
    <row r="201" spans="1:8" s="16" customFormat="1" ht="72" customHeight="1" x14ac:dyDescent="0.2">
      <c r="A201" s="173" t="s">
        <v>74</v>
      </c>
      <c r="B201" s="174"/>
      <c r="C201" s="169"/>
      <c r="D201" s="140">
        <f>D194/9</f>
        <v>1540</v>
      </c>
      <c r="E201" s="140"/>
      <c r="F201" s="140"/>
      <c r="G201" s="140"/>
      <c r="H201" s="141"/>
    </row>
    <row r="202" spans="1:8" s="16" customFormat="1" ht="72" customHeight="1" x14ac:dyDescent="0.2">
      <c r="A202" s="173" t="s">
        <v>75</v>
      </c>
      <c r="B202" s="174"/>
      <c r="C202" s="169"/>
      <c r="D202" s="140">
        <f>D194/10</f>
        <v>1386</v>
      </c>
      <c r="E202" s="140"/>
      <c r="F202" s="140"/>
      <c r="G202" s="140"/>
      <c r="H202" s="141"/>
    </row>
    <row r="203" spans="1:8" s="16" customFormat="1" ht="72" customHeight="1" thickBot="1" x14ac:dyDescent="0.25">
      <c r="A203" s="162" t="s">
        <v>76</v>
      </c>
      <c r="B203" s="163"/>
      <c r="C203" s="169"/>
      <c r="D203" s="165">
        <v>20784</v>
      </c>
      <c r="E203" s="165"/>
      <c r="F203" s="165"/>
      <c r="G203" s="165"/>
      <c r="H203" s="166"/>
    </row>
    <row r="204" spans="1:8" s="16" customFormat="1" ht="72" customHeight="1" thickBot="1" x14ac:dyDescent="0.25">
      <c r="A204" s="167" t="s">
        <v>67</v>
      </c>
      <c r="B204" s="168"/>
      <c r="C204" s="169"/>
      <c r="D204" s="170" t="s">
        <v>68</v>
      </c>
      <c r="E204" s="171"/>
      <c r="F204" s="171"/>
      <c r="G204" s="171"/>
      <c r="H204" s="172"/>
    </row>
    <row r="205" spans="1:8" s="16" customFormat="1" ht="72" customHeight="1" x14ac:dyDescent="0.2">
      <c r="A205" s="173" t="s">
        <v>69</v>
      </c>
      <c r="B205" s="174"/>
      <c r="C205" s="169"/>
      <c r="D205" s="140">
        <v>5196</v>
      </c>
      <c r="E205" s="140"/>
      <c r="F205" s="140"/>
      <c r="G205" s="140"/>
      <c r="H205" s="141"/>
    </row>
    <row r="206" spans="1:8" s="16" customFormat="1" ht="72" customHeight="1" x14ac:dyDescent="0.2">
      <c r="A206" s="173" t="s">
        <v>70</v>
      </c>
      <c r="B206" s="174"/>
      <c r="C206" s="169"/>
      <c r="D206" s="140">
        <v>4156.8</v>
      </c>
      <c r="E206" s="140"/>
      <c r="F206" s="140"/>
      <c r="G206" s="140"/>
      <c r="H206" s="141"/>
    </row>
    <row r="207" spans="1:8" s="16" customFormat="1" ht="72" customHeight="1" x14ac:dyDescent="0.2">
      <c r="A207" s="173" t="s">
        <v>71</v>
      </c>
      <c r="B207" s="174"/>
      <c r="C207" s="169"/>
      <c r="D207" s="140">
        <v>3463.9999999999995</v>
      </c>
      <c r="E207" s="140"/>
      <c r="F207" s="140"/>
      <c r="G207" s="140"/>
      <c r="H207" s="141"/>
    </row>
    <row r="208" spans="1:8" s="16" customFormat="1" ht="72" customHeight="1" x14ac:dyDescent="0.2">
      <c r="A208" s="173" t="s">
        <v>72</v>
      </c>
      <c r="B208" s="174"/>
      <c r="C208" s="169"/>
      <c r="D208" s="140">
        <v>2969.1428571428569</v>
      </c>
      <c r="E208" s="140"/>
      <c r="F208" s="140"/>
      <c r="G208" s="140"/>
      <c r="H208" s="141"/>
    </row>
    <row r="209" spans="1:8" s="16" customFormat="1" ht="72" customHeight="1" x14ac:dyDescent="0.2">
      <c r="A209" s="173" t="s">
        <v>73</v>
      </c>
      <c r="B209" s="174"/>
      <c r="C209" s="169"/>
      <c r="D209" s="140">
        <v>2598</v>
      </c>
      <c r="E209" s="140"/>
      <c r="F209" s="140"/>
      <c r="G209" s="140"/>
      <c r="H209" s="141"/>
    </row>
    <row r="210" spans="1:8" s="16" customFormat="1" ht="72" customHeight="1" x14ac:dyDescent="0.2">
      <c r="A210" s="173" t="s">
        <v>74</v>
      </c>
      <c r="B210" s="174"/>
      <c r="C210" s="169"/>
      <c r="D210" s="140">
        <v>2309.333333333333</v>
      </c>
      <c r="E210" s="140"/>
      <c r="F210" s="140"/>
      <c r="G210" s="140"/>
      <c r="H210" s="141"/>
    </row>
    <row r="211" spans="1:8" s="16" customFormat="1" ht="72" customHeight="1" thickBot="1" x14ac:dyDescent="0.25">
      <c r="A211" s="173" t="s">
        <v>75</v>
      </c>
      <c r="B211" s="174"/>
      <c r="C211" s="177"/>
      <c r="D211" s="140">
        <v>2078.4</v>
      </c>
      <c r="E211" s="140"/>
      <c r="F211" s="140"/>
      <c r="G211" s="140"/>
      <c r="H211" s="141"/>
    </row>
    <row r="212" spans="1:8" s="16" customFormat="1" ht="62.45" customHeight="1" thickBot="1" x14ac:dyDescent="0.25">
      <c r="A212" s="178" t="s">
        <v>77</v>
      </c>
      <c r="B212" s="179"/>
      <c r="C2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12" s="44">
        <v>25002</v>
      </c>
      <c r="E212" s="45"/>
      <c r="F212" s="45"/>
      <c r="G212" s="45"/>
      <c r="H212" s="46"/>
    </row>
    <row r="213" spans="1:8" s="16" customFormat="1" ht="24.95" customHeight="1" thickBot="1" x14ac:dyDescent="0.25">
      <c r="A213" s="301"/>
      <c r="B213" s="302"/>
      <c r="C213" s="182"/>
      <c r="D213" s="183"/>
      <c r="E213" s="183"/>
      <c r="F213" s="183"/>
      <c r="G213" s="183"/>
      <c r="H213" s="184"/>
    </row>
    <row r="214" spans="1:8" s="16" customFormat="1" ht="50.1" customHeight="1" x14ac:dyDescent="0.2">
      <c r="A214" s="143" t="s">
        <v>78</v>
      </c>
      <c r="B214" s="144"/>
      <c r="C214" s="185" t="str">
        <f>"Интернет-площадка 2gis.ru на основе Cправочника организаций "&amp;$C$2&amp;""</f>
        <v>Интернет-площадка 2gis.ru на основе Cправочника организаций "2ГИС.САНКТ-ПЕТЕРБУРГ"</v>
      </c>
      <c r="D214" s="31">
        <v>14190</v>
      </c>
      <c r="E214" s="32"/>
      <c r="F214" s="32"/>
      <c r="G214" s="32"/>
      <c r="H214" s="33"/>
    </row>
    <row r="215" spans="1:8" s="16" customFormat="1" ht="50.1" customHeight="1" x14ac:dyDescent="0.2">
      <c r="A215" s="143" t="s">
        <v>647</v>
      </c>
      <c r="B215" s="144"/>
      <c r="C215" s="186" t="s">
        <v>88</v>
      </c>
      <c r="D215" s="36">
        <v>139290</v>
      </c>
      <c r="E215" s="37"/>
      <c r="F215" s="37"/>
      <c r="G215" s="37"/>
      <c r="H215" s="38"/>
    </row>
    <row r="216" spans="1:8" s="16" customFormat="1" ht="50.1" customHeight="1" x14ac:dyDescent="0.2">
      <c r="A216" s="143" t="s">
        <v>79</v>
      </c>
      <c r="B216" s="144"/>
      <c r="C216"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6" s="36">
        <v>10290</v>
      </c>
      <c r="E216" s="37"/>
      <c r="F216" s="37"/>
      <c r="G216" s="37"/>
      <c r="H216" s="38"/>
    </row>
    <row r="217" spans="1:8" s="16" customFormat="1" ht="50.1" customHeight="1" x14ac:dyDescent="0.2">
      <c r="A217" s="143" t="s">
        <v>80</v>
      </c>
      <c r="B217" s="144"/>
      <c r="C217"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7" s="36">
        <v>35490</v>
      </c>
      <c r="E217" s="37"/>
      <c r="F217" s="37"/>
      <c r="G217" s="37"/>
      <c r="H217" s="38"/>
    </row>
    <row r="218" spans="1:8" s="16" customFormat="1" ht="50.1" customHeight="1" x14ac:dyDescent="0.2">
      <c r="A218" s="143" t="s">
        <v>81</v>
      </c>
      <c r="B218" s="144"/>
      <c r="C218" s="186" t="str">
        <f>"Интернет-площадка 2gis.ru на основе Cправочника организаций "&amp;$C$2&amp;""</f>
        <v>Интернет-площадка 2gis.ru на основе Cправочника организаций "2ГИС.САНКТ-ПЕТЕРБУРГ"</v>
      </c>
      <c r="D218" s="36">
        <v>17790</v>
      </c>
      <c r="E218" s="37"/>
      <c r="F218" s="37"/>
      <c r="G218" s="37"/>
      <c r="H218" s="38"/>
    </row>
    <row r="219" spans="1:8" s="16" customFormat="1" ht="50.1" customHeight="1" x14ac:dyDescent="0.2">
      <c r="A219" s="143" t="s">
        <v>82</v>
      </c>
      <c r="B219" s="144"/>
      <c r="C219" s="186" t="str">
        <f>"Интернет-площадка 2gis.ru на основе Cправочника организаций "&amp;$C$2&amp;""</f>
        <v>Интернет-площадка 2gis.ru на основе Cправочника организаций "2ГИС.САНКТ-ПЕТЕРБУРГ"</v>
      </c>
      <c r="D219" s="36">
        <v>21348</v>
      </c>
      <c r="E219" s="37"/>
      <c r="F219" s="37"/>
      <c r="G219" s="37"/>
      <c r="H219" s="38"/>
    </row>
    <row r="220" spans="1:8" s="16" customFormat="1" ht="50.1" customHeight="1" x14ac:dyDescent="0.2">
      <c r="A220" s="143" t="s">
        <v>83</v>
      </c>
      <c r="B220" s="144"/>
      <c r="C220"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0" s="36">
        <v>7290</v>
      </c>
      <c r="E220" s="37"/>
      <c r="F220" s="37"/>
      <c r="G220" s="37"/>
      <c r="H220" s="38"/>
    </row>
    <row r="221" spans="1:8" s="16" customFormat="1" ht="50.1" customHeight="1" x14ac:dyDescent="0.2">
      <c r="A221" s="143" t="s">
        <v>84</v>
      </c>
      <c r="B221" s="144"/>
      <c r="C221"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36">
        <v>14790</v>
      </c>
      <c r="E221" s="37"/>
      <c r="F221" s="37"/>
      <c r="G221" s="37"/>
      <c r="H221" s="38"/>
    </row>
    <row r="222" spans="1:8" s="16" customFormat="1" ht="50.1" customHeight="1" x14ac:dyDescent="0.2">
      <c r="A222" s="143" t="s">
        <v>85</v>
      </c>
      <c r="B222" s="144"/>
      <c r="C222"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2" s="36">
        <v>42690</v>
      </c>
      <c r="E222" s="37"/>
      <c r="F222" s="37"/>
      <c r="G222" s="37"/>
      <c r="H222" s="38"/>
    </row>
    <row r="223" spans="1:8" s="16" customFormat="1" ht="50.1" customHeight="1" x14ac:dyDescent="0.2">
      <c r="A223" s="143" t="s">
        <v>86</v>
      </c>
      <c r="B223" s="144"/>
      <c r="C223" s="186" t="str">
        <f>C262</f>
        <v>электронный справочник на основе Справочника организаций "2ГИС.САНКТ-ПЕТЕРБУРГ" (мобильная версия 2ГИС 4.0 и выше)</v>
      </c>
      <c r="D223" s="36">
        <v>34680</v>
      </c>
      <c r="E223" s="37"/>
      <c r="F223" s="37"/>
      <c r="G223" s="37"/>
      <c r="H223" s="38"/>
    </row>
    <row r="224" spans="1:8" s="16" customFormat="1" ht="50.1" customHeight="1" x14ac:dyDescent="0.2">
      <c r="A224" s="143" t="s">
        <v>87</v>
      </c>
      <c r="B224" s="144"/>
      <c r="C224" s="186" t="s">
        <v>88</v>
      </c>
      <c r="D224" s="36">
        <v>540</v>
      </c>
      <c r="E224" s="37"/>
      <c r="F224" s="37"/>
      <c r="G224" s="37"/>
      <c r="H224" s="38"/>
    </row>
    <row r="225" spans="1:8" s="16" customFormat="1" ht="70.5" customHeight="1" x14ac:dyDescent="0.2">
      <c r="A225" s="143" t="s">
        <v>89</v>
      </c>
      <c r="B225" s="144"/>
      <c r="C22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5" s="36">
        <v>13290</v>
      </c>
      <c r="E225" s="37"/>
      <c r="F225" s="37"/>
      <c r="G225" s="37"/>
      <c r="H225" s="38"/>
    </row>
    <row r="226" spans="1:8" s="16" customFormat="1" ht="70.5" customHeight="1" x14ac:dyDescent="0.2">
      <c r="A226" s="143" t="s">
        <v>90</v>
      </c>
      <c r="B226" s="144"/>
      <c r="C226" s="186" t="str">
        <f t="shared" ref="C226:C22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6" s="36">
        <v>10632</v>
      </c>
      <c r="E226" s="37"/>
      <c r="F226" s="37"/>
      <c r="G226" s="37"/>
      <c r="H226" s="38"/>
    </row>
    <row r="227" spans="1:8" s="16" customFormat="1" ht="70.5" customHeight="1" x14ac:dyDescent="0.2">
      <c r="A227" s="143" t="s">
        <v>91</v>
      </c>
      <c r="B227" s="144"/>
      <c r="C227"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7" s="36">
        <v>11190</v>
      </c>
      <c r="E227" s="37"/>
      <c r="F227" s="37"/>
      <c r="G227" s="37"/>
      <c r="H227" s="38"/>
    </row>
    <row r="228" spans="1:8" s="16" customFormat="1" ht="70.5" customHeight="1" x14ac:dyDescent="0.2">
      <c r="A228" s="143" t="s">
        <v>92</v>
      </c>
      <c r="B228" s="144"/>
      <c r="C228" s="186"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28" s="36">
        <v>5316</v>
      </c>
      <c r="E228" s="37"/>
      <c r="F228" s="37"/>
      <c r="G228" s="37"/>
      <c r="H228" s="38"/>
    </row>
    <row r="229" spans="1:8" s="16" customFormat="1" ht="50.1" customHeight="1" thickBot="1" x14ac:dyDescent="0.25">
      <c r="A229" s="143" t="s">
        <v>95</v>
      </c>
      <c r="B229" s="144"/>
      <c r="C229" s="18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9" s="36">
        <v>31890</v>
      </c>
      <c r="E229" s="37"/>
      <c r="F229" s="37"/>
      <c r="G229" s="37"/>
      <c r="H229" s="38"/>
    </row>
    <row r="230" spans="1:8" s="16" customFormat="1" ht="102" customHeight="1" thickBot="1" x14ac:dyDescent="0.25">
      <c r="A230" s="143" t="s">
        <v>16</v>
      </c>
      <c r="B230" s="144"/>
      <c r="C230"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0" s="36">
        <v>1500</v>
      </c>
      <c r="E230" s="37"/>
      <c r="F230" s="37"/>
      <c r="G230" s="37"/>
      <c r="H230" s="38"/>
    </row>
    <row r="231" spans="1:8" s="16" customFormat="1" ht="126" customHeight="1" x14ac:dyDescent="0.2">
      <c r="A231" s="143" t="s">
        <v>96</v>
      </c>
      <c r="B231" s="144"/>
      <c r="C231" s="42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1" s="127">
        <v>20025</v>
      </c>
      <c r="E231" s="128"/>
      <c r="F231" s="128"/>
      <c r="G231" s="128"/>
      <c r="H231" s="129"/>
    </row>
    <row r="232" spans="1:8" s="16" customFormat="1" ht="96" customHeight="1" x14ac:dyDescent="0.2">
      <c r="A232" s="137" t="s">
        <v>97</v>
      </c>
      <c r="B232" s="191"/>
      <c r="C232" s="43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32" s="36">
        <v>10005</v>
      </c>
      <c r="E232" s="37"/>
      <c r="F232" s="37"/>
      <c r="G232" s="37"/>
      <c r="H232" s="38"/>
    </row>
    <row r="233" spans="1:8" s="16" customFormat="1" ht="96" customHeight="1" thickBot="1" x14ac:dyDescent="0.25">
      <c r="A233" s="137" t="s">
        <v>98</v>
      </c>
      <c r="B233" s="191"/>
      <c r="C2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3" s="36">
        <v>20004</v>
      </c>
      <c r="E233" s="37"/>
      <c r="F233" s="37"/>
      <c r="G233" s="37"/>
      <c r="H233" s="38"/>
    </row>
    <row r="234" spans="1:8" s="16" customFormat="1" ht="93" customHeight="1" thickBot="1" x14ac:dyDescent="0.25">
      <c r="A234" s="143" t="s">
        <v>93</v>
      </c>
      <c r="B234" s="144" t="s">
        <v>93</v>
      </c>
      <c r="C234"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4" s="36">
        <v>20004</v>
      </c>
      <c r="E234" s="37"/>
      <c r="F234" s="37"/>
      <c r="G234" s="37"/>
      <c r="H234" s="38"/>
    </row>
    <row r="235" spans="1:8" s="16" customFormat="1" ht="93" customHeight="1" x14ac:dyDescent="0.2">
      <c r="A235" s="143" t="s">
        <v>94</v>
      </c>
      <c r="B235" s="144" t="s">
        <v>94</v>
      </c>
      <c r="C235" s="62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35" s="36">
        <v>15000</v>
      </c>
      <c r="E235" s="37"/>
      <c r="F235" s="37"/>
      <c r="G235" s="37"/>
      <c r="H235" s="38"/>
    </row>
    <row r="236" spans="1:8" s="16" customFormat="1" ht="50.1" customHeight="1" x14ac:dyDescent="0.2">
      <c r="A236" s="143" t="s">
        <v>99</v>
      </c>
      <c r="B236" s="144"/>
      <c r="C236" s="186" t="str">
        <f>"Интернет-площадка 2gis.ru на основе Cправочника организаций "&amp;$C$2&amp;""</f>
        <v>Интернет-площадка 2gis.ru на основе Cправочника организаций "2ГИС.САНКТ-ПЕТЕРБУРГ"</v>
      </c>
      <c r="D236" s="36">
        <v>35520</v>
      </c>
      <c r="E236" s="37"/>
      <c r="F236" s="37"/>
      <c r="G236" s="37"/>
      <c r="H236" s="38"/>
    </row>
    <row r="237" spans="1:8" s="16" customFormat="1" ht="50.1" customHeight="1" x14ac:dyDescent="0.2">
      <c r="A237" s="143" t="s">
        <v>648</v>
      </c>
      <c r="B237" s="144"/>
      <c r="C237" s="186" t="s">
        <v>88</v>
      </c>
      <c r="D237" s="36">
        <v>229920</v>
      </c>
      <c r="E237" s="37"/>
      <c r="F237" s="37"/>
      <c r="G237" s="37"/>
      <c r="H237" s="38"/>
    </row>
    <row r="238" spans="1:8" s="16" customFormat="1" ht="50.1" customHeight="1" x14ac:dyDescent="0.2">
      <c r="A238" s="137" t="s">
        <v>100</v>
      </c>
      <c r="B238" s="191"/>
      <c r="C238" s="186" t="str">
        <f t="shared" ref="C238:C246"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6">
        <v>25800</v>
      </c>
      <c r="E238" s="37"/>
      <c r="F238" s="37"/>
      <c r="G238" s="37"/>
      <c r="H238" s="38"/>
    </row>
    <row r="239" spans="1:8" s="16" customFormat="1" ht="50.1" customHeight="1" x14ac:dyDescent="0.2">
      <c r="A239" s="143" t="s">
        <v>101</v>
      </c>
      <c r="B239" s="144"/>
      <c r="C239" s="186" t="str">
        <f t="shared" si="1"/>
        <v>Электронный справочник на основе Справочника организаций "2ГИС.САНКТ-ПЕТЕРБУРГ" (версия для ПК)</v>
      </c>
      <c r="D239" s="36">
        <v>88800</v>
      </c>
      <c r="E239" s="37"/>
      <c r="F239" s="37"/>
      <c r="G239" s="37"/>
      <c r="H239" s="38"/>
    </row>
    <row r="240" spans="1:8" s="16" customFormat="1" ht="50.1" customHeight="1" x14ac:dyDescent="0.2">
      <c r="A240" s="143" t="s">
        <v>102</v>
      </c>
      <c r="B240" s="144"/>
      <c r="C240" s="186" t="str">
        <f>"Интернет-площадка 2gis.ru на основе Cправочника организаций "&amp;$C$2&amp;""</f>
        <v>Интернет-площадка 2gis.ru на основе Cправочника организаций "2ГИС.САНКТ-ПЕТЕРБУРГ"</v>
      </c>
      <c r="D240" s="36">
        <v>44520</v>
      </c>
      <c r="E240" s="37"/>
      <c r="F240" s="37"/>
      <c r="G240" s="37"/>
      <c r="H240" s="38"/>
    </row>
    <row r="241" spans="1:8" s="16" customFormat="1" ht="50.1" customHeight="1" x14ac:dyDescent="0.2">
      <c r="A241" s="143" t="s">
        <v>103</v>
      </c>
      <c r="B241" s="144"/>
      <c r="C241" s="186" t="str">
        <f>"Интернет-площадка 2gis.ru на основе Cправочника организаций "&amp;$C$2&amp;""</f>
        <v>Интернет-площадка 2gis.ru на основе Cправочника организаций "2ГИС.САНКТ-ПЕТЕРБУРГ"</v>
      </c>
      <c r="D241" s="36">
        <v>53424</v>
      </c>
      <c r="E241" s="37"/>
      <c r="F241" s="37"/>
      <c r="G241" s="37"/>
      <c r="H241" s="38"/>
    </row>
    <row r="242" spans="1:8" s="16" customFormat="1" ht="50.1" customHeight="1" x14ac:dyDescent="0.2">
      <c r="A242" s="143" t="s">
        <v>104</v>
      </c>
      <c r="B242" s="144"/>
      <c r="C242" s="186" t="str">
        <f t="shared" si="1"/>
        <v>Электронный справочник на основе Справочника организаций "2ГИС.САНКТ-ПЕТЕРБУРГ" (версия для ПК)</v>
      </c>
      <c r="D242" s="36">
        <v>18240</v>
      </c>
      <c r="E242" s="37"/>
      <c r="F242" s="37"/>
      <c r="G242" s="37"/>
      <c r="H242" s="38"/>
    </row>
    <row r="243" spans="1:8" s="16" customFormat="1" ht="50.1" customHeight="1" x14ac:dyDescent="0.2">
      <c r="A243" s="143" t="s">
        <v>105</v>
      </c>
      <c r="B243" s="144"/>
      <c r="C243" s="186" t="str">
        <f t="shared" si="1"/>
        <v>Электронный справочник на основе Справочника организаций "2ГИС.САНКТ-ПЕТЕРБУРГ" (версия для ПК)</v>
      </c>
      <c r="D243" s="36">
        <v>37080</v>
      </c>
      <c r="E243" s="37"/>
      <c r="F243" s="37"/>
      <c r="G243" s="37"/>
      <c r="H243" s="38"/>
    </row>
    <row r="244" spans="1:8" s="16" customFormat="1" ht="50.1" customHeight="1" x14ac:dyDescent="0.2">
      <c r="A244" s="143" t="s">
        <v>106</v>
      </c>
      <c r="B244" s="144"/>
      <c r="C244" s="186" t="str">
        <f t="shared" si="1"/>
        <v>Электронный справочник на основе Справочника организаций "2ГИС.САНКТ-ПЕТЕРБУРГ" (версия для ПК)</v>
      </c>
      <c r="D244" s="36">
        <v>106800</v>
      </c>
      <c r="E244" s="37"/>
      <c r="F244" s="37"/>
      <c r="G244" s="37"/>
      <c r="H244" s="38"/>
    </row>
    <row r="245" spans="1:8" s="16" customFormat="1" ht="50.1" customHeight="1" x14ac:dyDescent="0.2">
      <c r="A245" s="143" t="s">
        <v>273</v>
      </c>
      <c r="B245" s="144"/>
      <c r="C245" s="186" t="s">
        <v>88</v>
      </c>
      <c r="D245" s="36">
        <v>1440</v>
      </c>
      <c r="E245" s="37"/>
      <c r="F245" s="37"/>
      <c r="G245" s="37"/>
      <c r="H245" s="38"/>
    </row>
    <row r="246" spans="1:8" s="16" customFormat="1" ht="50.1" customHeight="1" thickBot="1" x14ac:dyDescent="0.25">
      <c r="A246" s="143" t="s">
        <v>109</v>
      </c>
      <c r="B246" s="144"/>
      <c r="C246" s="186" t="str">
        <f t="shared" si="1"/>
        <v>Электронный справочник на основе Справочника организаций "2ГИС.САНКТ-ПЕТЕРБУРГ" (версия для ПК)</v>
      </c>
      <c r="D246" s="44">
        <v>79800</v>
      </c>
      <c r="E246" s="45"/>
      <c r="F246" s="45"/>
      <c r="G246" s="45"/>
      <c r="H246" s="46"/>
    </row>
    <row r="247" spans="1:8" s="16" customFormat="1" ht="21.75" thickBot="1" x14ac:dyDescent="0.25">
      <c r="A247" s="301"/>
      <c r="B247" s="302"/>
      <c r="C247" s="118"/>
      <c r="D247" s="325"/>
      <c r="E247" s="325"/>
      <c r="F247" s="325"/>
      <c r="G247" s="325"/>
      <c r="H247" s="326"/>
    </row>
    <row r="248" spans="1:8" s="16" customFormat="1" ht="50.1" customHeight="1" thickBot="1" x14ac:dyDescent="0.25">
      <c r="A248" s="283" t="s">
        <v>5</v>
      </c>
      <c r="B248" s="705" t="s">
        <v>6</v>
      </c>
      <c r="C248" s="658" t="s">
        <v>7</v>
      </c>
      <c r="D248" s="706"/>
      <c r="E248" s="21"/>
      <c r="F248" s="21"/>
      <c r="G248" s="21"/>
      <c r="H248" s="22"/>
    </row>
    <row r="249" spans="1:8" s="16" customFormat="1" ht="50.1" customHeight="1" x14ac:dyDescent="0.2">
      <c r="A249" s="631" t="s">
        <v>585</v>
      </c>
      <c r="B249" s="632" t="s">
        <v>81</v>
      </c>
      <c r="C249" s="707" t="s">
        <v>586</v>
      </c>
      <c r="D249" s="31" t="e">
        <v>#REF!</v>
      </c>
      <c r="E249" s="32"/>
      <c r="F249" s="32"/>
      <c r="G249" s="32"/>
      <c r="H249" s="33"/>
    </row>
    <row r="250" spans="1:8" s="16" customFormat="1" ht="50.1" customHeight="1" x14ac:dyDescent="0.2">
      <c r="A250" s="634" t="s">
        <v>587</v>
      </c>
      <c r="B250" s="635"/>
      <c r="C250" s="707" t="s">
        <v>586</v>
      </c>
      <c r="D250" s="36" t="e">
        <v>#REF!</v>
      </c>
      <c r="E250" s="37"/>
      <c r="F250" s="37"/>
      <c r="G250" s="37"/>
      <c r="H250" s="38"/>
    </row>
    <row r="251" spans="1:8" s="16" customFormat="1" ht="50.1" customHeight="1" x14ac:dyDescent="0.2">
      <c r="A251" s="634" t="s">
        <v>588</v>
      </c>
      <c r="B251" s="635"/>
      <c r="C251" s="707" t="s">
        <v>586</v>
      </c>
      <c r="D251" s="36" t="e">
        <v>#REF!</v>
      </c>
      <c r="E251" s="37"/>
      <c r="F251" s="37"/>
      <c r="G251" s="37"/>
      <c r="H251" s="38"/>
    </row>
    <row r="252" spans="1:8" s="16" customFormat="1" ht="75" customHeight="1" x14ac:dyDescent="0.2">
      <c r="A252" s="634" t="s">
        <v>589</v>
      </c>
      <c r="B252" s="635"/>
      <c r="C252" s="707" t="s">
        <v>586</v>
      </c>
      <c r="D252" s="36" t="e">
        <v>#REF!</v>
      </c>
      <c r="E252" s="37"/>
      <c r="F252" s="37"/>
      <c r="G252" s="37"/>
      <c r="H252" s="38"/>
    </row>
    <row r="253" spans="1:8" s="16" customFormat="1" ht="75" customHeight="1" x14ac:dyDescent="0.2">
      <c r="A253" s="634" t="s">
        <v>590</v>
      </c>
      <c r="B253" s="635"/>
      <c r="C253" s="707" t="s">
        <v>586</v>
      </c>
      <c r="D253" s="36" t="e">
        <v>#REF!</v>
      </c>
      <c r="E253" s="37"/>
      <c r="F253" s="37"/>
      <c r="G253" s="37"/>
      <c r="H253" s="38"/>
    </row>
    <row r="254" spans="1:8" s="16" customFormat="1" ht="75" customHeight="1" thickBot="1" x14ac:dyDescent="0.25">
      <c r="A254" s="637" t="s">
        <v>591</v>
      </c>
      <c r="B254" s="638"/>
      <c r="C254" s="707" t="s">
        <v>586</v>
      </c>
      <c r="D254" s="36" t="e">
        <v>#REF!</v>
      </c>
      <c r="E254" s="37"/>
      <c r="F254" s="37"/>
      <c r="G254" s="37"/>
      <c r="H254" s="38"/>
    </row>
    <row r="255" spans="1:8" s="28" customFormat="1" ht="50.1" customHeight="1" thickBot="1" x14ac:dyDescent="0.25">
      <c r="A255" s="24" t="s">
        <v>110</v>
      </c>
      <c r="B255" s="25"/>
      <c r="C255" s="26"/>
      <c r="D255" s="156"/>
      <c r="E255" s="156"/>
      <c r="F255" s="156"/>
      <c r="G255" s="156"/>
      <c r="H255" s="157"/>
    </row>
    <row r="256" spans="1:8" s="16" customFormat="1" ht="50.1" customHeight="1" x14ac:dyDescent="0.2">
      <c r="A256" s="143" t="s">
        <v>111</v>
      </c>
      <c r="B256" s="144"/>
      <c r="C25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56" s="56">
        <v>15000</v>
      </c>
      <c r="E256" s="37"/>
      <c r="F256" s="37"/>
      <c r="G256" s="37"/>
      <c r="H256" s="38"/>
    </row>
    <row r="257" spans="1:8" s="16" customFormat="1" ht="50.1" customHeight="1" x14ac:dyDescent="0.2">
      <c r="A257" s="143" t="s">
        <v>112</v>
      </c>
      <c r="B257" s="144"/>
      <c r="C257" s="196"/>
      <c r="D257" s="56">
        <v>15000</v>
      </c>
      <c r="E257" s="37"/>
      <c r="F257" s="37"/>
      <c r="G257" s="37"/>
      <c r="H257" s="38"/>
    </row>
    <row r="258" spans="1:8" s="16" customFormat="1" ht="50.1" customHeight="1" x14ac:dyDescent="0.2">
      <c r="A258" s="194" t="s">
        <v>113</v>
      </c>
      <c r="B258" s="195"/>
      <c r="C258" s="196"/>
      <c r="D258" s="329">
        <v>3000</v>
      </c>
      <c r="E258" s="140"/>
      <c r="F258" s="140"/>
      <c r="G258" s="140"/>
      <c r="H258" s="140"/>
    </row>
    <row r="259" spans="1:8" s="16" customFormat="1" ht="50.1" customHeight="1" x14ac:dyDescent="0.2">
      <c r="A259" s="194" t="s">
        <v>114</v>
      </c>
      <c r="B259" s="195"/>
      <c r="C259" s="196"/>
      <c r="D259" s="329">
        <v>300</v>
      </c>
      <c r="E259" s="140"/>
      <c r="F259" s="140"/>
      <c r="G259" s="140"/>
      <c r="H259" s="140"/>
    </row>
    <row r="260" spans="1:8" s="16" customFormat="1" ht="50.1" customHeight="1" thickBot="1" x14ac:dyDescent="0.25">
      <c r="A260" s="194" t="s">
        <v>115</v>
      </c>
      <c r="B260" s="195"/>
      <c r="C260" s="198"/>
      <c r="D260" s="78">
        <v>1050</v>
      </c>
      <c r="E260" s="79"/>
      <c r="F260" s="79"/>
      <c r="G260" s="79"/>
      <c r="H260" s="79"/>
    </row>
    <row r="261" spans="1:8" s="16" customFormat="1" ht="50.1" customHeight="1" thickBot="1" x14ac:dyDescent="0.25">
      <c r="A261" s="24" t="s">
        <v>116</v>
      </c>
      <c r="B261" s="25"/>
      <c r="C261" s="26"/>
      <c r="D261" s="355"/>
      <c r="E261" s="355"/>
      <c r="F261" s="355"/>
      <c r="G261" s="355"/>
      <c r="H261" s="356"/>
    </row>
    <row r="262" spans="1:8" s="16" customFormat="1" ht="50.1" customHeight="1" x14ac:dyDescent="0.2">
      <c r="A262" s="137" t="s">
        <v>163</v>
      </c>
      <c r="B262" s="191"/>
      <c r="C2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2" s="56">
        <v>10890</v>
      </c>
      <c r="E262" s="37"/>
      <c r="F262" s="37"/>
      <c r="G262" s="37"/>
      <c r="H262" s="38"/>
    </row>
    <row r="263" spans="1:8" s="16" customFormat="1" ht="50.1" customHeight="1" x14ac:dyDescent="0.2">
      <c r="A263" s="143" t="s">
        <v>118</v>
      </c>
      <c r="B263" s="144"/>
      <c r="C263" s="190" t="str">
        <f>"Интернет-площадка 2gis.ru на основе Cправочника организаций "&amp;$C$2&amp;""</f>
        <v>Интернет-площадка 2gis.ru на основе Cправочника организаций "2ГИС.САНКТ-ПЕТЕРБУРГ"</v>
      </c>
      <c r="D263" s="56">
        <v>10890</v>
      </c>
      <c r="E263" s="37"/>
      <c r="F263" s="37"/>
      <c r="G263" s="37"/>
      <c r="H263" s="38"/>
    </row>
    <row r="264" spans="1:8" s="16" customFormat="1" ht="50.1" customHeight="1" x14ac:dyDescent="0.2">
      <c r="A264" s="143" t="s">
        <v>119</v>
      </c>
      <c r="B264" s="144"/>
      <c r="C264"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4" s="56">
        <v>9990</v>
      </c>
      <c r="E264" s="37"/>
      <c r="F264" s="37"/>
      <c r="G264" s="37"/>
      <c r="H264" s="38"/>
    </row>
    <row r="265" spans="1:8" s="16" customFormat="1" ht="50.1" customHeight="1" x14ac:dyDescent="0.2">
      <c r="A265" s="137" t="s">
        <v>164</v>
      </c>
      <c r="B265" s="191"/>
      <c r="C26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65" s="56">
        <v>27240</v>
      </c>
      <c r="E265" s="37"/>
      <c r="F265" s="37"/>
      <c r="G265" s="37"/>
      <c r="H265" s="38"/>
    </row>
    <row r="266" spans="1:8" s="16" customFormat="1" ht="50.1" customHeight="1" x14ac:dyDescent="0.2">
      <c r="A266" s="143" t="s">
        <v>165</v>
      </c>
      <c r="B266" s="144"/>
      <c r="C266" s="190" t="str">
        <f>"Интернет-площадка 2gis.ru на основе Cправочника организаций "&amp;$C$2&amp;""</f>
        <v>Интернет-площадка 2gis.ru на основе Cправочника организаций "2ГИС.САНКТ-ПЕТЕРБУРГ"</v>
      </c>
      <c r="D266" s="140">
        <v>27240</v>
      </c>
      <c r="E266" s="140"/>
      <c r="F266" s="140"/>
      <c r="G266" s="140"/>
      <c r="H266" s="141"/>
    </row>
    <row r="267" spans="1:8" s="16" customFormat="1" ht="50.1" customHeight="1" x14ac:dyDescent="0.2">
      <c r="A267" s="143" t="s">
        <v>122</v>
      </c>
      <c r="B267" s="144"/>
      <c r="C267" s="19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67" s="56">
        <v>25080</v>
      </c>
      <c r="E267" s="37"/>
      <c r="F267" s="37"/>
      <c r="G267" s="37"/>
      <c r="H267" s="38"/>
    </row>
    <row r="268" spans="1:8" s="16" customFormat="1" ht="126" customHeight="1" x14ac:dyDescent="0.2">
      <c r="A268" s="143" t="s">
        <v>123</v>
      </c>
      <c r="B268" s="144"/>
      <c r="C268" s="300" t="str">
        <f>C263</f>
        <v>Интернет-площадка 2gis.ru на основе Cправочника организаций "2ГИС.САНКТ-ПЕТЕРБУРГ"</v>
      </c>
      <c r="D268" s="56">
        <v>10890</v>
      </c>
      <c r="E268" s="37"/>
      <c r="F268" s="37"/>
      <c r="G268" s="37"/>
      <c r="H268" s="38"/>
    </row>
    <row r="269" spans="1:8" s="16" customFormat="1" ht="126" customHeight="1" thickBot="1" x14ac:dyDescent="0.25">
      <c r="A269" s="143" t="s">
        <v>124</v>
      </c>
      <c r="B269" s="144"/>
      <c r="C26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69" s="56">
        <v>8166</v>
      </c>
      <c r="E269" s="37"/>
      <c r="F269" s="37"/>
      <c r="G269" s="37"/>
      <c r="H269" s="38"/>
    </row>
    <row r="270" spans="1:8" s="28" customFormat="1" ht="50.1" customHeight="1" thickBot="1" x14ac:dyDescent="0.25">
      <c r="A270" s="301"/>
      <c r="B270" s="302"/>
      <c r="C270" s="182"/>
      <c r="D270" s="325"/>
      <c r="E270" s="325"/>
      <c r="F270" s="325"/>
      <c r="G270" s="325"/>
      <c r="H270" s="326"/>
    </row>
    <row r="271" spans="1:8" s="23" customFormat="1" ht="26.25" x14ac:dyDescent="0.2">
      <c r="A271" s="204"/>
      <c r="B271" s="205"/>
      <c r="C271" s="206"/>
      <c r="D271" s="205"/>
      <c r="E271" s="205"/>
      <c r="F271" s="205"/>
      <c r="G271" s="205"/>
      <c r="H271" s="207"/>
    </row>
    <row r="272" spans="1:8" s="16" customFormat="1" ht="21" x14ac:dyDescent="0.2">
      <c r="A272" s="208"/>
      <c r="B272" s="209" t="s">
        <v>125</v>
      </c>
      <c r="C272" s="210" t="s">
        <v>180</v>
      </c>
      <c r="D272" s="210"/>
      <c r="E272" s="211"/>
      <c r="F272" s="211"/>
      <c r="G272" s="211"/>
      <c r="H272" s="211"/>
    </row>
    <row r="273" spans="1:8" s="16" customFormat="1" ht="21" x14ac:dyDescent="0.2">
      <c r="A273" s="208"/>
      <c r="B273" s="211"/>
      <c r="C273" s="212" t="s">
        <v>181</v>
      </c>
      <c r="D273" s="212"/>
      <c r="E273" s="211"/>
      <c r="F273" s="211"/>
      <c r="G273" s="211"/>
      <c r="H273" s="211"/>
    </row>
    <row r="274" spans="1:8" s="16" customFormat="1" ht="21" x14ac:dyDescent="0.2">
      <c r="A274" s="208"/>
      <c r="B274" s="211"/>
      <c r="C274" s="210" t="s">
        <v>182</v>
      </c>
      <c r="D274" s="212"/>
      <c r="E274" s="211"/>
      <c r="F274" s="211"/>
      <c r="G274" s="211"/>
      <c r="H274" s="211"/>
    </row>
    <row r="275" spans="1:8" s="16" customFormat="1" ht="21" x14ac:dyDescent="0.2">
      <c r="A275" s="204"/>
      <c r="B275" s="205"/>
      <c r="C275" s="212"/>
      <c r="D275" s="212"/>
      <c r="E275" s="211"/>
      <c r="F275" s="211"/>
      <c r="G275" s="211"/>
      <c r="H275" s="205"/>
    </row>
    <row r="276" spans="1:8" s="16" customFormat="1" ht="26.25" x14ac:dyDescent="0.2">
      <c r="A276" s="215" t="str">
        <f>Абакан_юр!A157</f>
        <v>По соглашению сторон в качестве валюты платежа могут выступать украинские гривны, в этом случае курс следующий: 1 руб. = 0,4294 гривен</v>
      </c>
      <c r="B276" s="215"/>
      <c r="C276" s="215"/>
      <c r="D276" s="216"/>
      <c r="E276" s="216"/>
      <c r="F276" s="217"/>
      <c r="G276" s="218"/>
      <c r="H276" s="218"/>
    </row>
    <row r="277" spans="1:8" s="16" customFormat="1" ht="26.25" x14ac:dyDescent="0.2">
      <c r="A277" s="215" t="str">
        <f>Абакан_юр!A158</f>
        <v>По соглашению сторон в качестве валюты платежа могут выступать дирхамы ОАЭ, в этом случае курс следующий: 1 руб. = 0,0422 дирхам</v>
      </c>
      <c r="B277" s="215"/>
      <c r="C277" s="215"/>
      <c r="D277" s="216"/>
      <c r="E277" s="216"/>
      <c r="F277" s="217"/>
      <c r="G277" s="220"/>
      <c r="H277" s="220"/>
    </row>
    <row r="278" spans="1:8" ht="12.6" customHeight="1" x14ac:dyDescent="0.2">
      <c r="A278" s="215" t="str">
        <f>Абакан_юр!A159</f>
        <v>По соглашению сторон в качестве валюты платежа могут выступать доллары США, в этом случае курс следующий: 1 руб. = 0,0115 доллара</v>
      </c>
      <c r="B278" s="215"/>
      <c r="C278" s="215"/>
      <c r="D278" s="216"/>
      <c r="E278" s="216"/>
      <c r="F278" s="217"/>
      <c r="G278" s="220"/>
      <c r="H278" s="220"/>
    </row>
    <row r="279" spans="1:8" s="211" customFormat="1" ht="24.95" customHeight="1" x14ac:dyDescent="0.2">
      <c r="A279" s="215" t="str">
        <f>Абакан_юр!A160</f>
        <v>По соглашению сторон в качестве валюты платежа могут выступать евро, в этом случае курс следующий: 1 руб. = 0,0106 евро</v>
      </c>
      <c r="B279" s="215"/>
      <c r="C279" s="215"/>
      <c r="D279" s="216"/>
      <c r="E279" s="217"/>
      <c r="F279" s="217"/>
      <c r="G279" s="220"/>
      <c r="H279" s="220"/>
    </row>
    <row r="280" spans="1:8" s="211" customFormat="1" ht="24.95" customHeight="1" x14ac:dyDescent="0.2">
      <c r="A280" s="215" t="str">
        <f>Абакан_юр!A161</f>
        <v>По соглашению сторон в качестве валюты платежа могут выступать чешские кроны, в этом случае курс следующий: 1 руб. = 0,2596 крона</v>
      </c>
      <c r="B280" s="215"/>
      <c r="C280" s="215"/>
      <c r="D280" s="216"/>
      <c r="E280" s="217"/>
      <c r="F280" s="217"/>
      <c r="G280" s="220"/>
      <c r="H280" s="220"/>
    </row>
    <row r="281" spans="1:8" s="211" customFormat="1" ht="24.95" customHeight="1" x14ac:dyDescent="0.2">
      <c r="A281" s="215" t="str">
        <f>Абакан_юр!A162</f>
        <v>По соглашению сторон в качестве валюты платежа могут выступать киргизские сомы, в этом случае курс следующий: 1 руб. = 1,0276 сом</v>
      </c>
      <c r="B281" s="215"/>
      <c r="C281" s="215"/>
      <c r="D281" s="216"/>
      <c r="E281" s="216"/>
      <c r="F281" s="217"/>
      <c r="G281" s="220"/>
      <c r="H281" s="220"/>
    </row>
    <row r="282" spans="1:8" s="205" customFormat="1" ht="12.6" customHeight="1" x14ac:dyDescent="0.2">
      <c r="A282" s="215" t="str">
        <f>Абакан_юр!A163</f>
        <v>По соглашению сторон в качестве валюты платежа могут выступать казахстанские тенге, в этом случае курс следующий: 1 руб. = 5,2809 тенге</v>
      </c>
      <c r="B282" s="215"/>
      <c r="C282" s="215"/>
      <c r="D282" s="216"/>
      <c r="E282" s="216"/>
      <c r="F282" s="217"/>
      <c r="G282" s="220"/>
      <c r="H282" s="220"/>
    </row>
    <row r="283" spans="1:8" s="219" customFormat="1" ht="24.95" customHeight="1" x14ac:dyDescent="0.2">
      <c r="A283" s="221"/>
      <c r="B283" s="221"/>
      <c r="C283" s="222"/>
      <c r="D283" s="223"/>
      <c r="E283" s="223"/>
      <c r="F283" s="224"/>
      <c r="G283" s="225"/>
      <c r="H283" s="225"/>
    </row>
    <row r="284" spans="1:8" s="219" customFormat="1" ht="24.95" customHeight="1" x14ac:dyDescent="0.2">
      <c r="A284" s="227" t="s">
        <v>136</v>
      </c>
      <c r="B284" s="227"/>
      <c r="C284" s="227"/>
      <c r="D284" s="227"/>
      <c r="E284" s="227"/>
      <c r="F284" s="227"/>
      <c r="G284" s="227"/>
      <c r="H284" s="227"/>
    </row>
    <row r="285" spans="1:8" s="219" customFormat="1" ht="24.95" customHeight="1" x14ac:dyDescent="0.2">
      <c r="A285" s="227" t="s">
        <v>137</v>
      </c>
      <c r="B285" s="227"/>
      <c r="C285" s="227"/>
      <c r="D285" s="227"/>
      <c r="E285" s="227"/>
      <c r="F285" s="227"/>
      <c r="G285" s="227"/>
      <c r="H285" s="227"/>
    </row>
    <row r="286" spans="1:8" s="219" customFormat="1" ht="24.95" customHeight="1" x14ac:dyDescent="0.2">
      <c r="A286" s="215" t="s">
        <v>458</v>
      </c>
      <c r="B286" s="215"/>
      <c r="C286" s="215"/>
      <c r="D286" s="215"/>
      <c r="E286" s="215"/>
      <c r="F286" s="215"/>
      <c r="G286" s="215"/>
      <c r="H286" s="215"/>
    </row>
    <row r="287" spans="1:8" s="219" customFormat="1" ht="24.95" customHeight="1" thickBot="1" x14ac:dyDescent="0.25">
      <c r="A287" s="228" t="s">
        <v>138</v>
      </c>
      <c r="B287" s="228"/>
      <c r="C287" s="228"/>
      <c r="D287" s="228"/>
      <c r="E287" s="228"/>
      <c r="F287" s="229"/>
      <c r="H287" s="230"/>
    </row>
    <row r="288" spans="1:8" s="219" customFormat="1" ht="24.95" customHeight="1" thickBot="1" x14ac:dyDescent="0.25">
      <c r="A288" s="231" t="s">
        <v>139</v>
      </c>
      <c r="B288" s="232"/>
      <c r="C288" s="232"/>
      <c r="D288" s="232"/>
      <c r="E288" s="233"/>
      <c r="F288" s="234"/>
      <c r="G288" s="205"/>
      <c r="H288" s="235"/>
    </row>
    <row r="289" spans="1:8" s="219" customFormat="1" ht="24.95" customHeight="1" thickBot="1" x14ac:dyDescent="0.25">
      <c r="A289" s="305" t="s">
        <v>140</v>
      </c>
      <c r="B289" s="306"/>
      <c r="C289" s="238" t="s">
        <v>141</v>
      </c>
      <c r="D289" s="330" t="s">
        <v>142</v>
      </c>
      <c r="E289" s="676"/>
      <c r="F289" s="331"/>
      <c r="G289" s="240"/>
      <c r="H289" s="240"/>
    </row>
    <row r="290" spans="1:8" s="226" customFormat="1" ht="12" customHeight="1" x14ac:dyDescent="0.2">
      <c r="A290" s="241" t="s">
        <v>169</v>
      </c>
      <c r="B290" s="242"/>
      <c r="C290" s="244" t="s">
        <v>170</v>
      </c>
      <c r="D290" s="677">
        <v>1500</v>
      </c>
      <c r="E290" s="678"/>
      <c r="F290" s="679"/>
      <c r="G290" s="240"/>
      <c r="H290" s="240"/>
    </row>
    <row r="291" spans="1:8" ht="24.95" customHeight="1" x14ac:dyDescent="0.2">
      <c r="A291" s="246" t="s">
        <v>171</v>
      </c>
      <c r="B291" s="247"/>
      <c r="C291" s="249"/>
      <c r="D291" s="680">
        <v>1380</v>
      </c>
      <c r="E291" s="681"/>
      <c r="F291" s="682"/>
      <c r="G291" s="240"/>
      <c r="H291" s="240"/>
    </row>
    <row r="292" spans="1:8" ht="24.95" customHeight="1" x14ac:dyDescent="0.2">
      <c r="A292" s="246" t="s">
        <v>172</v>
      </c>
      <c r="B292" s="247"/>
      <c r="C292" s="249"/>
      <c r="D292" s="680">
        <v>1290</v>
      </c>
      <c r="E292" s="681"/>
      <c r="F292" s="682"/>
      <c r="G292" s="240"/>
      <c r="H292" s="240"/>
    </row>
    <row r="293" spans="1:8" s="205" customFormat="1" ht="38.25" customHeight="1" x14ac:dyDescent="0.2">
      <c r="A293" s="246" t="s">
        <v>173</v>
      </c>
      <c r="B293" s="247"/>
      <c r="C293" s="249"/>
      <c r="D293" s="680">
        <v>1170</v>
      </c>
      <c r="E293" s="681"/>
      <c r="F293" s="682"/>
      <c r="G293" s="240"/>
      <c r="H293" s="240"/>
    </row>
    <row r="294" spans="1:8" s="230" customFormat="1" ht="50.1" customHeight="1" x14ac:dyDescent="0.2">
      <c r="A294" s="246" t="s">
        <v>143</v>
      </c>
      <c r="B294" s="247"/>
      <c r="C294" s="248" t="s">
        <v>144</v>
      </c>
      <c r="D294" s="380" t="s">
        <v>145</v>
      </c>
      <c r="E294" s="683"/>
      <c r="F294" s="381"/>
      <c r="G294" s="240"/>
      <c r="H294" s="240"/>
    </row>
    <row r="295" spans="1:8" s="235" customFormat="1" ht="50.1" customHeight="1" x14ac:dyDescent="0.2">
      <c r="A295" s="246" t="s">
        <v>146</v>
      </c>
      <c r="B295" s="247"/>
      <c r="C295" s="248" t="s">
        <v>147</v>
      </c>
      <c r="D295" s="380" t="s">
        <v>148</v>
      </c>
      <c r="E295" s="683"/>
      <c r="F295" s="381"/>
      <c r="G295" s="240"/>
      <c r="H295" s="240"/>
    </row>
    <row r="296" spans="1:8" ht="102" customHeight="1" thickBot="1" x14ac:dyDescent="0.25">
      <c r="A296" s="332" t="s">
        <v>149</v>
      </c>
      <c r="B296" s="333"/>
      <c r="C296" s="334" t="s">
        <v>150</v>
      </c>
      <c r="D296" s="341" t="s">
        <v>148</v>
      </c>
      <c r="E296" s="684"/>
      <c r="F296" s="342"/>
      <c r="G296" s="240"/>
      <c r="H296" s="240"/>
    </row>
    <row r="297" spans="1:8" ht="50.1" customHeight="1" thickBot="1" x14ac:dyDescent="0.25">
      <c r="A297" s="332" t="s">
        <v>152</v>
      </c>
      <c r="B297" s="333"/>
      <c r="C297" s="547" t="s">
        <v>153</v>
      </c>
      <c r="D297" s="685" t="s">
        <v>148</v>
      </c>
      <c r="E297" s="686"/>
      <c r="F297" s="687"/>
      <c r="G297" s="234"/>
      <c r="H297" s="234"/>
    </row>
    <row r="298" spans="1:8" ht="50.1" customHeight="1" thickBot="1" x14ac:dyDescent="0.25">
      <c r="A298" s="332" t="s">
        <v>154</v>
      </c>
      <c r="B298" s="333"/>
      <c r="C298" s="334" t="s">
        <v>155</v>
      </c>
      <c r="D298" s="685" t="s">
        <v>148</v>
      </c>
      <c r="E298" s="686"/>
      <c r="F298" s="687"/>
      <c r="G298" s="225"/>
      <c r="H298" s="225"/>
    </row>
    <row r="299" spans="1:8" ht="50.1" customHeight="1" x14ac:dyDescent="0.2">
      <c r="A299" s="252" t="s">
        <v>156</v>
      </c>
      <c r="B299" s="252"/>
      <c r="C299" s="252"/>
      <c r="D299" s="252"/>
      <c r="E299" s="252"/>
      <c r="F299" s="252"/>
      <c r="G299" s="252"/>
      <c r="H299" s="252"/>
    </row>
    <row r="300" spans="1:8" ht="50.1" customHeight="1" x14ac:dyDescent="0.2">
      <c r="A300" s="252" t="s">
        <v>157</v>
      </c>
      <c r="B300" s="252"/>
      <c r="C300" s="252"/>
      <c r="D300" s="252"/>
      <c r="E300" s="252"/>
      <c r="F300" s="252"/>
      <c r="G300" s="252"/>
      <c r="H300" s="252"/>
    </row>
    <row r="301" spans="1:8" ht="99.95" customHeight="1" x14ac:dyDescent="0.2">
      <c r="A3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1" s="311"/>
      <c r="C301" s="311"/>
      <c r="D301" s="311"/>
      <c r="E301" s="311"/>
      <c r="F301" s="311"/>
      <c r="G301" s="311"/>
      <c r="H301" s="311"/>
    </row>
    <row r="302" spans="1:8" ht="75" customHeight="1" x14ac:dyDescent="0.2">
      <c r="A302" s="227" t="s">
        <v>159</v>
      </c>
      <c r="B302" s="227"/>
      <c r="C302" s="227"/>
      <c r="D302" s="227"/>
      <c r="E302" s="227"/>
      <c r="F302" s="227"/>
      <c r="G302" s="227"/>
      <c r="H302" s="227"/>
    </row>
    <row r="303" spans="1:8" ht="122.25" customHeight="1" x14ac:dyDescent="0.2">
      <c r="A303" s="252" t="s">
        <v>160</v>
      </c>
      <c r="B303" s="252"/>
      <c r="C303" s="252"/>
      <c r="D303" s="252"/>
      <c r="E303" s="252"/>
      <c r="F303" s="252"/>
      <c r="G303" s="252"/>
      <c r="H303" s="252"/>
    </row>
    <row r="304" spans="1:8" s="205" customFormat="1" ht="102.75" customHeight="1" x14ac:dyDescent="0.2">
      <c r="A304" s="204"/>
      <c r="C304" s="206"/>
      <c r="H304" s="207"/>
    </row>
    <row r="305" spans="1:8" s="205" customFormat="1" ht="125.25" customHeight="1" x14ac:dyDescent="0.2">
      <c r="A305" s="487" t="s">
        <v>459</v>
      </c>
      <c r="B305" s="487"/>
      <c r="C305" s="487"/>
      <c r="D305" s="487"/>
      <c r="E305" s="487"/>
      <c r="F305" s="487"/>
      <c r="G305" s="487"/>
      <c r="H305" s="487"/>
    </row>
    <row r="306" spans="1:8" ht="25.5" x14ac:dyDescent="0.35">
      <c r="A306" s="488" t="s">
        <v>460</v>
      </c>
      <c r="B306" s="489"/>
      <c r="C306" s="490" t="s">
        <v>461</v>
      </c>
    </row>
    <row r="307" spans="1:8" ht="25.5" x14ac:dyDescent="0.35">
      <c r="A307" s="491" t="s">
        <v>462</v>
      </c>
      <c r="B307" s="492"/>
      <c r="C307" s="493">
        <v>1</v>
      </c>
    </row>
    <row r="308" spans="1:8" ht="25.5" x14ac:dyDescent="0.35">
      <c r="A308" s="491">
        <v>2</v>
      </c>
      <c r="B308" s="492"/>
      <c r="C308" s="493">
        <v>1.1000000000000001</v>
      </c>
    </row>
    <row r="309" spans="1:8" ht="25.5" x14ac:dyDescent="0.35">
      <c r="A309" s="491">
        <v>3</v>
      </c>
      <c r="B309" s="492"/>
      <c r="C309" s="493">
        <v>1.2</v>
      </c>
    </row>
    <row r="310" spans="1:8" ht="25.5" x14ac:dyDescent="0.35">
      <c r="A310" s="491" t="s">
        <v>463</v>
      </c>
      <c r="B310" s="492"/>
      <c r="C310" s="493">
        <v>1.25</v>
      </c>
    </row>
    <row r="311" spans="1:8" ht="25.5" x14ac:dyDescent="0.35">
      <c r="A311" s="491" t="s">
        <v>464</v>
      </c>
      <c r="B311" s="492"/>
      <c r="C311" s="493">
        <v>1.3</v>
      </c>
    </row>
    <row r="312" spans="1:8" ht="25.5" x14ac:dyDescent="0.35">
      <c r="A312" s="491" t="s">
        <v>465</v>
      </c>
      <c r="B312" s="492"/>
      <c r="C312" s="493">
        <v>1.35</v>
      </c>
    </row>
    <row r="313" spans="1:8" ht="25.5" x14ac:dyDescent="0.35">
      <c r="A313" s="491" t="s">
        <v>466</v>
      </c>
      <c r="B313" s="492"/>
      <c r="C313" s="493">
        <v>1.4</v>
      </c>
    </row>
    <row r="314" spans="1:8" ht="25.5" x14ac:dyDescent="0.35">
      <c r="A314" s="491" t="s">
        <v>467</v>
      </c>
      <c r="B314" s="492"/>
      <c r="C314" s="493">
        <v>1.45</v>
      </c>
    </row>
    <row r="315" spans="1:8" ht="25.5" x14ac:dyDescent="0.35">
      <c r="A315" s="491" t="s">
        <v>468</v>
      </c>
      <c r="B315" s="492"/>
      <c r="C315" s="493">
        <v>1.5</v>
      </c>
    </row>
    <row r="316" spans="1:8" ht="25.5" x14ac:dyDescent="0.35">
      <c r="A316" s="491" t="s">
        <v>469</v>
      </c>
      <c r="B316" s="492"/>
      <c r="C316" s="493">
        <v>2</v>
      </c>
    </row>
    <row r="317" spans="1:8" ht="23.25" x14ac:dyDescent="0.2">
      <c r="A317" s="252" t="s">
        <v>470</v>
      </c>
      <c r="B317" s="252"/>
      <c r="C317" s="252"/>
      <c r="D317" s="252"/>
      <c r="E317" s="252"/>
      <c r="F317" s="252"/>
      <c r="G317" s="252"/>
      <c r="H317" s="252"/>
    </row>
    <row r="320" spans="1:8" s="254" customFormat="1" ht="114.75" customHeight="1" x14ac:dyDescent="0.2">
      <c r="A320" s="227" t="s">
        <v>471</v>
      </c>
      <c r="B320" s="227"/>
      <c r="C320" s="227"/>
      <c r="D320" s="227"/>
      <c r="E320" s="227"/>
      <c r="F320" s="227"/>
      <c r="G320" s="227"/>
      <c r="H320" s="227"/>
    </row>
    <row r="326" spans="1:8" s="254" customFormat="1" ht="114.75" customHeight="1" x14ac:dyDescent="0.2">
      <c r="A326" s="204"/>
      <c r="B326" s="205"/>
      <c r="C326" s="206"/>
      <c r="D326" s="205"/>
      <c r="E326" s="205"/>
      <c r="F326" s="205"/>
      <c r="G326" s="205"/>
      <c r="H326" s="207"/>
    </row>
  </sheetData>
  <sheetProtection selectLockedCells="1" selectUnlockedCells="1"/>
  <mergeCells count="541">
    <mergeCell ref="A320:E320"/>
    <mergeCell ref="F320:H320"/>
    <mergeCell ref="A312:B312"/>
    <mergeCell ref="A313:B313"/>
    <mergeCell ref="A314:B314"/>
    <mergeCell ref="A315:B315"/>
    <mergeCell ref="A316:B316"/>
    <mergeCell ref="A317:H317"/>
    <mergeCell ref="A306:B306"/>
    <mergeCell ref="A307:B307"/>
    <mergeCell ref="A308:B308"/>
    <mergeCell ref="A309:B309"/>
    <mergeCell ref="A310:B310"/>
    <mergeCell ref="A311:B311"/>
    <mergeCell ref="A299:H299"/>
    <mergeCell ref="A300:H300"/>
    <mergeCell ref="A301:H301"/>
    <mergeCell ref="A302:H302"/>
    <mergeCell ref="A303:H303"/>
    <mergeCell ref="A305:H305"/>
    <mergeCell ref="A296:B296"/>
    <mergeCell ref="D296:F296"/>
    <mergeCell ref="A297:B297"/>
    <mergeCell ref="D297:F297"/>
    <mergeCell ref="A298:B298"/>
    <mergeCell ref="D298:F298"/>
    <mergeCell ref="A293:B293"/>
    <mergeCell ref="D293:F293"/>
    <mergeCell ref="A294:B294"/>
    <mergeCell ref="D294:F294"/>
    <mergeCell ref="A295:B295"/>
    <mergeCell ref="D295:F295"/>
    <mergeCell ref="A288:E288"/>
    <mergeCell ref="A289:B289"/>
    <mergeCell ref="D289:F289"/>
    <mergeCell ref="A290:B290"/>
    <mergeCell ref="C290:C293"/>
    <mergeCell ref="D290:F290"/>
    <mergeCell ref="A291:B291"/>
    <mergeCell ref="D291:F291"/>
    <mergeCell ref="A292:B292"/>
    <mergeCell ref="D292:F292"/>
    <mergeCell ref="A281:C281"/>
    <mergeCell ref="A282:C282"/>
    <mergeCell ref="A284:H284"/>
    <mergeCell ref="A285:H285"/>
    <mergeCell ref="A286:H286"/>
    <mergeCell ref="A287:E287"/>
    <mergeCell ref="A276:C276"/>
    <mergeCell ref="G276:H276"/>
    <mergeCell ref="A277:C277"/>
    <mergeCell ref="A278:C278"/>
    <mergeCell ref="A279:C279"/>
    <mergeCell ref="A280:C280"/>
    <mergeCell ref="A270:B270"/>
    <mergeCell ref="D270:H270"/>
    <mergeCell ref="C272:D272"/>
    <mergeCell ref="C273:D273"/>
    <mergeCell ref="C274:D274"/>
    <mergeCell ref="C275:D275"/>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D252:H252"/>
    <mergeCell ref="D253:H253"/>
    <mergeCell ref="D254:H254"/>
    <mergeCell ref="A255:B255"/>
    <mergeCell ref="D255:H255"/>
    <mergeCell ref="A256:B256"/>
    <mergeCell ref="C256:C260"/>
    <mergeCell ref="D256:H256"/>
    <mergeCell ref="A257:B257"/>
    <mergeCell ref="D257:H257"/>
    <mergeCell ref="A246:B246"/>
    <mergeCell ref="D246:H246"/>
    <mergeCell ref="A247:B247"/>
    <mergeCell ref="D247:H247"/>
    <mergeCell ref="D248:H248"/>
    <mergeCell ref="B249:B254"/>
    <mergeCell ref="C249:C254"/>
    <mergeCell ref="D249:H249"/>
    <mergeCell ref="D250:H250"/>
    <mergeCell ref="D251:H251"/>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D193:H193"/>
    <mergeCell ref="A194:B194"/>
    <mergeCell ref="C194:C211"/>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79:B179"/>
    <mergeCell ref="D179:H179"/>
    <mergeCell ref="A180:C180"/>
    <mergeCell ref="D180:H180"/>
    <mergeCell ref="D181:H181"/>
    <mergeCell ref="A182:B182"/>
    <mergeCell ref="C182:C190"/>
    <mergeCell ref="D182:H182"/>
    <mergeCell ref="A183:B183"/>
    <mergeCell ref="D183:H18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44:C144"/>
    <mergeCell ref="D144:H144"/>
    <mergeCell ref="A145:B145"/>
    <mergeCell ref="C145:C179"/>
    <mergeCell ref="D145:H145"/>
    <mergeCell ref="A146:B146"/>
    <mergeCell ref="D146:H146"/>
    <mergeCell ref="A147:B147"/>
    <mergeCell ref="D147:H147"/>
    <mergeCell ref="A148:B148"/>
    <mergeCell ref="D139:H139"/>
    <mergeCell ref="A140:A142"/>
    <mergeCell ref="B140:B141"/>
    <mergeCell ref="C140:C141"/>
    <mergeCell ref="D140:H142"/>
    <mergeCell ref="D143:H143"/>
    <mergeCell ref="D133:H133"/>
    <mergeCell ref="A134:A138"/>
    <mergeCell ref="B134:B135"/>
    <mergeCell ref="C134:C135"/>
    <mergeCell ref="D134:D138"/>
    <mergeCell ref="E134:E138"/>
    <mergeCell ref="F134:F138"/>
    <mergeCell ref="G134:G138"/>
    <mergeCell ref="H134:H138"/>
    <mergeCell ref="D127:H127"/>
    <mergeCell ref="A129:A132"/>
    <mergeCell ref="B129:B130"/>
    <mergeCell ref="C129:C130"/>
    <mergeCell ref="D129:D132"/>
    <mergeCell ref="E129:E132"/>
    <mergeCell ref="F129:F132"/>
    <mergeCell ref="G129:G132"/>
    <mergeCell ref="H129:H132"/>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C56"/>
    <mergeCell ref="D56:H56"/>
    <mergeCell ref="A57:C57"/>
    <mergeCell ref="D57:H57"/>
    <mergeCell ref="A58:B58"/>
    <mergeCell ref="C58:C126"/>
    <mergeCell ref="D58:H58"/>
    <mergeCell ref="A59:B59"/>
    <mergeCell ref="D59:H59"/>
    <mergeCell ref="A60:B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75"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4"/>
  <sheetViews>
    <sheetView view="pageBreakPreview" zoomScale="40" zoomScaleNormal="60" zoomScaleSheetLayoutView="40" workbookViewId="0">
      <pane ySplit="4" topLeftCell="A147"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4">
        <v>102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1860 до 55800</v>
      </c>
      <c r="E48" s="122"/>
      <c r="F48" s="122"/>
      <c r="G48" s="122"/>
      <c r="H48" s="123"/>
    </row>
    <row r="49" spans="1:8" s="16" customFormat="1" ht="37.5" customHeight="1" outlineLevel="1" x14ac:dyDescent="0.2">
      <c r="A49" s="124" t="s">
        <v>32</v>
      </c>
      <c r="B49" s="125"/>
      <c r="C49" s="372"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49" s="127">
        <v>1860</v>
      </c>
      <c r="E49" s="128"/>
      <c r="F49" s="128"/>
      <c r="G49" s="128"/>
      <c r="H49" s="129"/>
    </row>
    <row r="50" spans="1:8" s="16" customFormat="1" ht="37.5" customHeight="1" outlineLevel="1" x14ac:dyDescent="0.2">
      <c r="A50" s="130" t="s">
        <v>33</v>
      </c>
      <c r="B50" s="131"/>
      <c r="C50" s="126"/>
      <c r="D50" s="36">
        <v>3720</v>
      </c>
      <c r="E50" s="37"/>
      <c r="F50" s="37"/>
      <c r="G50" s="37"/>
      <c r="H50" s="38"/>
    </row>
    <row r="51" spans="1:8" s="16" customFormat="1" ht="37.5" customHeight="1" outlineLevel="1" x14ac:dyDescent="0.2">
      <c r="A51" s="130" t="s">
        <v>34</v>
      </c>
      <c r="B51" s="131"/>
      <c r="C51" s="126"/>
      <c r="D51" s="36">
        <v>5580</v>
      </c>
      <c r="E51" s="37"/>
      <c r="F51" s="37"/>
      <c r="G51" s="37"/>
      <c r="H51" s="38"/>
    </row>
    <row r="52" spans="1:8" s="16" customFormat="1" ht="37.5" customHeight="1" outlineLevel="1" x14ac:dyDescent="0.2">
      <c r="A52" s="130" t="s">
        <v>35</v>
      </c>
      <c r="B52" s="131"/>
      <c r="C52" s="126"/>
      <c r="D52" s="36">
        <v>7440</v>
      </c>
      <c r="E52" s="37"/>
      <c r="F52" s="37"/>
      <c r="G52" s="37"/>
      <c r="H52" s="38"/>
    </row>
    <row r="53" spans="1:8" s="16" customFormat="1" ht="37.5" customHeight="1" outlineLevel="1" x14ac:dyDescent="0.2">
      <c r="A53" s="130" t="s">
        <v>36</v>
      </c>
      <c r="B53" s="131"/>
      <c r="C53" s="126"/>
      <c r="D53" s="36">
        <v>9300</v>
      </c>
      <c r="E53" s="37"/>
      <c r="F53" s="37"/>
      <c r="G53" s="37"/>
      <c r="H53" s="38"/>
    </row>
    <row r="54" spans="1:8" s="16" customFormat="1" ht="37.5" customHeight="1" outlineLevel="1" x14ac:dyDescent="0.2">
      <c r="A54" s="130" t="s">
        <v>37</v>
      </c>
      <c r="B54" s="131"/>
      <c r="C54" s="126"/>
      <c r="D54" s="36">
        <v>11160</v>
      </c>
      <c r="E54" s="37"/>
      <c r="F54" s="37"/>
      <c r="G54" s="37"/>
      <c r="H54" s="38"/>
    </row>
    <row r="55" spans="1:8" s="16" customFormat="1" ht="37.5" customHeight="1" outlineLevel="1" x14ac:dyDescent="0.2">
      <c r="A55" s="130" t="s">
        <v>38</v>
      </c>
      <c r="B55" s="131"/>
      <c r="C55" s="126"/>
      <c r="D55" s="36">
        <v>13020</v>
      </c>
      <c r="E55" s="37"/>
      <c r="F55" s="37"/>
      <c r="G55" s="37"/>
      <c r="H55" s="38"/>
    </row>
    <row r="56" spans="1:8" s="16" customFormat="1" ht="37.5" customHeight="1" outlineLevel="1" x14ac:dyDescent="0.2">
      <c r="A56" s="130" t="s">
        <v>39</v>
      </c>
      <c r="B56" s="131"/>
      <c r="C56" s="126"/>
      <c r="D56" s="36">
        <v>14880</v>
      </c>
      <c r="E56" s="37"/>
      <c r="F56" s="37"/>
      <c r="G56" s="37"/>
      <c r="H56" s="38"/>
    </row>
    <row r="57" spans="1:8" s="16" customFormat="1" ht="37.5" customHeight="1" outlineLevel="1" x14ac:dyDescent="0.2">
      <c r="A57" s="130" t="s">
        <v>40</v>
      </c>
      <c r="B57" s="131"/>
      <c r="C57" s="126"/>
      <c r="D57" s="36">
        <v>16740</v>
      </c>
      <c r="E57" s="37"/>
      <c r="F57" s="37"/>
      <c r="G57" s="37"/>
      <c r="H57" s="38"/>
    </row>
    <row r="58" spans="1:8" s="16" customFormat="1" ht="37.5" customHeight="1" outlineLevel="1" x14ac:dyDescent="0.2">
      <c r="A58" s="130" t="s">
        <v>41</v>
      </c>
      <c r="B58" s="131"/>
      <c r="C58" s="126"/>
      <c r="D58" s="36">
        <v>18600</v>
      </c>
      <c r="E58" s="37"/>
      <c r="F58" s="37"/>
      <c r="G58" s="37"/>
      <c r="H58" s="38"/>
    </row>
    <row r="59" spans="1:8" s="16" customFormat="1" ht="37.5" customHeight="1" outlineLevel="1" x14ac:dyDescent="0.2">
      <c r="A59" s="130" t="s">
        <v>42</v>
      </c>
      <c r="B59" s="131"/>
      <c r="C59" s="126"/>
      <c r="D59" s="36">
        <v>20460</v>
      </c>
      <c r="E59" s="37"/>
      <c r="F59" s="37"/>
      <c r="G59" s="37"/>
      <c r="H59" s="38"/>
    </row>
    <row r="60" spans="1:8" s="16" customFormat="1" ht="37.5" customHeight="1" outlineLevel="1" x14ac:dyDescent="0.2">
      <c r="A60" s="130" t="s">
        <v>43</v>
      </c>
      <c r="B60" s="131"/>
      <c r="C60" s="126"/>
      <c r="D60" s="36">
        <v>22320</v>
      </c>
      <c r="E60" s="37"/>
      <c r="F60" s="37"/>
      <c r="G60" s="37"/>
      <c r="H60" s="38"/>
    </row>
    <row r="61" spans="1:8" s="16" customFormat="1" ht="37.5" customHeight="1" outlineLevel="1" x14ac:dyDescent="0.2">
      <c r="A61" s="130" t="s">
        <v>44</v>
      </c>
      <c r="B61" s="131"/>
      <c r="C61" s="126"/>
      <c r="D61" s="36">
        <v>24180</v>
      </c>
      <c r="E61" s="37"/>
      <c r="F61" s="37"/>
      <c r="G61" s="37"/>
      <c r="H61" s="38"/>
    </row>
    <row r="62" spans="1:8" s="16" customFormat="1" ht="37.5" customHeight="1" outlineLevel="1" x14ac:dyDescent="0.2">
      <c r="A62" s="130" t="s">
        <v>45</v>
      </c>
      <c r="B62" s="131"/>
      <c r="C62" s="126"/>
      <c r="D62" s="36">
        <v>26040</v>
      </c>
      <c r="E62" s="37"/>
      <c r="F62" s="37"/>
      <c r="G62" s="37"/>
      <c r="H62" s="38"/>
    </row>
    <row r="63" spans="1:8" s="16" customFormat="1" ht="37.5" customHeight="1" outlineLevel="1" x14ac:dyDescent="0.2">
      <c r="A63" s="130" t="s">
        <v>46</v>
      </c>
      <c r="B63" s="131"/>
      <c r="C63" s="126"/>
      <c r="D63" s="36">
        <v>27900</v>
      </c>
      <c r="E63" s="37"/>
      <c r="F63" s="37"/>
      <c r="G63" s="37"/>
      <c r="H63" s="38"/>
    </row>
    <row r="64" spans="1:8" s="16" customFormat="1" ht="37.5" customHeight="1" outlineLevel="1" x14ac:dyDescent="0.2">
      <c r="A64" s="130" t="s">
        <v>47</v>
      </c>
      <c r="B64" s="131"/>
      <c r="C64" s="126"/>
      <c r="D64" s="36">
        <v>29760</v>
      </c>
      <c r="E64" s="37"/>
      <c r="F64" s="37"/>
      <c r="G64" s="37"/>
      <c r="H64" s="38"/>
    </row>
    <row r="65" spans="1:8" s="16" customFormat="1" ht="37.5" customHeight="1" outlineLevel="1" x14ac:dyDescent="0.2">
      <c r="A65" s="130" t="s">
        <v>48</v>
      </c>
      <c r="B65" s="131"/>
      <c r="C65" s="126"/>
      <c r="D65" s="36">
        <v>31620</v>
      </c>
      <c r="E65" s="37"/>
      <c r="F65" s="37"/>
      <c r="G65" s="37"/>
      <c r="H65" s="38"/>
    </row>
    <row r="66" spans="1:8" s="16" customFormat="1" ht="37.5" customHeight="1" outlineLevel="1" x14ac:dyDescent="0.2">
      <c r="A66" s="130" t="s">
        <v>49</v>
      </c>
      <c r="B66" s="131"/>
      <c r="C66" s="126"/>
      <c r="D66" s="36">
        <v>33480</v>
      </c>
      <c r="E66" s="37"/>
      <c r="F66" s="37"/>
      <c r="G66" s="37"/>
      <c r="H66" s="38"/>
    </row>
    <row r="67" spans="1:8" s="16" customFormat="1" ht="37.5" customHeight="1" outlineLevel="1" x14ac:dyDescent="0.2">
      <c r="A67" s="130" t="s">
        <v>50</v>
      </c>
      <c r="B67" s="131"/>
      <c r="C67" s="126"/>
      <c r="D67" s="36">
        <v>35340</v>
      </c>
      <c r="E67" s="37"/>
      <c r="F67" s="37"/>
      <c r="G67" s="37"/>
      <c r="H67" s="38"/>
    </row>
    <row r="68" spans="1:8" s="16" customFormat="1" ht="37.5" customHeight="1" outlineLevel="1" x14ac:dyDescent="0.2">
      <c r="A68" s="130" t="s">
        <v>51</v>
      </c>
      <c r="B68" s="131"/>
      <c r="C68" s="126"/>
      <c r="D68" s="36">
        <v>37200</v>
      </c>
      <c r="E68" s="37"/>
      <c r="F68" s="37"/>
      <c r="G68" s="37"/>
      <c r="H68" s="38"/>
    </row>
    <row r="69" spans="1:8" s="16" customFormat="1" ht="37.5" customHeight="1" outlineLevel="1" x14ac:dyDescent="0.2">
      <c r="A69" s="130" t="s">
        <v>196</v>
      </c>
      <c r="B69" s="131"/>
      <c r="C69" s="126"/>
      <c r="D69" s="36">
        <v>39060</v>
      </c>
      <c r="E69" s="37"/>
      <c r="F69" s="37"/>
      <c r="G69" s="37"/>
      <c r="H69" s="38"/>
    </row>
    <row r="70" spans="1:8" s="16" customFormat="1" ht="37.5" customHeight="1" outlineLevel="1" x14ac:dyDescent="0.2">
      <c r="A70" s="130" t="s">
        <v>197</v>
      </c>
      <c r="B70" s="131"/>
      <c r="C70" s="126"/>
      <c r="D70" s="36">
        <v>40920</v>
      </c>
      <c r="E70" s="37"/>
      <c r="F70" s="37"/>
      <c r="G70" s="37"/>
      <c r="H70" s="38"/>
    </row>
    <row r="71" spans="1:8" s="16" customFormat="1" ht="37.5" customHeight="1" outlineLevel="1" x14ac:dyDescent="0.2">
      <c r="A71" s="130" t="s">
        <v>198</v>
      </c>
      <c r="B71" s="131"/>
      <c r="C71" s="126"/>
      <c r="D71" s="36">
        <v>42780</v>
      </c>
      <c r="E71" s="37"/>
      <c r="F71" s="37"/>
      <c r="G71" s="37"/>
      <c r="H71" s="38"/>
    </row>
    <row r="72" spans="1:8" s="16" customFormat="1" ht="37.5" customHeight="1" outlineLevel="1" x14ac:dyDescent="0.2">
      <c r="A72" s="130" t="s">
        <v>199</v>
      </c>
      <c r="B72" s="131"/>
      <c r="C72" s="126"/>
      <c r="D72" s="36">
        <v>44640</v>
      </c>
      <c r="E72" s="37"/>
      <c r="F72" s="37"/>
      <c r="G72" s="37"/>
      <c r="H72" s="38"/>
    </row>
    <row r="73" spans="1:8" s="16" customFormat="1" ht="37.5" customHeight="1" outlineLevel="1" x14ac:dyDescent="0.2">
      <c r="A73" s="130" t="s">
        <v>200</v>
      </c>
      <c r="B73" s="131"/>
      <c r="C73" s="126"/>
      <c r="D73" s="36">
        <v>46500</v>
      </c>
      <c r="E73" s="37"/>
      <c r="F73" s="37"/>
      <c r="G73" s="37"/>
      <c r="H73" s="38"/>
    </row>
    <row r="74" spans="1:8" s="16" customFormat="1" ht="37.5" customHeight="1" outlineLevel="1" x14ac:dyDescent="0.2">
      <c r="A74" s="130" t="s">
        <v>201</v>
      </c>
      <c r="B74" s="131"/>
      <c r="C74" s="126"/>
      <c r="D74" s="36">
        <v>48360</v>
      </c>
      <c r="E74" s="37"/>
      <c r="F74" s="37"/>
      <c r="G74" s="37"/>
      <c r="H74" s="38"/>
    </row>
    <row r="75" spans="1:8" s="16" customFormat="1" ht="37.5" customHeight="1" outlineLevel="1" x14ac:dyDescent="0.2">
      <c r="A75" s="130" t="s">
        <v>202</v>
      </c>
      <c r="B75" s="131"/>
      <c r="C75" s="126"/>
      <c r="D75" s="36">
        <v>50220</v>
      </c>
      <c r="E75" s="37"/>
      <c r="F75" s="37"/>
      <c r="G75" s="37"/>
      <c r="H75" s="38"/>
    </row>
    <row r="76" spans="1:8" s="16" customFormat="1" ht="37.5" customHeight="1" outlineLevel="1" x14ac:dyDescent="0.2">
      <c r="A76" s="130" t="s">
        <v>203</v>
      </c>
      <c r="B76" s="131"/>
      <c r="C76" s="126"/>
      <c r="D76" s="36">
        <v>52080</v>
      </c>
      <c r="E76" s="37"/>
      <c r="F76" s="37"/>
      <c r="G76" s="37"/>
      <c r="H76" s="38"/>
    </row>
    <row r="77" spans="1:8" s="16" customFormat="1" ht="37.5" customHeight="1" outlineLevel="1" x14ac:dyDescent="0.2">
      <c r="A77" s="130" t="s">
        <v>204</v>
      </c>
      <c r="B77" s="131"/>
      <c r="C77" s="126"/>
      <c r="D77" s="36">
        <v>53940</v>
      </c>
      <c r="E77" s="37"/>
      <c r="F77" s="37"/>
      <c r="G77" s="37"/>
      <c r="H77" s="38"/>
    </row>
    <row r="78" spans="1:8" s="16" customFormat="1" ht="37.5" customHeight="1" outlineLevel="1" thickBot="1" x14ac:dyDescent="0.25">
      <c r="A78" s="130" t="s">
        <v>205</v>
      </c>
      <c r="B78" s="131"/>
      <c r="C78" s="126"/>
      <c r="D78" s="36">
        <v>55800</v>
      </c>
      <c r="E78" s="37"/>
      <c r="F78" s="37"/>
      <c r="G78" s="37"/>
      <c r="H78" s="38"/>
    </row>
    <row r="79" spans="1:8" s="16" customFormat="1" ht="50.1" customHeight="1" thickBot="1" x14ac:dyDescent="0.25">
      <c r="A79" s="119" t="s">
        <v>52</v>
      </c>
      <c r="B79" s="120"/>
      <c r="C79" s="120"/>
      <c r="D79" s="121" t="str">
        <f>"от "&amp;MIN(D80:D89)&amp;" до "&amp;MAX(D80:D89)</f>
        <v>от 210 до 7002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80" s="135">
        <v>1038</v>
      </c>
      <c r="E80" s="135"/>
      <c r="F80" s="135"/>
      <c r="G80" s="135"/>
      <c r="H80" s="136"/>
    </row>
    <row r="81" spans="1:8" s="16" customFormat="1"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81" s="140">
        <v>210</v>
      </c>
      <c r="E81" s="140"/>
      <c r="F81" s="140"/>
      <c r="G81" s="140"/>
      <c r="H81" s="141"/>
    </row>
    <row r="82" spans="1:8" s="16" customFormat="1" ht="37.5" customHeight="1" x14ac:dyDescent="0.2">
      <c r="A82" s="137" t="s">
        <v>55</v>
      </c>
      <c r="B82" s="138"/>
      <c r="C82" s="142"/>
      <c r="D82" s="140">
        <v>2160</v>
      </c>
      <c r="E82" s="140"/>
      <c r="F82" s="140"/>
      <c r="G82" s="140"/>
      <c r="H82" s="141"/>
    </row>
    <row r="83" spans="1:8" s="16" customFormat="1" ht="37.5" customHeight="1" x14ac:dyDescent="0.2">
      <c r="A83" s="137" t="s">
        <v>56</v>
      </c>
      <c r="B83" s="138"/>
      <c r="C83" s="142"/>
      <c r="D83" s="36">
        <v>1038</v>
      </c>
      <c r="E83" s="37"/>
      <c r="F83" s="37"/>
      <c r="G83" s="37"/>
      <c r="H83" s="38"/>
    </row>
    <row r="84" spans="1:8" s="16" customFormat="1" ht="37.5" customHeight="1" x14ac:dyDescent="0.2">
      <c r="A84" s="143" t="s">
        <v>57</v>
      </c>
      <c r="B84" s="144"/>
      <c r="C84" s="142"/>
      <c r="D84" s="36">
        <v>1428</v>
      </c>
      <c r="E84" s="37"/>
      <c r="F84" s="37"/>
      <c r="G84" s="37"/>
      <c r="H84" s="38"/>
    </row>
    <row r="85" spans="1:8" s="16" customFormat="1" ht="37.5" customHeight="1" x14ac:dyDescent="0.2">
      <c r="A85" s="137" t="s">
        <v>58</v>
      </c>
      <c r="B85" s="138"/>
      <c r="C85" s="142"/>
      <c r="D85" s="140">
        <v>414</v>
      </c>
      <c r="E85" s="140"/>
      <c r="F85" s="140"/>
      <c r="G85" s="140"/>
      <c r="H85" s="141"/>
    </row>
    <row r="86" spans="1:8" s="16" customFormat="1" ht="37.5" customHeight="1" x14ac:dyDescent="0.2">
      <c r="A86" s="137" t="s">
        <v>59</v>
      </c>
      <c r="B86" s="138"/>
      <c r="C86" s="142"/>
      <c r="D86" s="140">
        <v>414</v>
      </c>
      <c r="E86" s="140"/>
      <c r="F86" s="140"/>
      <c r="G86" s="140"/>
      <c r="H86" s="141"/>
    </row>
    <row r="87" spans="1:8" s="16" customFormat="1" ht="37.5" customHeight="1" x14ac:dyDescent="0.2">
      <c r="A87" s="137" t="s">
        <v>60</v>
      </c>
      <c r="B87" s="138"/>
      <c r="C87" s="142"/>
      <c r="D87" s="140">
        <v>828</v>
      </c>
      <c r="E87" s="140"/>
      <c r="F87" s="140"/>
      <c r="G87" s="140"/>
      <c r="H87" s="141"/>
    </row>
    <row r="88" spans="1:8" s="16" customFormat="1" ht="37.5" customHeight="1" x14ac:dyDescent="0.2">
      <c r="A88" s="137" t="s">
        <v>61</v>
      </c>
      <c r="B88" s="138"/>
      <c r="C88" s="142"/>
      <c r="D88" s="140">
        <v>1248</v>
      </c>
      <c r="E88" s="140"/>
      <c r="F88" s="140"/>
      <c r="G88" s="140"/>
      <c r="H88" s="141"/>
    </row>
    <row r="89" spans="1:8" s="16" customFormat="1" ht="37.5" customHeight="1" thickBot="1" x14ac:dyDescent="0.25">
      <c r="A89" s="145" t="s">
        <v>62</v>
      </c>
      <c r="B89" s="146"/>
      <c r="C89" s="147"/>
      <c r="D89" s="148">
        <v>7002</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0" s="45">
        <v>30</v>
      </c>
      <c r="E90" s="45"/>
      <c r="F90" s="45"/>
      <c r="G90" s="45"/>
      <c r="H90" s="46"/>
    </row>
    <row r="91" spans="1:8" s="28" customFormat="1" ht="50.1" customHeight="1" thickBot="1" x14ac:dyDescent="0.25">
      <c r="A91" s="24" t="s">
        <v>65</v>
      </c>
      <c r="B91" s="25"/>
      <c r="C91" s="26"/>
      <c r="D91" s="156" t="str">
        <f>"от "&amp;MIN(D93,D113:H114,F152,D115:H129)&amp;" до "&amp;MAX(D93,D113:H114,F152,D115:H129)</f>
        <v>от 906 до 9384</v>
      </c>
      <c r="E91" s="156"/>
      <c r="F91" s="156"/>
      <c r="G91" s="156"/>
      <c r="H91" s="157"/>
    </row>
    <row r="92" spans="1:8" s="16" customFormat="1" ht="24.95" customHeight="1" thickBot="1" x14ac:dyDescent="0.25">
      <c r="A92" s="158"/>
      <c r="B92" s="159"/>
      <c r="C92" s="83"/>
      <c r="D92" s="160"/>
      <c r="E92" s="160"/>
      <c r="F92" s="160"/>
      <c r="G92" s="160"/>
      <c r="H92" s="161"/>
    </row>
    <row r="93" spans="1:8" s="16" customFormat="1" ht="60.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93" s="165">
        <v>3720</v>
      </c>
      <c r="E93" s="165"/>
      <c r="F93" s="165"/>
      <c r="G93" s="165"/>
      <c r="H93" s="166"/>
    </row>
    <row r="94" spans="1:8" s="16" customFormat="1" ht="60.75" customHeight="1" thickBot="1" x14ac:dyDescent="0.25">
      <c r="A94" s="167" t="s">
        <v>67</v>
      </c>
      <c r="B94" s="168"/>
      <c r="C94" s="169"/>
      <c r="D94" s="170" t="s">
        <v>68</v>
      </c>
      <c r="E94" s="171"/>
      <c r="F94" s="171"/>
      <c r="G94" s="171"/>
      <c r="H94" s="172"/>
    </row>
    <row r="95" spans="1:8" s="16" customFormat="1" ht="60.75" customHeight="1" x14ac:dyDescent="0.2">
      <c r="A95" s="173" t="s">
        <v>69</v>
      </c>
      <c r="B95" s="174"/>
      <c r="C95" s="169"/>
      <c r="D95" s="140">
        <f>D93/4</f>
        <v>930</v>
      </c>
      <c r="E95" s="140"/>
      <c r="F95" s="140"/>
      <c r="G95" s="140"/>
      <c r="H95" s="141"/>
    </row>
    <row r="96" spans="1:8" s="16" customFormat="1" ht="60.75" customHeight="1" x14ac:dyDescent="0.2">
      <c r="A96" s="173" t="s">
        <v>70</v>
      </c>
      <c r="B96" s="174"/>
      <c r="C96" s="169"/>
      <c r="D96" s="140">
        <f>D93/5</f>
        <v>744</v>
      </c>
      <c r="E96" s="140"/>
      <c r="F96" s="140"/>
      <c r="G96" s="140"/>
      <c r="H96" s="141"/>
    </row>
    <row r="97" spans="1:8" s="16" customFormat="1" ht="60.75" customHeight="1" x14ac:dyDescent="0.2">
      <c r="A97" s="173" t="s">
        <v>71</v>
      </c>
      <c r="B97" s="174"/>
      <c r="C97" s="169"/>
      <c r="D97" s="140">
        <f>D93/6</f>
        <v>620</v>
      </c>
      <c r="E97" s="140"/>
      <c r="F97" s="140"/>
      <c r="G97" s="140"/>
      <c r="H97" s="141"/>
    </row>
    <row r="98" spans="1:8" s="16" customFormat="1" ht="60.75" customHeight="1" x14ac:dyDescent="0.2">
      <c r="A98" s="173" t="s">
        <v>72</v>
      </c>
      <c r="B98" s="174"/>
      <c r="C98" s="169"/>
      <c r="D98" s="140">
        <f>D93/7</f>
        <v>531.42857142857144</v>
      </c>
      <c r="E98" s="140"/>
      <c r="F98" s="140"/>
      <c r="G98" s="140"/>
      <c r="H98" s="141"/>
    </row>
    <row r="99" spans="1:8" s="16" customFormat="1" ht="60.75" customHeight="1" x14ac:dyDescent="0.2">
      <c r="A99" s="173" t="s">
        <v>73</v>
      </c>
      <c r="B99" s="174"/>
      <c r="C99" s="169"/>
      <c r="D99" s="140">
        <f>D93/8</f>
        <v>465</v>
      </c>
      <c r="E99" s="140"/>
      <c r="F99" s="140"/>
      <c r="G99" s="140"/>
      <c r="H99" s="141"/>
    </row>
    <row r="100" spans="1:8" s="16" customFormat="1" ht="60.75" customHeight="1" x14ac:dyDescent="0.2">
      <c r="A100" s="173" t="s">
        <v>74</v>
      </c>
      <c r="B100" s="174"/>
      <c r="C100" s="169"/>
      <c r="D100" s="140">
        <f>D93/9</f>
        <v>413.33333333333331</v>
      </c>
      <c r="E100" s="140"/>
      <c r="F100" s="140"/>
      <c r="G100" s="140"/>
      <c r="H100" s="141"/>
    </row>
    <row r="101" spans="1:8" s="16" customFormat="1" ht="60.75" customHeight="1" x14ac:dyDescent="0.2">
      <c r="A101" s="173" t="s">
        <v>75</v>
      </c>
      <c r="B101" s="174"/>
      <c r="C101" s="169"/>
      <c r="D101" s="140">
        <f>D93/10</f>
        <v>372</v>
      </c>
      <c r="E101" s="140"/>
      <c r="F101" s="140"/>
      <c r="G101" s="140"/>
      <c r="H101" s="141"/>
    </row>
    <row r="102" spans="1:8" s="16" customFormat="1" ht="60.75" customHeight="1" thickBot="1" x14ac:dyDescent="0.25">
      <c r="A102" s="162" t="s">
        <v>76</v>
      </c>
      <c r="B102" s="163"/>
      <c r="C102" s="169"/>
      <c r="D102" s="165">
        <v>5568</v>
      </c>
      <c r="E102" s="165"/>
      <c r="F102" s="165"/>
      <c r="G102" s="165"/>
      <c r="H102" s="166"/>
    </row>
    <row r="103" spans="1:8" s="16" customFormat="1" ht="60.75" customHeight="1" thickBot="1" x14ac:dyDescent="0.25">
      <c r="A103" s="167" t="s">
        <v>67</v>
      </c>
      <c r="B103" s="168"/>
      <c r="C103" s="169"/>
      <c r="D103" s="170" t="s">
        <v>68</v>
      </c>
      <c r="E103" s="171"/>
      <c r="F103" s="171"/>
      <c r="G103" s="171"/>
      <c r="H103" s="172"/>
    </row>
    <row r="104" spans="1:8" s="16" customFormat="1" ht="60.75" customHeight="1" x14ac:dyDescent="0.2">
      <c r="A104" s="173" t="s">
        <v>69</v>
      </c>
      <c r="B104" s="174"/>
      <c r="C104" s="169"/>
      <c r="D104" s="140">
        <v>1392</v>
      </c>
      <c r="E104" s="140"/>
      <c r="F104" s="140"/>
      <c r="G104" s="140"/>
      <c r="H104" s="141"/>
    </row>
    <row r="105" spans="1:8" s="16" customFormat="1" ht="60.75" customHeight="1" x14ac:dyDescent="0.2">
      <c r="A105" s="173" t="s">
        <v>70</v>
      </c>
      <c r="B105" s="174"/>
      <c r="C105" s="169"/>
      <c r="D105" s="140">
        <v>1113.5999999999999</v>
      </c>
      <c r="E105" s="140"/>
      <c r="F105" s="140"/>
      <c r="G105" s="140"/>
      <c r="H105" s="141"/>
    </row>
    <row r="106" spans="1:8" s="16" customFormat="1" ht="60.75" customHeight="1" x14ac:dyDescent="0.2">
      <c r="A106" s="173" t="s">
        <v>71</v>
      </c>
      <c r="B106" s="174"/>
      <c r="C106" s="169"/>
      <c r="D106" s="140">
        <v>928</v>
      </c>
      <c r="E106" s="140"/>
      <c r="F106" s="140"/>
      <c r="G106" s="140"/>
      <c r="H106" s="141"/>
    </row>
    <row r="107" spans="1:8" s="16" customFormat="1" ht="60.75" customHeight="1" x14ac:dyDescent="0.2">
      <c r="A107" s="173" t="s">
        <v>72</v>
      </c>
      <c r="B107" s="174"/>
      <c r="C107" s="169"/>
      <c r="D107" s="140">
        <v>795.42857142857144</v>
      </c>
      <c r="E107" s="140"/>
      <c r="F107" s="140"/>
      <c r="G107" s="140"/>
      <c r="H107" s="141"/>
    </row>
    <row r="108" spans="1:8" s="16" customFormat="1" ht="60.75" customHeight="1" x14ac:dyDescent="0.2">
      <c r="A108" s="173" t="s">
        <v>73</v>
      </c>
      <c r="B108" s="174"/>
      <c r="C108" s="169"/>
      <c r="D108" s="140">
        <v>696</v>
      </c>
      <c r="E108" s="140"/>
      <c r="F108" s="140"/>
      <c r="G108" s="140"/>
      <c r="H108" s="141"/>
    </row>
    <row r="109" spans="1:8" s="16" customFormat="1" ht="60.75" customHeight="1" x14ac:dyDescent="0.2">
      <c r="A109" s="173" t="s">
        <v>74</v>
      </c>
      <c r="B109" s="174"/>
      <c r="C109" s="169"/>
      <c r="D109" s="140">
        <v>618.66666666666663</v>
      </c>
      <c r="E109" s="140"/>
      <c r="F109" s="140"/>
      <c r="G109" s="140"/>
      <c r="H109" s="141"/>
    </row>
    <row r="110" spans="1:8" s="16" customFormat="1" ht="60.75" customHeight="1" thickBot="1" x14ac:dyDescent="0.25">
      <c r="A110" s="173" t="s">
        <v>75</v>
      </c>
      <c r="B110" s="174"/>
      <c r="C110" s="177"/>
      <c r="D110" s="140">
        <v>556.79999999999995</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11" s="44">
        <v>12012</v>
      </c>
      <c r="E111" s="45"/>
      <c r="F111" s="45"/>
      <c r="G111" s="45"/>
      <c r="H111" s="46"/>
    </row>
    <row r="112" spans="1:8" s="16" customFormat="1" ht="24.75" customHeight="1" thickBot="1" x14ac:dyDescent="0.25">
      <c r="A112" s="301"/>
      <c r="B112" s="302"/>
      <c r="C112" s="182"/>
      <c r="D112" s="325"/>
      <c r="E112" s="325"/>
      <c r="F112" s="325"/>
      <c r="G112" s="325"/>
      <c r="H112" s="326"/>
    </row>
    <row r="113" spans="1:8" s="16" customFormat="1" ht="50.1" customHeight="1" x14ac:dyDescent="0.2">
      <c r="A113" s="143" t="s">
        <v>78</v>
      </c>
      <c r="B113" s="144"/>
      <c r="C113" s="294" t="str">
        <f>"Интернет-площадка 2gis.ru на основе Cправочника организаций "&amp;$C$2&amp;""</f>
        <v>Интернет-площадка 2gis.ru на основе Cправочника организаций "2ГИС.БЕЛГОРОД"</v>
      </c>
      <c r="D113" s="56">
        <v>4536</v>
      </c>
      <c r="E113" s="37"/>
      <c r="F113" s="37"/>
      <c r="G113" s="37"/>
      <c r="H113" s="38"/>
    </row>
    <row r="114" spans="1:8" s="16" customFormat="1" ht="50.1" customHeight="1" x14ac:dyDescent="0.2">
      <c r="A114" s="143" t="s">
        <v>79</v>
      </c>
      <c r="B114" s="144"/>
      <c r="C114"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4" s="56">
        <v>2634</v>
      </c>
      <c r="E114" s="37"/>
      <c r="F114" s="37"/>
      <c r="G114" s="37"/>
      <c r="H114" s="38"/>
    </row>
    <row r="115" spans="1:8" s="16" customFormat="1" ht="50.1" customHeight="1" x14ac:dyDescent="0.2">
      <c r="A115" s="143" t="s">
        <v>80</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5" s="56">
        <v>2982</v>
      </c>
      <c r="E115" s="37"/>
      <c r="F115" s="37"/>
      <c r="G115" s="37"/>
      <c r="H115" s="38"/>
    </row>
    <row r="116" spans="1:8" s="16" customFormat="1" ht="50.1" customHeight="1" x14ac:dyDescent="0.2">
      <c r="A116" s="143" t="s">
        <v>81</v>
      </c>
      <c r="B116" s="144"/>
      <c r="C116" s="190" t="str">
        <f>"Интернет-площадка 2gis.ru на основе Cправочника организаций "&amp;$C$2&amp;""</f>
        <v>Интернет-площадка 2gis.ru на основе Cправочника организаций "2ГИС.БЕЛГОРОД"</v>
      </c>
      <c r="D116" s="56">
        <v>6534</v>
      </c>
      <c r="E116" s="37"/>
      <c r="F116" s="37"/>
      <c r="G116" s="37"/>
      <c r="H116" s="38"/>
    </row>
    <row r="117" spans="1:8" s="16" customFormat="1" ht="50.1" customHeight="1" x14ac:dyDescent="0.2">
      <c r="A117" s="143" t="s">
        <v>82</v>
      </c>
      <c r="B117" s="144"/>
      <c r="C117" s="190" t="str">
        <f>"Интернет-площадка 2gis.ru на основе Cправочника организаций "&amp;$C$2&amp;""</f>
        <v>Интернет-площадка 2gis.ru на основе Cправочника организаций "2ГИС.БЕЛГОРОД"</v>
      </c>
      <c r="D117" s="56">
        <v>7842</v>
      </c>
      <c r="E117" s="37"/>
      <c r="F117" s="37"/>
      <c r="G117" s="37"/>
      <c r="H117" s="38"/>
    </row>
    <row r="118" spans="1:8" s="16" customFormat="1" ht="50.1" customHeight="1" x14ac:dyDescent="0.2">
      <c r="A118" s="143" t="s">
        <v>83</v>
      </c>
      <c r="B118" s="144"/>
      <c r="C118"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8" s="56">
        <v>2982</v>
      </c>
      <c r="E118" s="37"/>
      <c r="F118" s="37"/>
      <c r="G118" s="37"/>
      <c r="H118" s="38"/>
    </row>
    <row r="119" spans="1:8" s="16" customFormat="1" ht="50.1" customHeight="1" x14ac:dyDescent="0.2">
      <c r="A119" s="143" t="s">
        <v>84</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9" s="56">
        <v>2550</v>
      </c>
      <c r="E119" s="37"/>
      <c r="F119" s="37"/>
      <c r="G119" s="37"/>
      <c r="H119" s="38"/>
    </row>
    <row r="120" spans="1:8" s="16" customFormat="1" ht="50.1" customHeight="1" x14ac:dyDescent="0.2">
      <c r="A120" s="143" t="s">
        <v>85</v>
      </c>
      <c r="B120" s="144"/>
      <c r="C120"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0" s="56">
        <v>3846</v>
      </c>
      <c r="E120" s="37"/>
      <c r="F120" s="37"/>
      <c r="G120" s="37"/>
      <c r="H120" s="38"/>
    </row>
    <row r="121" spans="1:8" s="16" customFormat="1"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21" s="56">
        <v>4896</v>
      </c>
      <c r="E121" s="37"/>
      <c r="F121" s="37"/>
      <c r="G121" s="37"/>
      <c r="H121" s="38"/>
    </row>
    <row r="122" spans="1:8" s="16" customFormat="1" ht="50.1" customHeight="1" x14ac:dyDescent="0.2">
      <c r="A122" s="143" t="s">
        <v>87</v>
      </c>
      <c r="B122" s="144"/>
      <c r="C122" s="190" t="s">
        <v>88</v>
      </c>
      <c r="D122" s="56">
        <v>906</v>
      </c>
      <c r="E122" s="37"/>
      <c r="F122" s="37"/>
      <c r="G122" s="37"/>
      <c r="H122" s="38"/>
    </row>
    <row r="123" spans="1:8" s="16" customFormat="1" ht="75" customHeight="1" x14ac:dyDescent="0.2">
      <c r="A123" s="143" t="s">
        <v>89</v>
      </c>
      <c r="B123" s="144"/>
      <c r="C12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3" s="56">
        <v>3060</v>
      </c>
      <c r="E123" s="37"/>
      <c r="F123" s="37"/>
      <c r="G123" s="37"/>
      <c r="H123" s="38"/>
    </row>
    <row r="124" spans="1:8" s="16" customFormat="1" ht="75" customHeight="1" x14ac:dyDescent="0.2">
      <c r="A124" s="143" t="s">
        <v>90</v>
      </c>
      <c r="B124" s="144"/>
      <c r="C124" s="190"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4" s="56">
        <v>2040</v>
      </c>
      <c r="E124" s="37"/>
      <c r="F124" s="37"/>
      <c r="G124" s="37"/>
      <c r="H124" s="38"/>
    </row>
    <row r="125" spans="1:8" s="16" customFormat="1" ht="75" customHeight="1" x14ac:dyDescent="0.2">
      <c r="A125" s="143" t="s">
        <v>91</v>
      </c>
      <c r="B125" s="144"/>
      <c r="C125"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5" s="56">
        <v>2118</v>
      </c>
      <c r="E125" s="37"/>
      <c r="F125" s="37"/>
      <c r="G125" s="37"/>
      <c r="H125" s="38"/>
    </row>
    <row r="126" spans="1:8" s="16" customFormat="1" ht="75" customHeight="1" x14ac:dyDescent="0.2">
      <c r="A126" s="143" t="s">
        <v>92</v>
      </c>
      <c r="B126" s="144"/>
      <c r="C126" s="190"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6" s="56">
        <v>1020</v>
      </c>
      <c r="E126" s="37"/>
      <c r="F126" s="37"/>
      <c r="G126" s="37"/>
      <c r="H126" s="38"/>
    </row>
    <row r="127" spans="1:8" s="16" customFormat="1" ht="75" customHeight="1" x14ac:dyDescent="0.2">
      <c r="A127" s="143" t="s">
        <v>93</v>
      </c>
      <c r="B127" s="144" t="s">
        <v>93</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7" s="56">
        <v>9384</v>
      </c>
      <c r="E127" s="37"/>
      <c r="F127" s="37"/>
      <c r="G127" s="37"/>
      <c r="H127" s="38"/>
    </row>
    <row r="128" spans="1:8" s="16" customFormat="1" ht="75" customHeight="1" x14ac:dyDescent="0.2">
      <c r="A128" s="143" t="s">
        <v>94</v>
      </c>
      <c r="B128" s="144" t="s">
        <v>94</v>
      </c>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28" s="56">
        <v>3000</v>
      </c>
      <c r="E128" s="37"/>
      <c r="F128" s="37"/>
      <c r="G128" s="37"/>
      <c r="H128" s="38"/>
    </row>
    <row r="129" spans="1:8" s="16" customFormat="1" ht="50.1" customHeight="1" x14ac:dyDescent="0.2">
      <c r="A129" s="143" t="s">
        <v>95</v>
      </c>
      <c r="B129" s="144"/>
      <c r="C129"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9" s="56">
        <v>2682</v>
      </c>
      <c r="E129" s="37"/>
      <c r="F129" s="37"/>
      <c r="G129" s="37"/>
      <c r="H129" s="38"/>
    </row>
    <row r="130" spans="1:8" s="16" customFormat="1" ht="102" customHeight="1" x14ac:dyDescent="0.2">
      <c r="A130" s="143" t="s">
        <v>16</v>
      </c>
      <c r="B130" s="144"/>
      <c r="C13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30" s="56">
        <v>1038</v>
      </c>
      <c r="E130" s="37"/>
      <c r="F130" s="37"/>
      <c r="G130" s="37"/>
      <c r="H130" s="38"/>
    </row>
    <row r="131" spans="1:8" s="16" customFormat="1" ht="126" customHeight="1" x14ac:dyDescent="0.2">
      <c r="A131" s="143" t="s">
        <v>96</v>
      </c>
      <c r="B131" s="144"/>
      <c r="C13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1" s="56">
        <v>7218</v>
      </c>
      <c r="E131" s="37"/>
      <c r="F131" s="37"/>
      <c r="G131" s="37"/>
      <c r="H131" s="38"/>
    </row>
    <row r="132" spans="1:8" s="16" customFormat="1" ht="126" customHeight="1" x14ac:dyDescent="0.2">
      <c r="A132" s="143" t="s">
        <v>97</v>
      </c>
      <c r="B132" s="144"/>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32" s="56">
        <v>7218</v>
      </c>
      <c r="E132" s="37"/>
      <c r="F132" s="37"/>
      <c r="G132" s="37"/>
      <c r="H132" s="38"/>
    </row>
    <row r="133" spans="1:8" s="16" customFormat="1" ht="12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3" s="56">
        <v>6012</v>
      </c>
      <c r="E133" s="37"/>
      <c r="F133" s="37"/>
      <c r="G133" s="37"/>
      <c r="H133" s="38"/>
    </row>
    <row r="134" spans="1:8" s="16" customFormat="1" ht="50.1" customHeight="1" x14ac:dyDescent="0.2">
      <c r="A134" s="143" t="s">
        <v>99</v>
      </c>
      <c r="B134" s="144"/>
      <c r="C134" s="190" t="str">
        <f>"Интернет-площадка 2gis.ru на основе Cправочника организаций "&amp;$C$2&amp;""</f>
        <v>Интернет-площадка 2gis.ru на основе Cправочника организаций "2ГИС.БЕЛГОРОД"</v>
      </c>
      <c r="D134" s="56">
        <v>7560</v>
      </c>
      <c r="E134" s="37"/>
      <c r="F134" s="37"/>
      <c r="G134" s="37"/>
      <c r="H134" s="38"/>
    </row>
    <row r="135" spans="1:8" s="16" customFormat="1" ht="50.1" customHeight="1" x14ac:dyDescent="0.2">
      <c r="A135" s="143" t="s">
        <v>100</v>
      </c>
      <c r="B135" s="144"/>
      <c r="C135" s="190"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4440</v>
      </c>
      <c r="E135" s="37"/>
      <c r="F135" s="37"/>
      <c r="G135" s="37"/>
      <c r="H135" s="38"/>
    </row>
    <row r="136" spans="1:8" s="16" customFormat="1" ht="50.1" customHeight="1" x14ac:dyDescent="0.2">
      <c r="A136" s="143" t="s">
        <v>101</v>
      </c>
      <c r="B136" s="144"/>
      <c r="C136" s="190" t="str">
        <f t="shared" si="2"/>
        <v>Электронный справочник на основе Справочника организаций "2ГИС.БЕЛГОРОД" (версия для ПК)</v>
      </c>
      <c r="D136" s="56">
        <v>5040</v>
      </c>
      <c r="E136" s="37"/>
      <c r="F136" s="37"/>
      <c r="G136" s="37"/>
      <c r="H136" s="38"/>
    </row>
    <row r="137" spans="1:8" s="16" customFormat="1" ht="50.1" customHeight="1" x14ac:dyDescent="0.2">
      <c r="A137" s="143" t="s">
        <v>102</v>
      </c>
      <c r="B137" s="144"/>
      <c r="C137" s="190" t="str">
        <f>"Интернет-площадка 2gis.ru на основе Cправочника организаций "&amp;$C$2&amp;""</f>
        <v>Интернет-площадка 2gis.ru на основе Cправочника организаций "2ГИС.БЕЛГОРОД"</v>
      </c>
      <c r="D137" s="56">
        <v>10800</v>
      </c>
      <c r="E137" s="37"/>
      <c r="F137" s="37"/>
      <c r="G137" s="37"/>
      <c r="H137" s="38"/>
    </row>
    <row r="138" spans="1:8" s="16" customFormat="1" ht="50.1" customHeight="1" x14ac:dyDescent="0.2">
      <c r="A138" s="143" t="s">
        <v>103</v>
      </c>
      <c r="B138" s="144"/>
      <c r="C138" s="190" t="str">
        <f>"Интернет-площадка 2gis.ru на основе Cправочника организаций "&amp;$C$2&amp;""</f>
        <v>Интернет-площадка 2gis.ru на основе Cправочника организаций "2ГИС.БЕЛГОРОД"</v>
      </c>
      <c r="D138" s="56">
        <v>12960</v>
      </c>
      <c r="E138" s="37"/>
      <c r="F138" s="37"/>
      <c r="G138" s="37"/>
      <c r="H138" s="38"/>
    </row>
    <row r="139" spans="1:8" s="16" customFormat="1" ht="50.1" customHeight="1" x14ac:dyDescent="0.2">
      <c r="A139" s="143" t="s">
        <v>104</v>
      </c>
      <c r="B139" s="144"/>
      <c r="C139" s="190" t="str">
        <f t="shared" si="2"/>
        <v>Электронный справочник на основе Справочника организаций "2ГИС.БЕЛГОРОД" (версия для ПК)</v>
      </c>
      <c r="D139" s="56">
        <v>5040</v>
      </c>
      <c r="E139" s="37"/>
      <c r="F139" s="37"/>
      <c r="G139" s="37"/>
      <c r="H139" s="38"/>
    </row>
    <row r="140" spans="1:8" s="16" customFormat="1" ht="50.1" customHeight="1" x14ac:dyDescent="0.2">
      <c r="A140" s="143" t="s">
        <v>105</v>
      </c>
      <c r="B140" s="144"/>
      <c r="C140" s="190" t="str">
        <f t="shared" si="2"/>
        <v>Электронный справочник на основе Справочника организаций "2ГИС.БЕЛГОРОД" (версия для ПК)</v>
      </c>
      <c r="D140" s="56">
        <v>4320</v>
      </c>
      <c r="E140" s="37"/>
      <c r="F140" s="37"/>
      <c r="G140" s="37"/>
      <c r="H140" s="38"/>
    </row>
    <row r="141" spans="1:8" s="16" customFormat="1" ht="50.1" customHeight="1" x14ac:dyDescent="0.2">
      <c r="A141" s="143" t="s">
        <v>106</v>
      </c>
      <c r="B141" s="144"/>
      <c r="C141" s="190" t="str">
        <f t="shared" si="2"/>
        <v>Электронный справочник на основе Справочника организаций "2ГИС.БЕЛГОРОД" (версия для ПК)</v>
      </c>
      <c r="D141" s="56">
        <v>6360</v>
      </c>
      <c r="E141" s="37"/>
      <c r="F141" s="37"/>
      <c r="G141" s="37"/>
      <c r="H141" s="38"/>
    </row>
    <row r="142" spans="1:8" s="16" customFormat="1" ht="50.1" customHeight="1" x14ac:dyDescent="0.2">
      <c r="A142" s="143" t="s">
        <v>107</v>
      </c>
      <c r="B142" s="144"/>
      <c r="C142" s="190" t="s">
        <v>88</v>
      </c>
      <c r="D142" s="56">
        <v>1560</v>
      </c>
      <c r="E142" s="37"/>
      <c r="F142" s="37"/>
      <c r="G142" s="37"/>
      <c r="H142" s="38"/>
    </row>
    <row r="143" spans="1:8" s="16" customFormat="1" ht="75" customHeight="1" x14ac:dyDescent="0.2">
      <c r="A143" s="143" t="s">
        <v>108</v>
      </c>
      <c r="B143" s="144"/>
      <c r="C14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56">
        <v>15600</v>
      </c>
      <c r="E143" s="37"/>
      <c r="F143" s="37"/>
      <c r="G143" s="37"/>
      <c r="H143" s="38"/>
    </row>
    <row r="144" spans="1:8" s="16" customFormat="1" ht="50.1" customHeight="1" thickBot="1" x14ac:dyDescent="0.25">
      <c r="A144" s="143" t="s">
        <v>109</v>
      </c>
      <c r="B144" s="144"/>
      <c r="C144" s="190" t="str">
        <f t="shared" si="2"/>
        <v>Электронный справочник на основе Справочника организаций "2ГИС.БЕЛГОРОД" (версия для ПК)</v>
      </c>
      <c r="D144" s="56">
        <v>4440</v>
      </c>
      <c r="E144" s="37"/>
      <c r="F144" s="37"/>
      <c r="G144" s="37"/>
      <c r="H144" s="38"/>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46" s="36">
        <v>3600</v>
      </c>
      <c r="E146" s="37"/>
      <c r="F146" s="37"/>
      <c r="G146" s="37"/>
      <c r="H146" s="38"/>
    </row>
    <row r="147" spans="1:8" s="16" customFormat="1" ht="50.1" customHeight="1" x14ac:dyDescent="0.2">
      <c r="A147" s="143" t="s">
        <v>112</v>
      </c>
      <c r="B147" s="144"/>
      <c r="C147" s="196"/>
      <c r="D147" s="36">
        <v>3600</v>
      </c>
      <c r="E147" s="37"/>
      <c r="F147" s="37"/>
      <c r="G147" s="37"/>
      <c r="H147" s="38"/>
    </row>
    <row r="148" spans="1:8" s="16" customFormat="1" ht="50.1" customHeight="1" x14ac:dyDescent="0.2">
      <c r="A148" s="194" t="s">
        <v>113</v>
      </c>
      <c r="B148" s="195"/>
      <c r="C148" s="196"/>
      <c r="D148" s="329">
        <v>1800</v>
      </c>
      <c r="E148" s="140"/>
      <c r="F148" s="140"/>
      <c r="G148" s="140"/>
      <c r="H148" s="140"/>
    </row>
    <row r="149" spans="1:8" s="16" customFormat="1" ht="50.1" customHeight="1" x14ac:dyDescent="0.2">
      <c r="A149" s="194" t="s">
        <v>114</v>
      </c>
      <c r="B149" s="195"/>
      <c r="C149" s="196"/>
      <c r="D149" s="329">
        <v>180</v>
      </c>
      <c r="E149" s="140"/>
      <c r="F149" s="140"/>
      <c r="G149" s="140"/>
      <c r="H149" s="140"/>
    </row>
    <row r="150" spans="1:8" s="16" customFormat="1" ht="50.1" customHeight="1" thickBot="1" x14ac:dyDescent="0.25">
      <c r="A150" s="194" t="s">
        <v>115</v>
      </c>
      <c r="B150" s="195"/>
      <c r="C150" s="198"/>
      <c r="D150" s="78">
        <v>612</v>
      </c>
      <c r="E150" s="79"/>
      <c r="F150" s="79"/>
      <c r="G150" s="79"/>
      <c r="H150" s="79"/>
    </row>
    <row r="151" spans="1:8" s="16" customFormat="1" ht="50.1" customHeight="1" thickBot="1" x14ac:dyDescent="0.25">
      <c r="A151" s="24" t="s">
        <v>116</v>
      </c>
      <c r="B151" s="25"/>
      <c r="C151" s="26"/>
      <c r="D151" s="156"/>
      <c r="E151" s="156"/>
      <c r="F151" s="156"/>
      <c r="G151" s="156"/>
      <c r="H151" s="157"/>
    </row>
    <row r="152" spans="1:8" s="16" customFormat="1" ht="50.1" customHeight="1" x14ac:dyDescent="0.2">
      <c r="A152" s="137" t="s">
        <v>117</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2" s="200">
        <f>F152*1.2</f>
        <v>6480</v>
      </c>
      <c r="E152" s="201">
        <f>F152*1.1</f>
        <v>5940.0000000000009</v>
      </c>
      <c r="F152" s="201">
        <v>5400</v>
      </c>
      <c r="G152" s="201">
        <f>F152*0.75</f>
        <v>4050</v>
      </c>
      <c r="H152" s="202">
        <f>F152*0.5</f>
        <v>2700</v>
      </c>
    </row>
    <row r="153" spans="1:8" s="16" customFormat="1" ht="50.1" customHeight="1" x14ac:dyDescent="0.2">
      <c r="A153" s="143" t="s">
        <v>118</v>
      </c>
      <c r="B153" s="144"/>
      <c r="C153" s="190" t="str">
        <f>"Интернет-площадка 2gis.ru на основе Cправочника организаций "&amp;$C$2&amp;""</f>
        <v>Интернет-площадка 2gis.ru на основе Cправочника организаций "2ГИС.БЕЛГОРОД"</v>
      </c>
      <c r="D153" s="36">
        <v>4536</v>
      </c>
      <c r="E153" s="37"/>
      <c r="F153" s="37"/>
      <c r="G153" s="37"/>
      <c r="H153" s="38"/>
    </row>
    <row r="154" spans="1:8" s="16" customFormat="1" ht="50.1" customHeight="1" x14ac:dyDescent="0.2">
      <c r="A154" s="143" t="s">
        <v>119</v>
      </c>
      <c r="B154" s="144"/>
      <c r="C154"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4" s="56">
        <v>1296</v>
      </c>
      <c r="E154" s="37"/>
      <c r="F154" s="37"/>
      <c r="G154" s="37"/>
      <c r="H154" s="38"/>
    </row>
    <row r="155" spans="1:8" s="16" customFormat="1" ht="50.1" customHeight="1" x14ac:dyDescent="0.2">
      <c r="A155" s="143" t="s">
        <v>164</v>
      </c>
      <c r="B155" s="144"/>
      <c r="C15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5" s="200">
        <f>F155*1.2</f>
        <v>10800</v>
      </c>
      <c r="E155" s="201">
        <f>F155*1.1</f>
        <v>9900</v>
      </c>
      <c r="F155" s="201">
        <v>9000</v>
      </c>
      <c r="G155" s="201">
        <f>F155*0.75</f>
        <v>6750</v>
      </c>
      <c r="H155" s="202">
        <f>F155*0.5</f>
        <v>4500</v>
      </c>
    </row>
    <row r="156" spans="1:8" s="16" customFormat="1" ht="50.1" customHeight="1" x14ac:dyDescent="0.2">
      <c r="A156" s="143" t="s">
        <v>165</v>
      </c>
      <c r="B156" s="144"/>
      <c r="C156" s="190" t="str">
        <f>"Интернет-площадка 2gis.ru на основе Cправочника организаций "&amp;$C$2&amp;""</f>
        <v>Интернет-площадка 2gis.ru на основе Cправочника организаций "2ГИС.БЕЛГОРОД"</v>
      </c>
      <c r="D156" s="36">
        <v>7560</v>
      </c>
      <c r="E156" s="37"/>
      <c r="F156" s="37"/>
      <c r="G156" s="37"/>
      <c r="H156" s="38"/>
    </row>
    <row r="157" spans="1:8" s="16" customFormat="1" ht="50.1" customHeight="1" x14ac:dyDescent="0.2">
      <c r="A157" s="143" t="s">
        <v>122</v>
      </c>
      <c r="B157" s="144"/>
      <c r="C157" s="190"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7" s="36">
        <v>2160</v>
      </c>
      <c r="E157" s="37"/>
      <c r="F157" s="37"/>
      <c r="G157" s="37"/>
      <c r="H157" s="38"/>
    </row>
    <row r="158" spans="1:8" s="16" customFormat="1" ht="126" customHeight="1" thickBot="1" x14ac:dyDescent="0.25">
      <c r="A158" s="143" t="s">
        <v>123</v>
      </c>
      <c r="B158" s="144"/>
      <c r="C158" s="300" t="str">
        <f>C153</f>
        <v>Интернет-площадка 2gis.ru на основе Cправочника организаций "2ГИС.БЕЛГОРОД"</v>
      </c>
      <c r="D158" s="56">
        <v>5400</v>
      </c>
      <c r="E158" s="37"/>
      <c r="F158" s="37"/>
      <c r="G158" s="37"/>
      <c r="H158" s="38"/>
    </row>
    <row r="159" spans="1:8" ht="50.1" customHeight="1" thickBot="1" x14ac:dyDescent="0.25">
      <c r="A159" s="24" t="s">
        <v>184</v>
      </c>
      <c r="B159" s="25"/>
      <c r="C159" s="26"/>
      <c r="D159" s="156"/>
      <c r="E159" s="156"/>
      <c r="F159" s="156"/>
      <c r="G159" s="156"/>
      <c r="H159" s="157"/>
    </row>
    <row r="160" spans="1:8" s="23" customFormat="1" ht="30" customHeight="1" thickBot="1" x14ac:dyDescent="0.25">
      <c r="A160" s="357"/>
      <c r="B160" s="357"/>
      <c r="C160" s="358"/>
      <c r="D160" s="357"/>
      <c r="E160" s="357"/>
      <c r="F160" s="357"/>
      <c r="G160" s="357"/>
      <c r="H160" s="359"/>
    </row>
    <row r="161" spans="1:8" s="16" customFormat="1" ht="83.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1" s="31">
        <v>7200</v>
      </c>
      <c r="E161" s="32"/>
      <c r="F161" s="32"/>
      <c r="G161" s="32"/>
      <c r="H161" s="33"/>
    </row>
    <row r="162" spans="1:8" s="16" customFormat="1" ht="83.25" customHeight="1" thickBot="1" x14ac:dyDescent="0.25">
      <c r="A162" s="143" t="s">
        <v>186</v>
      </c>
      <c r="B162" s="144"/>
      <c r="C162" s="196"/>
      <c r="D162" s="36">
        <v>7200</v>
      </c>
      <c r="E162" s="37"/>
      <c r="F162" s="37"/>
      <c r="G162" s="37"/>
      <c r="H162" s="38"/>
    </row>
    <row r="163" spans="1:8" s="16" customFormat="1" ht="21.75" thickBot="1" x14ac:dyDescent="0.25">
      <c r="A163" s="301"/>
      <c r="B163" s="302"/>
      <c r="C163" s="182"/>
      <c r="D163" s="325"/>
      <c r="E163" s="325"/>
      <c r="F163" s="325"/>
      <c r="G163" s="325"/>
      <c r="H163" s="326"/>
    </row>
    <row r="164" spans="1:8" ht="12.6" customHeight="1" x14ac:dyDescent="0.2"/>
    <row r="165" spans="1:8" s="211" customFormat="1" ht="24.95" customHeight="1" x14ac:dyDescent="0.2">
      <c r="A165" s="208"/>
      <c r="B165" s="209" t="s">
        <v>125</v>
      </c>
      <c r="C165" s="210" t="s">
        <v>229</v>
      </c>
      <c r="D165" s="210"/>
    </row>
    <row r="166" spans="1:8" s="211" customFormat="1" ht="24.95" customHeight="1" x14ac:dyDescent="0.2">
      <c r="A166" s="208"/>
      <c r="C166" s="212" t="s">
        <v>230</v>
      </c>
      <c r="D166" s="212"/>
    </row>
    <row r="167" spans="1:8" s="211" customFormat="1" ht="24.95" customHeight="1" x14ac:dyDescent="0.2">
      <c r="A167" s="208"/>
      <c r="C167" s="212" t="s">
        <v>231</v>
      </c>
      <c r="D167" s="212"/>
    </row>
    <row r="168" spans="1:8" s="205" customFormat="1" ht="12" customHeight="1" x14ac:dyDescent="0.2">
      <c r="A168" s="204"/>
      <c r="C168" s="212"/>
      <c r="D168" s="212"/>
      <c r="E168" s="211"/>
      <c r="F168" s="211"/>
      <c r="G168" s="211"/>
    </row>
    <row r="169" spans="1:8" s="219" customFormat="1" ht="24.95" customHeight="1" x14ac:dyDescent="0.2">
      <c r="A169" s="215" t="str">
        <f>Абакан_юр!A157</f>
        <v>По соглашению сторон в качестве валюты платежа могут выступать украинские гривны, в этом случае курс следующий: 1 руб. = 0,4294 гривен</v>
      </c>
      <c r="B169" s="215"/>
      <c r="C169" s="215"/>
      <c r="D169" s="216"/>
      <c r="E169" s="216"/>
      <c r="F169" s="217"/>
      <c r="G169" s="218"/>
      <c r="H169" s="218"/>
    </row>
    <row r="170" spans="1:8" s="219" customFormat="1" ht="24.9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0,0422 дирхам</v>
      </c>
      <c r="B170" s="215"/>
      <c r="C170" s="215"/>
      <c r="D170" s="216"/>
      <c r="E170" s="216"/>
      <c r="F170" s="217"/>
      <c r="G170" s="220"/>
      <c r="H170" s="220"/>
    </row>
    <row r="171" spans="1:8" s="219" customFormat="1" ht="24.9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0,0115 доллара</v>
      </c>
      <c r="B171" s="215"/>
      <c r="C171" s="215"/>
      <c r="D171" s="216"/>
      <c r="E171" s="216"/>
      <c r="F171" s="217"/>
      <c r="G171" s="220"/>
      <c r="H171" s="220"/>
    </row>
    <row r="172" spans="1:8" s="219" customFormat="1" ht="24.95" customHeight="1" x14ac:dyDescent="0.2">
      <c r="A172" s="215" t="str">
        <f>Абакан_юр!A160</f>
        <v>По соглашению сторон в качестве валюты платежа могут выступать евро, в этом случае курс следующий: 1 руб. = 0,0106 евро</v>
      </c>
      <c r="B172" s="215"/>
      <c r="C172" s="215"/>
      <c r="D172" s="216"/>
      <c r="E172" s="217"/>
      <c r="F172" s="217"/>
      <c r="G172" s="220"/>
      <c r="H172" s="220"/>
    </row>
    <row r="173" spans="1:8" s="219" customFormat="1" ht="24.9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0,2596 крона</v>
      </c>
      <c r="B173" s="215"/>
      <c r="C173" s="215"/>
      <c r="D173" s="216"/>
      <c r="E173" s="217"/>
      <c r="F173" s="217"/>
      <c r="G173" s="220"/>
      <c r="H173" s="220"/>
    </row>
    <row r="174" spans="1:8" s="219" customFormat="1" ht="24.9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1,0276 сом</v>
      </c>
      <c r="B174" s="215"/>
      <c r="C174" s="215"/>
      <c r="D174" s="216"/>
      <c r="E174" s="216"/>
      <c r="F174" s="217"/>
      <c r="G174" s="220"/>
      <c r="H174" s="220"/>
    </row>
    <row r="175" spans="1:8" s="219" customFormat="1" ht="24.9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5" s="215"/>
      <c r="C175" s="215"/>
      <c r="D175" s="216"/>
      <c r="E175" s="216"/>
      <c r="F175" s="217"/>
      <c r="G175" s="220"/>
      <c r="H175" s="220"/>
    </row>
    <row r="176" spans="1:8" s="226" customFormat="1" ht="12.6" customHeight="1" x14ac:dyDescent="0.2">
      <c r="A176" s="221"/>
      <c r="B176" s="221"/>
      <c r="C176" s="222"/>
      <c r="D176" s="223"/>
      <c r="E176" s="223"/>
      <c r="F176" s="224"/>
      <c r="G176" s="225"/>
      <c r="H176" s="225"/>
    </row>
    <row r="177" spans="1:8" ht="24.95" customHeight="1" x14ac:dyDescent="0.2">
      <c r="A177" s="227" t="s">
        <v>136</v>
      </c>
      <c r="B177" s="227"/>
      <c r="C177" s="227"/>
      <c r="D177" s="227"/>
      <c r="E177" s="227"/>
      <c r="F177" s="227"/>
      <c r="G177" s="227"/>
      <c r="H177" s="227"/>
    </row>
    <row r="178" spans="1:8" ht="24.95" customHeight="1" x14ac:dyDescent="0.2">
      <c r="A178" s="227" t="s">
        <v>137</v>
      </c>
      <c r="B178" s="227"/>
      <c r="C178" s="227"/>
      <c r="D178" s="227"/>
      <c r="E178" s="227"/>
      <c r="F178" s="227"/>
      <c r="G178" s="227"/>
      <c r="H178" s="227"/>
    </row>
    <row r="179" spans="1:8" s="226" customFormat="1" ht="12" customHeight="1" x14ac:dyDescent="0.2">
      <c r="A179" s="221"/>
      <c r="B179" s="221"/>
      <c r="C179" s="222"/>
      <c r="D179" s="223"/>
      <c r="E179" s="223"/>
      <c r="F179" s="224"/>
      <c r="G179" s="225"/>
      <c r="H179" s="225"/>
    </row>
    <row r="180" spans="1:8" s="230" customFormat="1" ht="50.1" customHeight="1" thickBot="1" x14ac:dyDescent="0.25">
      <c r="A180" s="228" t="s">
        <v>138</v>
      </c>
      <c r="B180" s="228"/>
      <c r="C180" s="228"/>
      <c r="D180" s="228"/>
      <c r="E180" s="228"/>
      <c r="F180" s="229"/>
      <c r="G180" s="219"/>
    </row>
    <row r="181" spans="1:8" s="235" customFormat="1" ht="50.1" customHeight="1" thickBot="1" x14ac:dyDescent="0.25">
      <c r="A181" s="231" t="s">
        <v>139</v>
      </c>
      <c r="B181" s="232"/>
      <c r="C181" s="232"/>
      <c r="D181" s="232"/>
      <c r="E181" s="233"/>
      <c r="F181" s="234"/>
      <c r="G181" s="205"/>
    </row>
    <row r="182" spans="1:8" ht="84" customHeight="1" thickBot="1" x14ac:dyDescent="0.25">
      <c r="A182" s="236" t="s">
        <v>140</v>
      </c>
      <c r="B182" s="237"/>
      <c r="C182" s="238" t="s">
        <v>141</v>
      </c>
      <c r="D182" s="237" t="s">
        <v>142</v>
      </c>
      <c r="E182" s="239"/>
      <c r="F182" s="240"/>
      <c r="G182" s="240"/>
      <c r="H182" s="240"/>
    </row>
    <row r="183" spans="1:8" ht="99.95" customHeight="1" x14ac:dyDescent="0.2">
      <c r="A183" s="241" t="s">
        <v>143</v>
      </c>
      <c r="B183" s="242"/>
      <c r="C183" s="243" t="s">
        <v>144</v>
      </c>
      <c r="D183" s="244" t="s">
        <v>145</v>
      </c>
      <c r="E183" s="245"/>
      <c r="F183" s="240"/>
      <c r="G183" s="240"/>
      <c r="H183" s="240"/>
    </row>
    <row r="184" spans="1:8" ht="75" customHeight="1" x14ac:dyDescent="0.2">
      <c r="A184" s="373" t="s">
        <v>146</v>
      </c>
      <c r="B184" s="374"/>
      <c r="C184" s="375" t="s">
        <v>147</v>
      </c>
      <c r="D184" s="376" t="s">
        <v>148</v>
      </c>
      <c r="E184" s="377"/>
      <c r="F184" s="240"/>
      <c r="G184" s="240"/>
      <c r="H184" s="240"/>
    </row>
    <row r="185" spans="1:8" ht="119.25" customHeight="1" thickBot="1" x14ac:dyDescent="0.25">
      <c r="A185" s="332" t="s">
        <v>149</v>
      </c>
      <c r="B185" s="333"/>
      <c r="C185" s="334" t="s">
        <v>150</v>
      </c>
      <c r="D185" s="335" t="s">
        <v>148</v>
      </c>
      <c r="E185" s="336"/>
      <c r="F185" s="240"/>
      <c r="G185" s="240"/>
      <c r="H185" s="240"/>
    </row>
    <row r="186" spans="1:8" s="205" customFormat="1" ht="125.25" customHeight="1" x14ac:dyDescent="0.2">
      <c r="A186" s="246" t="s">
        <v>152</v>
      </c>
      <c r="B186" s="247"/>
      <c r="C186" s="337" t="s">
        <v>153</v>
      </c>
      <c r="D186" s="247" t="s">
        <v>148</v>
      </c>
      <c r="E186" s="338"/>
      <c r="F186" s="234"/>
      <c r="G186" s="234"/>
      <c r="H186" s="234"/>
    </row>
    <row r="187" spans="1:8" s="226" customFormat="1" ht="222.75" customHeight="1" x14ac:dyDescent="0.2">
      <c r="A187" s="378" t="s">
        <v>154</v>
      </c>
      <c r="B187" s="379"/>
      <c r="C187" s="248" t="s">
        <v>155</v>
      </c>
      <c r="D187" s="380" t="s">
        <v>148</v>
      </c>
      <c r="E187" s="381"/>
      <c r="F187" s="224"/>
      <c r="G187" s="225"/>
      <c r="H187" s="225"/>
    </row>
    <row r="188" spans="1:8" ht="24.95" customHeight="1" x14ac:dyDescent="0.2">
      <c r="A188" s="252" t="s">
        <v>156</v>
      </c>
      <c r="B188" s="252"/>
      <c r="C188" s="252"/>
      <c r="D188" s="252"/>
      <c r="E188" s="252"/>
      <c r="F188" s="252"/>
      <c r="G188" s="252"/>
      <c r="H188" s="252"/>
    </row>
    <row r="189" spans="1:8" ht="35.25" customHeight="1" x14ac:dyDescent="0.2">
      <c r="A189" s="252" t="s">
        <v>157</v>
      </c>
      <c r="B189" s="252"/>
      <c r="C189" s="252"/>
      <c r="D189" s="252"/>
      <c r="E189" s="252"/>
      <c r="F189" s="252"/>
      <c r="G189" s="252"/>
      <c r="H189" s="252"/>
    </row>
    <row r="190" spans="1:8" ht="184.5" customHeight="1" x14ac:dyDescent="0.2">
      <c r="A190"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11"/>
      <c r="C190" s="311"/>
      <c r="D190" s="311"/>
      <c r="E190" s="311"/>
      <c r="F190" s="311"/>
      <c r="G190" s="311"/>
      <c r="H190" s="311"/>
    </row>
    <row r="191" spans="1:8" s="16" customFormat="1" ht="81" customHeight="1" x14ac:dyDescent="0.2">
      <c r="A191" s="227" t="s">
        <v>159</v>
      </c>
      <c r="B191" s="227"/>
      <c r="C191" s="227"/>
      <c r="D191" s="227"/>
      <c r="E191" s="227"/>
      <c r="F191" s="227"/>
      <c r="G191" s="227"/>
      <c r="H191" s="227"/>
    </row>
    <row r="192" spans="1:8" ht="24.95" customHeight="1" x14ac:dyDescent="0.2">
      <c r="A192" s="252" t="s">
        <v>160</v>
      </c>
      <c r="B192" s="252"/>
      <c r="C192" s="252"/>
      <c r="D192" s="252"/>
      <c r="E192" s="252"/>
      <c r="F192" s="252"/>
      <c r="G192" s="252"/>
      <c r="H192" s="252"/>
    </row>
    <row r="193" spans="1:8" ht="12" customHeight="1" x14ac:dyDescent="0.2"/>
    <row r="194" spans="1:8" s="254" customFormat="1" ht="128.25" customHeight="1" x14ac:dyDescent="0.2">
      <c r="A194" s="227" t="s">
        <v>161</v>
      </c>
      <c r="B194" s="227"/>
      <c r="C194" s="227"/>
      <c r="D194" s="227"/>
      <c r="E194" s="227"/>
      <c r="F194" s="227"/>
      <c r="G194" s="227"/>
      <c r="H194" s="227"/>
    </row>
  </sheetData>
  <sheetProtection selectLockedCells="1" selectUnlockedCells="1"/>
  <mergeCells count="323">
    <mergeCell ref="A190:H190"/>
    <mergeCell ref="A191:H191"/>
    <mergeCell ref="A192:H192"/>
    <mergeCell ref="A194:E194"/>
    <mergeCell ref="F194:H194"/>
    <mergeCell ref="A186:B186"/>
    <mergeCell ref="D186:E186"/>
    <mergeCell ref="A187:B187"/>
    <mergeCell ref="D187:E187"/>
    <mergeCell ref="A188:H188"/>
    <mergeCell ref="A189:H189"/>
    <mergeCell ref="A183:B183"/>
    <mergeCell ref="D183:E183"/>
    <mergeCell ref="A184:B184"/>
    <mergeCell ref="D184:E184"/>
    <mergeCell ref="A185:B185"/>
    <mergeCell ref="D185:E185"/>
    <mergeCell ref="A177:H177"/>
    <mergeCell ref="A178:H178"/>
    <mergeCell ref="A180:E180"/>
    <mergeCell ref="A181:E181"/>
    <mergeCell ref="A182:B182"/>
    <mergeCell ref="D182:E182"/>
    <mergeCell ref="A170:C170"/>
    <mergeCell ref="A171:C171"/>
    <mergeCell ref="A172:C172"/>
    <mergeCell ref="A173:C173"/>
    <mergeCell ref="A174:C174"/>
    <mergeCell ref="A175:C175"/>
    <mergeCell ref="C165:D165"/>
    <mergeCell ref="C166:D166"/>
    <mergeCell ref="C167:D167"/>
    <mergeCell ref="C168:D168"/>
    <mergeCell ref="A169:C169"/>
    <mergeCell ref="G169:H169"/>
    <mergeCell ref="A161:B161"/>
    <mergeCell ref="C161:C162"/>
    <mergeCell ref="D161:H161"/>
    <mergeCell ref="A162:B162"/>
    <mergeCell ref="D162:H162"/>
    <mergeCell ref="A163:B163"/>
    <mergeCell ref="D163:H163"/>
    <mergeCell ref="A158:B158"/>
    <mergeCell ref="D158:H158"/>
    <mergeCell ref="A159:B159"/>
    <mergeCell ref="D159:H159"/>
    <mergeCell ref="A160:C160"/>
    <mergeCell ref="D160:H160"/>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3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649</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37.5" customHeight="1" outlineLevel="1" x14ac:dyDescent="0.2">
      <c r="A48" s="124" t="s">
        <v>32</v>
      </c>
      <c r="B48" s="364"/>
      <c r="C48"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48" s="36">
        <v>498</v>
      </c>
      <c r="E48" s="37"/>
      <c r="F48" s="37"/>
      <c r="G48" s="37"/>
      <c r="H48" s="38"/>
    </row>
    <row r="49" spans="1:8" s="16" customFormat="1" ht="37.5" customHeight="1" outlineLevel="1" x14ac:dyDescent="0.2">
      <c r="A49" s="130" t="s">
        <v>33</v>
      </c>
      <c r="B49" s="366"/>
      <c r="C49" s="367"/>
      <c r="D49" s="36">
        <v>996</v>
      </c>
      <c r="E49" s="37"/>
      <c r="F49" s="37"/>
      <c r="G49" s="37"/>
      <c r="H49" s="38"/>
    </row>
    <row r="50" spans="1:8" s="16" customFormat="1" ht="37.5" customHeight="1" outlineLevel="1" x14ac:dyDescent="0.2">
      <c r="A50" s="130" t="s">
        <v>34</v>
      </c>
      <c r="B50" s="366"/>
      <c r="C50" s="367"/>
      <c r="D50" s="36">
        <v>1494</v>
      </c>
      <c r="E50" s="37"/>
      <c r="F50" s="37"/>
      <c r="G50" s="37"/>
      <c r="H50" s="38"/>
    </row>
    <row r="51" spans="1:8" s="16" customFormat="1" ht="37.5" customHeight="1" outlineLevel="1" x14ac:dyDescent="0.2">
      <c r="A51" s="130" t="s">
        <v>35</v>
      </c>
      <c r="B51" s="366"/>
      <c r="C51" s="367"/>
      <c r="D51" s="36">
        <v>1992</v>
      </c>
      <c r="E51" s="37"/>
      <c r="F51" s="37"/>
      <c r="G51" s="37"/>
      <c r="H51" s="38"/>
    </row>
    <row r="52" spans="1:8" s="16" customFormat="1" ht="37.5" customHeight="1" outlineLevel="1" x14ac:dyDescent="0.2">
      <c r="A52" s="130" t="s">
        <v>36</v>
      </c>
      <c r="B52" s="366"/>
      <c r="C52" s="367"/>
      <c r="D52" s="36">
        <v>2490</v>
      </c>
      <c r="E52" s="37"/>
      <c r="F52" s="37"/>
      <c r="G52" s="37"/>
      <c r="H52" s="38"/>
    </row>
    <row r="53" spans="1:8" s="16" customFormat="1" ht="37.5" customHeight="1" outlineLevel="1" x14ac:dyDescent="0.2">
      <c r="A53" s="130" t="s">
        <v>37</v>
      </c>
      <c r="B53" s="366"/>
      <c r="C53" s="367"/>
      <c r="D53" s="36">
        <v>2988</v>
      </c>
      <c r="E53" s="37"/>
      <c r="F53" s="37"/>
      <c r="G53" s="37"/>
      <c r="H53" s="38"/>
    </row>
    <row r="54" spans="1:8" s="16" customFormat="1" ht="37.5" customHeight="1" outlineLevel="1" x14ac:dyDescent="0.2">
      <c r="A54" s="130" t="s">
        <v>38</v>
      </c>
      <c r="B54" s="366"/>
      <c r="C54" s="367"/>
      <c r="D54" s="36">
        <v>3486</v>
      </c>
      <c r="E54" s="37"/>
      <c r="F54" s="37"/>
      <c r="G54" s="37"/>
      <c r="H54" s="38"/>
    </row>
    <row r="55" spans="1:8" s="16" customFormat="1" ht="37.5" customHeight="1" outlineLevel="1" x14ac:dyDescent="0.2">
      <c r="A55" s="130" t="s">
        <v>39</v>
      </c>
      <c r="B55" s="366"/>
      <c r="C55" s="367"/>
      <c r="D55" s="36">
        <v>3984</v>
      </c>
      <c r="E55" s="37"/>
      <c r="F55" s="37"/>
      <c r="G55" s="37"/>
      <c r="H55" s="38"/>
    </row>
    <row r="56" spans="1:8" s="16" customFormat="1" ht="37.5" customHeight="1" outlineLevel="1" x14ac:dyDescent="0.2">
      <c r="A56" s="130" t="s">
        <v>40</v>
      </c>
      <c r="B56" s="366"/>
      <c r="C56" s="367"/>
      <c r="D56" s="36">
        <v>4482</v>
      </c>
      <c r="E56" s="37"/>
      <c r="F56" s="37"/>
      <c r="G56" s="37"/>
      <c r="H56" s="38"/>
    </row>
    <row r="57" spans="1:8" s="16" customFormat="1" ht="37.5" customHeight="1" outlineLevel="1" x14ac:dyDescent="0.2">
      <c r="A57" s="130" t="s">
        <v>41</v>
      </c>
      <c r="B57" s="366"/>
      <c r="C57" s="367"/>
      <c r="D57" s="36">
        <v>4980</v>
      </c>
      <c r="E57" s="37"/>
      <c r="F57" s="37"/>
      <c r="G57" s="37"/>
      <c r="H57" s="38"/>
    </row>
    <row r="58" spans="1:8" s="16" customFormat="1" ht="37.5" customHeight="1" outlineLevel="1" x14ac:dyDescent="0.2">
      <c r="A58" s="130" t="s">
        <v>42</v>
      </c>
      <c r="B58" s="366"/>
      <c r="C58" s="367"/>
      <c r="D58" s="36">
        <v>5478</v>
      </c>
      <c r="E58" s="37"/>
      <c r="F58" s="37"/>
      <c r="G58" s="37"/>
      <c r="H58" s="38"/>
    </row>
    <row r="59" spans="1:8" s="16" customFormat="1" ht="37.5" customHeight="1" outlineLevel="1" x14ac:dyDescent="0.2">
      <c r="A59" s="130" t="s">
        <v>43</v>
      </c>
      <c r="B59" s="366"/>
      <c r="C59" s="367"/>
      <c r="D59" s="36">
        <v>5976</v>
      </c>
      <c r="E59" s="37"/>
      <c r="F59" s="37"/>
      <c r="G59" s="37"/>
      <c r="H59" s="38"/>
    </row>
    <row r="60" spans="1:8" s="16" customFormat="1" ht="37.5" customHeight="1" outlineLevel="1" x14ac:dyDescent="0.2">
      <c r="A60" s="130" t="s">
        <v>44</v>
      </c>
      <c r="B60" s="366"/>
      <c r="C60" s="367"/>
      <c r="D60" s="36">
        <v>6474</v>
      </c>
      <c r="E60" s="37"/>
      <c r="F60" s="37"/>
      <c r="G60" s="37"/>
      <c r="H60" s="38"/>
    </row>
    <row r="61" spans="1:8" s="16" customFormat="1" ht="37.5" customHeight="1" outlineLevel="1" x14ac:dyDescent="0.2">
      <c r="A61" s="130" t="s">
        <v>45</v>
      </c>
      <c r="B61" s="366"/>
      <c r="C61" s="367"/>
      <c r="D61" s="36">
        <v>6972</v>
      </c>
      <c r="E61" s="37"/>
      <c r="F61" s="37"/>
      <c r="G61" s="37"/>
      <c r="H61" s="38"/>
    </row>
    <row r="62" spans="1:8" s="16" customFormat="1" ht="37.5" customHeight="1" outlineLevel="1" x14ac:dyDescent="0.2">
      <c r="A62" s="130" t="s">
        <v>46</v>
      </c>
      <c r="B62" s="366"/>
      <c r="C62" s="367"/>
      <c r="D62" s="36">
        <v>7470</v>
      </c>
      <c r="E62" s="37"/>
      <c r="F62" s="37"/>
      <c r="G62" s="37"/>
      <c r="H62" s="38"/>
    </row>
    <row r="63" spans="1:8" s="16" customFormat="1" ht="37.5" customHeight="1" outlineLevel="1" x14ac:dyDescent="0.2">
      <c r="A63" s="130" t="s">
        <v>47</v>
      </c>
      <c r="B63" s="366"/>
      <c r="C63" s="367"/>
      <c r="D63" s="36">
        <v>7968</v>
      </c>
      <c r="E63" s="37"/>
      <c r="F63" s="37"/>
      <c r="G63" s="37"/>
      <c r="H63" s="38"/>
    </row>
    <row r="64" spans="1:8" s="16" customFormat="1" ht="37.5" customHeight="1" outlineLevel="1" x14ac:dyDescent="0.2">
      <c r="A64" s="130" t="s">
        <v>48</v>
      </c>
      <c r="B64" s="366"/>
      <c r="C64" s="367"/>
      <c r="D64" s="36">
        <v>8466</v>
      </c>
      <c r="E64" s="37"/>
      <c r="F64" s="37"/>
      <c r="G64" s="37"/>
      <c r="H64" s="38"/>
    </row>
    <row r="65" spans="1:8" s="16" customFormat="1" ht="37.5" customHeight="1" outlineLevel="1" x14ac:dyDescent="0.2">
      <c r="A65" s="130" t="s">
        <v>49</v>
      </c>
      <c r="B65" s="366"/>
      <c r="C65" s="367"/>
      <c r="D65" s="36">
        <v>8964</v>
      </c>
      <c r="E65" s="37"/>
      <c r="F65" s="37"/>
      <c r="G65" s="37"/>
      <c r="H65" s="38"/>
    </row>
    <row r="66" spans="1:8" s="16" customFormat="1" ht="37.5" customHeight="1" outlineLevel="1" x14ac:dyDescent="0.2">
      <c r="A66" s="130" t="s">
        <v>50</v>
      </c>
      <c r="B66" s="366"/>
      <c r="C66" s="367"/>
      <c r="D66" s="36">
        <v>9462</v>
      </c>
      <c r="E66" s="37"/>
      <c r="F66" s="37"/>
      <c r="G66" s="37"/>
      <c r="H66" s="38"/>
    </row>
    <row r="67" spans="1:8" s="16" customFormat="1" ht="37.5" customHeight="1" outlineLevel="1" thickBot="1" x14ac:dyDescent="0.25">
      <c r="A67" s="130" t="s">
        <v>51</v>
      </c>
      <c r="B67" s="366"/>
      <c r="C67" s="368"/>
      <c r="D67" s="36">
        <v>9960</v>
      </c>
      <c r="E67" s="37"/>
      <c r="F67" s="37"/>
      <c r="G67" s="37"/>
      <c r="H67" s="38"/>
    </row>
    <row r="68" spans="1:8" s="16" customFormat="1" ht="50.1" customHeight="1" thickBot="1" x14ac:dyDescent="0.25">
      <c r="A68" s="119" t="s">
        <v>52</v>
      </c>
      <c r="B68" s="120"/>
      <c r="C68" s="120"/>
      <c r="D68" s="121" t="str">
        <f>"от "&amp;MIN(D69:D78)&amp;" до "&amp;MAX(D69:D78)</f>
        <v>от 186 до 3990</v>
      </c>
      <c r="E68" s="122"/>
      <c r="F68" s="122"/>
      <c r="G68" s="122"/>
      <c r="H68" s="123"/>
    </row>
    <row r="69" spans="1:8" s="16" customFormat="1" ht="150" customHeight="1" x14ac:dyDescent="0.2">
      <c r="A69" s="132" t="s">
        <v>53</v>
      </c>
      <c r="B69" s="133" t="s">
        <v>13</v>
      </c>
      <c r="C69" s="134" t="str">
        <f t="shared" ref="C69"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9" s="127">
        <v>690</v>
      </c>
      <c r="E69" s="128"/>
      <c r="F69" s="128"/>
      <c r="G69" s="128"/>
      <c r="H69" s="129"/>
    </row>
    <row r="70" spans="1:8" s="16" customFormat="1" ht="37.5" customHeight="1" x14ac:dyDescent="0.2">
      <c r="A70" s="143" t="s">
        <v>54</v>
      </c>
      <c r="B70" s="144"/>
      <c r="C70" s="139"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70" s="56">
        <v>372</v>
      </c>
      <c r="E70" s="37"/>
      <c r="F70" s="37"/>
      <c r="G70" s="37"/>
      <c r="H70" s="38"/>
    </row>
    <row r="71" spans="1:8" s="16" customFormat="1" ht="37.5" customHeight="1" x14ac:dyDescent="0.2">
      <c r="A71" s="143" t="s">
        <v>55</v>
      </c>
      <c r="B71" s="144"/>
      <c r="C71" s="142"/>
      <c r="D71" s="56">
        <v>3990</v>
      </c>
      <c r="E71" s="37"/>
      <c r="F71" s="37"/>
      <c r="G71" s="37"/>
      <c r="H71" s="38"/>
    </row>
    <row r="72" spans="1:8" s="16" customFormat="1" ht="37.5" customHeight="1" x14ac:dyDescent="0.2">
      <c r="A72" s="143" t="s">
        <v>56</v>
      </c>
      <c r="B72" s="458"/>
      <c r="C72" s="142"/>
      <c r="D72" s="56">
        <v>840</v>
      </c>
      <c r="E72" s="37"/>
      <c r="F72" s="37"/>
      <c r="G72" s="37"/>
      <c r="H72" s="38"/>
    </row>
    <row r="73" spans="1:8" s="16" customFormat="1" ht="37.5" customHeight="1" x14ac:dyDescent="0.2">
      <c r="A73" s="143" t="s">
        <v>57</v>
      </c>
      <c r="B73" s="144"/>
      <c r="C73" s="142"/>
      <c r="D73" s="56">
        <v>2400</v>
      </c>
      <c r="E73" s="37"/>
      <c r="F73" s="37"/>
      <c r="G73" s="37"/>
      <c r="H73" s="38"/>
    </row>
    <row r="74" spans="1:8" s="16" customFormat="1" ht="37.5" customHeight="1" x14ac:dyDescent="0.2">
      <c r="A74" s="143" t="s">
        <v>58</v>
      </c>
      <c r="B74" s="458"/>
      <c r="C74" s="142"/>
      <c r="D74" s="36">
        <v>186</v>
      </c>
      <c r="E74" s="37"/>
      <c r="F74" s="37"/>
      <c r="G74" s="37"/>
      <c r="H74" s="38"/>
    </row>
    <row r="75" spans="1:8" s="16" customFormat="1" ht="37.5" customHeight="1" x14ac:dyDescent="0.2">
      <c r="A75" s="143" t="s">
        <v>59</v>
      </c>
      <c r="B75" s="458"/>
      <c r="C75" s="142"/>
      <c r="D75" s="36">
        <v>186</v>
      </c>
      <c r="E75" s="37"/>
      <c r="F75" s="37"/>
      <c r="G75" s="37"/>
      <c r="H75" s="38"/>
    </row>
    <row r="76" spans="1:8" s="16" customFormat="1" ht="37.5" customHeight="1" x14ac:dyDescent="0.2">
      <c r="A76" s="143" t="s">
        <v>60</v>
      </c>
      <c r="B76" s="458"/>
      <c r="C76" s="142"/>
      <c r="D76" s="36">
        <v>372</v>
      </c>
      <c r="E76" s="37"/>
      <c r="F76" s="37"/>
      <c r="G76" s="37"/>
      <c r="H76" s="38"/>
    </row>
    <row r="77" spans="1:8" s="16" customFormat="1" ht="37.5" customHeight="1" x14ac:dyDescent="0.2">
      <c r="A77" s="143" t="s">
        <v>61</v>
      </c>
      <c r="B77" s="458"/>
      <c r="C77" s="142"/>
      <c r="D77" s="36">
        <v>558</v>
      </c>
      <c r="E77" s="37"/>
      <c r="F77" s="37"/>
      <c r="G77" s="37"/>
      <c r="H77" s="38"/>
    </row>
    <row r="78" spans="1:8" s="16" customFormat="1" ht="37.5" customHeight="1" thickBot="1" x14ac:dyDescent="0.25">
      <c r="A78" s="194" t="s">
        <v>62</v>
      </c>
      <c r="B78" s="459"/>
      <c r="C78" s="147"/>
      <c r="D78" s="36">
        <v>2910</v>
      </c>
      <c r="E78" s="37"/>
      <c r="F78" s="37"/>
      <c r="G78" s="37"/>
      <c r="H78" s="38"/>
    </row>
    <row r="79" spans="1:8" s="16" customFormat="1" ht="117.75" customHeight="1" thickBot="1" x14ac:dyDescent="0.25">
      <c r="A79" s="322" t="s">
        <v>64</v>
      </c>
      <c r="B79" s="323"/>
      <c r="C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9" s="45">
        <v>30</v>
      </c>
      <c r="E79" s="45"/>
      <c r="F79" s="45"/>
      <c r="G79" s="45"/>
      <c r="H79" s="46"/>
    </row>
    <row r="80" spans="1:8" s="28" customFormat="1" ht="49.5" customHeight="1" thickBot="1" x14ac:dyDescent="0.25">
      <c r="A80" s="24" t="s">
        <v>65</v>
      </c>
      <c r="B80" s="25"/>
      <c r="C80" s="26"/>
      <c r="D80" s="156" t="str">
        <f>"от "&amp;MIN(D82,D102:H103,F141,D104:H118)&amp;" до "&amp;MAX(D82,D102:H103,F141,D104:H118)</f>
        <v>от 540 до 6177,6</v>
      </c>
      <c r="E80" s="156"/>
      <c r="F80" s="156"/>
      <c r="G80" s="156"/>
      <c r="H80" s="157"/>
    </row>
    <row r="81" spans="1:8" s="16" customFormat="1" ht="24.95" customHeight="1" thickBot="1" x14ac:dyDescent="0.25">
      <c r="A81" s="301"/>
      <c r="B81" s="302"/>
      <c r="C81" s="118"/>
      <c r="D81" s="325"/>
      <c r="E81" s="325"/>
      <c r="F81" s="325"/>
      <c r="G81" s="325"/>
      <c r="H81" s="326"/>
    </row>
    <row r="82" spans="1:8" s="16" customFormat="1" ht="66" customHeight="1" thickBot="1" x14ac:dyDescent="0.25">
      <c r="A82" s="162" t="s">
        <v>66</v>
      </c>
      <c r="B82" s="163"/>
      <c r="C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82" s="165">
        <v>2232</v>
      </c>
      <c r="E82" s="165"/>
      <c r="F82" s="165"/>
      <c r="G82" s="165"/>
      <c r="H82" s="166"/>
    </row>
    <row r="83" spans="1:8" s="16" customFormat="1" ht="66" customHeight="1" thickBot="1" x14ac:dyDescent="0.25">
      <c r="A83" s="167" t="s">
        <v>67</v>
      </c>
      <c r="B83" s="168"/>
      <c r="C83" s="169"/>
      <c r="D83" s="170" t="s">
        <v>68</v>
      </c>
      <c r="E83" s="171"/>
      <c r="F83" s="171"/>
      <c r="G83" s="171"/>
      <c r="H83" s="172"/>
    </row>
    <row r="84" spans="1:8" s="16" customFormat="1" ht="66" customHeight="1" x14ac:dyDescent="0.2">
      <c r="A84" s="173" t="s">
        <v>69</v>
      </c>
      <c r="B84" s="174"/>
      <c r="C84" s="169"/>
      <c r="D84" s="140">
        <f>D82/4</f>
        <v>558</v>
      </c>
      <c r="E84" s="140"/>
      <c r="F84" s="140"/>
      <c r="G84" s="140"/>
      <c r="H84" s="141"/>
    </row>
    <row r="85" spans="1:8" s="16" customFormat="1" ht="66" customHeight="1" x14ac:dyDescent="0.2">
      <c r="A85" s="173" t="s">
        <v>70</v>
      </c>
      <c r="B85" s="174"/>
      <c r="C85" s="169"/>
      <c r="D85" s="140">
        <f>D82/5</f>
        <v>446.4</v>
      </c>
      <c r="E85" s="140"/>
      <c r="F85" s="140"/>
      <c r="G85" s="140"/>
      <c r="H85" s="141"/>
    </row>
    <row r="86" spans="1:8" s="16" customFormat="1" ht="66" customHeight="1" x14ac:dyDescent="0.2">
      <c r="A86" s="173" t="s">
        <v>71</v>
      </c>
      <c r="B86" s="174"/>
      <c r="C86" s="169"/>
      <c r="D86" s="140">
        <f>D82/6</f>
        <v>372</v>
      </c>
      <c r="E86" s="140"/>
      <c r="F86" s="140"/>
      <c r="G86" s="140"/>
      <c r="H86" s="141"/>
    </row>
    <row r="87" spans="1:8" s="16" customFormat="1" ht="66" customHeight="1" x14ac:dyDescent="0.2">
      <c r="A87" s="173" t="s">
        <v>72</v>
      </c>
      <c r="B87" s="174"/>
      <c r="C87" s="169"/>
      <c r="D87" s="140">
        <f>D82/7</f>
        <v>318.85714285714283</v>
      </c>
      <c r="E87" s="140"/>
      <c r="F87" s="140"/>
      <c r="G87" s="140"/>
      <c r="H87" s="141"/>
    </row>
    <row r="88" spans="1:8" s="16" customFormat="1" ht="66" customHeight="1" x14ac:dyDescent="0.2">
      <c r="A88" s="173" t="s">
        <v>73</v>
      </c>
      <c r="B88" s="174"/>
      <c r="C88" s="169"/>
      <c r="D88" s="140">
        <f>D82/8</f>
        <v>279</v>
      </c>
      <c r="E88" s="140"/>
      <c r="F88" s="140"/>
      <c r="G88" s="140"/>
      <c r="H88" s="141"/>
    </row>
    <row r="89" spans="1:8" s="16" customFormat="1" ht="66" customHeight="1" x14ac:dyDescent="0.2">
      <c r="A89" s="173" t="s">
        <v>74</v>
      </c>
      <c r="B89" s="174"/>
      <c r="C89" s="169"/>
      <c r="D89" s="140">
        <f>D82/9</f>
        <v>248</v>
      </c>
      <c r="E89" s="140"/>
      <c r="F89" s="140"/>
      <c r="G89" s="140"/>
      <c r="H89" s="141"/>
    </row>
    <row r="90" spans="1:8" s="16" customFormat="1" ht="66" customHeight="1" x14ac:dyDescent="0.2">
      <c r="A90" s="173" t="s">
        <v>75</v>
      </c>
      <c r="B90" s="174"/>
      <c r="C90" s="169"/>
      <c r="D90" s="140">
        <f>D82/10</f>
        <v>223.2</v>
      </c>
      <c r="E90" s="140"/>
      <c r="F90" s="140"/>
      <c r="G90" s="140"/>
      <c r="H90" s="141"/>
    </row>
    <row r="91" spans="1:8" s="16" customFormat="1" ht="66" customHeight="1" thickBot="1" x14ac:dyDescent="0.25">
      <c r="A91" s="162" t="s">
        <v>76</v>
      </c>
      <c r="B91" s="163"/>
      <c r="C91" s="169"/>
      <c r="D91" s="165">
        <v>3336</v>
      </c>
      <c r="E91" s="165"/>
      <c r="F91" s="165"/>
      <c r="G91" s="165"/>
      <c r="H91" s="166"/>
    </row>
    <row r="92" spans="1:8" s="16" customFormat="1" ht="66" customHeight="1" thickBot="1" x14ac:dyDescent="0.25">
      <c r="A92" s="167" t="s">
        <v>67</v>
      </c>
      <c r="B92" s="168"/>
      <c r="C92" s="169"/>
      <c r="D92" s="170" t="s">
        <v>68</v>
      </c>
      <c r="E92" s="171"/>
      <c r="F92" s="171"/>
      <c r="G92" s="171"/>
      <c r="H92" s="172"/>
    </row>
    <row r="93" spans="1:8" s="16" customFormat="1" ht="66" customHeight="1" x14ac:dyDescent="0.2">
      <c r="A93" s="173" t="s">
        <v>69</v>
      </c>
      <c r="B93" s="174"/>
      <c r="C93" s="169"/>
      <c r="D93" s="140">
        <v>834</v>
      </c>
      <c r="E93" s="140"/>
      <c r="F93" s="140"/>
      <c r="G93" s="140"/>
      <c r="H93" s="141"/>
    </row>
    <row r="94" spans="1:8" s="16" customFormat="1" ht="66" customHeight="1" x14ac:dyDescent="0.2">
      <c r="A94" s="173" t="s">
        <v>70</v>
      </c>
      <c r="B94" s="174"/>
      <c r="C94" s="169"/>
      <c r="D94" s="140">
        <v>667.19999999999993</v>
      </c>
      <c r="E94" s="140"/>
      <c r="F94" s="140"/>
      <c r="G94" s="140"/>
      <c r="H94" s="141"/>
    </row>
    <row r="95" spans="1:8" s="16" customFormat="1" ht="66" customHeight="1" x14ac:dyDescent="0.2">
      <c r="A95" s="173" t="s">
        <v>71</v>
      </c>
      <c r="B95" s="174"/>
      <c r="C95" s="169"/>
      <c r="D95" s="140">
        <v>556</v>
      </c>
      <c r="E95" s="140"/>
      <c r="F95" s="140"/>
      <c r="G95" s="140"/>
      <c r="H95" s="141"/>
    </row>
    <row r="96" spans="1:8" s="16" customFormat="1" ht="66" customHeight="1" x14ac:dyDescent="0.2">
      <c r="A96" s="173" t="s">
        <v>72</v>
      </c>
      <c r="B96" s="174"/>
      <c r="C96" s="169"/>
      <c r="D96" s="140">
        <v>476.57142857142856</v>
      </c>
      <c r="E96" s="140"/>
      <c r="F96" s="140"/>
      <c r="G96" s="140"/>
      <c r="H96" s="141"/>
    </row>
    <row r="97" spans="1:8" s="16" customFormat="1" ht="66" customHeight="1" x14ac:dyDescent="0.2">
      <c r="A97" s="173" t="s">
        <v>73</v>
      </c>
      <c r="B97" s="174"/>
      <c r="C97" s="169"/>
      <c r="D97" s="140">
        <v>417</v>
      </c>
      <c r="E97" s="140"/>
      <c r="F97" s="140"/>
      <c r="G97" s="140"/>
      <c r="H97" s="141"/>
    </row>
    <row r="98" spans="1:8" s="16" customFormat="1" ht="66" customHeight="1" x14ac:dyDescent="0.2">
      <c r="A98" s="173" t="s">
        <v>74</v>
      </c>
      <c r="B98" s="174"/>
      <c r="C98" s="169"/>
      <c r="D98" s="140">
        <v>370.66666666666669</v>
      </c>
      <c r="E98" s="140"/>
      <c r="F98" s="140"/>
      <c r="G98" s="140"/>
      <c r="H98" s="141"/>
    </row>
    <row r="99" spans="1:8" s="16" customFormat="1" ht="66" customHeight="1" thickBot="1" x14ac:dyDescent="0.25">
      <c r="A99" s="173" t="s">
        <v>75</v>
      </c>
      <c r="B99" s="174"/>
      <c r="C99" s="177"/>
      <c r="D99" s="140">
        <v>333.59999999999997</v>
      </c>
      <c r="E99" s="140"/>
      <c r="F99" s="140"/>
      <c r="G99" s="140"/>
      <c r="H99" s="141"/>
    </row>
    <row r="100" spans="1:8" s="16" customFormat="1" ht="62.45" customHeight="1" thickBot="1" x14ac:dyDescent="0.25">
      <c r="A100" s="178" t="s">
        <v>77</v>
      </c>
      <c r="B100" s="179"/>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0" s="44">
        <v>5004</v>
      </c>
      <c r="E100" s="45"/>
      <c r="F100" s="45"/>
      <c r="G100" s="45"/>
      <c r="H100" s="46"/>
    </row>
    <row r="101" spans="1:8" s="16" customFormat="1" ht="24.75" customHeight="1" thickBot="1" x14ac:dyDescent="0.25">
      <c r="A101" s="301"/>
      <c r="B101" s="302"/>
      <c r="C101" s="182"/>
      <c r="D101" s="325"/>
      <c r="E101" s="325"/>
      <c r="F101" s="325"/>
      <c r="G101" s="325"/>
      <c r="H101" s="326"/>
    </row>
    <row r="102" spans="1:8" s="16" customFormat="1" ht="50.1" customHeight="1" x14ac:dyDescent="0.2">
      <c r="A102" s="143" t="s">
        <v>78</v>
      </c>
      <c r="B102" s="144"/>
      <c r="C102" s="294" t="str">
        <f>"Интернет-площадка 2gis.ru на основе Cправочника организаций "&amp;$C$2&amp;""</f>
        <v>Интернет-площадка 2gis.ru на основе Cправочника организаций "2ГИС.САРАНСК"</v>
      </c>
      <c r="D102" s="56">
        <v>1680</v>
      </c>
      <c r="E102" s="37"/>
      <c r="F102" s="37"/>
      <c r="G102" s="37"/>
      <c r="H102" s="38"/>
    </row>
    <row r="103" spans="1:8" s="16" customFormat="1" ht="50.1" customHeight="1" x14ac:dyDescent="0.2">
      <c r="A103" s="143" t="s">
        <v>79</v>
      </c>
      <c r="B103" s="144"/>
      <c r="C10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03" s="56">
        <v>2220</v>
      </c>
      <c r="E103" s="37"/>
      <c r="F103" s="37"/>
      <c r="G103" s="37"/>
      <c r="H103" s="38"/>
    </row>
    <row r="104" spans="1:8" s="16" customFormat="1" ht="50.1" customHeight="1" x14ac:dyDescent="0.2">
      <c r="A104" s="143" t="s">
        <v>80</v>
      </c>
      <c r="B104" s="144"/>
      <c r="C104" s="190" t="str">
        <f t="shared" ref="C104:C118"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04" s="56">
        <v>5298</v>
      </c>
      <c r="E104" s="37"/>
      <c r="F104" s="37"/>
      <c r="G104" s="37"/>
      <c r="H104" s="38"/>
    </row>
    <row r="105" spans="1:8" s="16" customFormat="1" ht="50.1" customHeight="1" x14ac:dyDescent="0.2">
      <c r="A105" s="143" t="s">
        <v>81</v>
      </c>
      <c r="B105" s="144"/>
      <c r="C105" s="190" t="str">
        <f>"Интернет-площадка 2gis.ru на основе Cправочника организаций "&amp;$C$2&amp;""</f>
        <v>Интернет-площадка 2gis.ru на основе Cправочника организаций "2ГИС.САРАНСК"</v>
      </c>
      <c r="D105" s="56">
        <v>5148</v>
      </c>
      <c r="E105" s="37"/>
      <c r="F105" s="37"/>
      <c r="G105" s="37"/>
      <c r="H105" s="38"/>
    </row>
    <row r="106" spans="1:8" s="16" customFormat="1" ht="50.1" customHeight="1" x14ac:dyDescent="0.2">
      <c r="A106" s="143" t="s">
        <v>82</v>
      </c>
      <c r="B106" s="144"/>
      <c r="C106" s="190" t="str">
        <f>"Интернет-площадка 2gis.ru на основе Cправочника организаций "&amp;$C$2&amp;""</f>
        <v>Интернет-площадка 2gis.ru на основе Cправочника организаций "2ГИС.САРАНСК"</v>
      </c>
      <c r="D106" s="56">
        <v>6177.5999999999995</v>
      </c>
      <c r="E106" s="37"/>
      <c r="F106" s="37"/>
      <c r="G106" s="37"/>
      <c r="H106" s="38"/>
    </row>
    <row r="107" spans="1:8" s="16" customFormat="1" ht="50.1" customHeight="1" x14ac:dyDescent="0.2">
      <c r="A107" s="143" t="s">
        <v>83</v>
      </c>
      <c r="B107" s="144"/>
      <c r="C107" s="190" t="str">
        <f t="shared" si="1"/>
        <v>Электронный справочник на основе Справочника организаций "2ГИС.САРАНСК" (версия для ПК)</v>
      </c>
      <c r="D107" s="56">
        <v>3570</v>
      </c>
      <c r="E107" s="37"/>
      <c r="F107" s="37"/>
      <c r="G107" s="37"/>
      <c r="H107" s="38"/>
    </row>
    <row r="108" spans="1:8" s="16" customFormat="1" ht="50.1" customHeight="1" x14ac:dyDescent="0.2">
      <c r="A108" s="143" t="s">
        <v>84</v>
      </c>
      <c r="B108" s="144"/>
      <c r="C108" s="190" t="str">
        <f t="shared" si="1"/>
        <v>Электронный справочник на основе Справочника организаций "2ГИС.САРАНСК" (версия для ПК)</v>
      </c>
      <c r="D108" s="56">
        <v>3570</v>
      </c>
      <c r="E108" s="37"/>
      <c r="F108" s="37"/>
      <c r="G108" s="37"/>
      <c r="H108" s="38"/>
    </row>
    <row r="109" spans="1:8" s="16" customFormat="1" ht="50.1" customHeight="1" x14ac:dyDescent="0.2">
      <c r="A109" s="143" t="s">
        <v>85</v>
      </c>
      <c r="B109" s="144"/>
      <c r="C109" s="190" t="str">
        <f t="shared" si="1"/>
        <v>Электронный справочник на основе Справочника организаций "2ГИС.САРАНСК" (версия для ПК)</v>
      </c>
      <c r="D109" s="56">
        <v>2880</v>
      </c>
      <c r="E109" s="37"/>
      <c r="F109" s="37"/>
      <c r="G109" s="37"/>
      <c r="H109" s="38"/>
    </row>
    <row r="110" spans="1:8" s="16" customFormat="1" ht="50.1" customHeight="1" x14ac:dyDescent="0.2">
      <c r="A110" s="143" t="s">
        <v>86</v>
      </c>
      <c r="B110" s="144"/>
      <c r="C110" s="190" t="str">
        <f>C141</f>
        <v>электронный справочник на основе Справочника организаций "2ГИС.САРАНСК" (мобильная версия 2ГИС 4.0 и выше)</v>
      </c>
      <c r="D110" s="56">
        <v>1002</v>
      </c>
      <c r="E110" s="37"/>
      <c r="F110" s="37"/>
      <c r="G110" s="37"/>
      <c r="H110" s="38"/>
    </row>
    <row r="111" spans="1:8" s="16" customFormat="1" ht="50.1" customHeight="1" x14ac:dyDescent="0.2">
      <c r="A111" s="143" t="s">
        <v>87</v>
      </c>
      <c r="B111" s="144"/>
      <c r="C111" s="190" t="s">
        <v>88</v>
      </c>
      <c r="D111" s="56">
        <v>540</v>
      </c>
      <c r="E111" s="37"/>
      <c r="F111" s="37"/>
      <c r="G111" s="37"/>
      <c r="H111" s="38"/>
    </row>
    <row r="112" spans="1:8" s="16" customFormat="1" ht="83.25" customHeight="1" x14ac:dyDescent="0.2">
      <c r="A112" s="143" t="s">
        <v>89</v>
      </c>
      <c r="B112" s="144"/>
      <c r="C1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2" s="56">
        <v>1344</v>
      </c>
      <c r="E112" s="37"/>
      <c r="F112" s="37"/>
      <c r="G112" s="37"/>
      <c r="H112" s="38"/>
    </row>
    <row r="113" spans="1:8" s="16" customFormat="1" ht="83.25" customHeight="1" x14ac:dyDescent="0.2">
      <c r="A113" s="143" t="s">
        <v>90</v>
      </c>
      <c r="B113" s="144"/>
      <c r="C113" s="190" t="str">
        <f t="shared" ref="C113:C115"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3" s="56">
        <v>1074</v>
      </c>
      <c r="E113" s="37"/>
      <c r="F113" s="37"/>
      <c r="G113" s="37"/>
      <c r="H113" s="38"/>
    </row>
    <row r="114" spans="1:8" s="16" customFormat="1" ht="83.25" customHeight="1" x14ac:dyDescent="0.2">
      <c r="A114" s="143" t="s">
        <v>91</v>
      </c>
      <c r="B114" s="144"/>
      <c r="C114"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4" s="56">
        <v>1098</v>
      </c>
      <c r="E114" s="37"/>
      <c r="F114" s="37"/>
      <c r="G114" s="37"/>
      <c r="H114" s="38"/>
    </row>
    <row r="115" spans="1:8" s="16" customFormat="1" ht="83.25" customHeight="1" x14ac:dyDescent="0.2">
      <c r="A115" s="143" t="s">
        <v>92</v>
      </c>
      <c r="B115" s="144"/>
      <c r="C115" s="190"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5" s="56">
        <v>540</v>
      </c>
      <c r="E115" s="37"/>
      <c r="F115" s="37"/>
      <c r="G115" s="37"/>
      <c r="H115" s="38"/>
    </row>
    <row r="116" spans="1:8" s="16" customFormat="1" ht="83.25" customHeight="1" x14ac:dyDescent="0.2">
      <c r="A116" s="143" t="s">
        <v>93</v>
      </c>
      <c r="B116" s="144" t="s">
        <v>93</v>
      </c>
      <c r="C11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6" s="56">
        <v>5916</v>
      </c>
      <c r="E116" s="37"/>
      <c r="F116" s="37"/>
      <c r="G116" s="37"/>
      <c r="H116" s="38"/>
    </row>
    <row r="117" spans="1:8" s="16" customFormat="1" ht="83.25" customHeight="1" x14ac:dyDescent="0.2">
      <c r="A117" s="143" t="s">
        <v>94</v>
      </c>
      <c r="B117" s="144" t="s">
        <v>94</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17" s="56">
        <v>2004</v>
      </c>
      <c r="E117" s="37"/>
      <c r="F117" s="37"/>
      <c r="G117" s="37"/>
      <c r="H117" s="38"/>
    </row>
    <row r="118" spans="1:8" s="16" customFormat="1" ht="50.1" customHeight="1" thickBot="1" x14ac:dyDescent="0.25">
      <c r="A118" s="143" t="s">
        <v>95</v>
      </c>
      <c r="B118" s="144"/>
      <c r="C118" s="190" t="str">
        <f t="shared" si="1"/>
        <v>Электронный справочник на основе Справочника организаций "2ГИС.САРАНСК" (версия для ПК)</v>
      </c>
      <c r="D118" s="56">
        <v>2334</v>
      </c>
      <c r="E118" s="37"/>
      <c r="F118" s="37"/>
      <c r="G118" s="37"/>
      <c r="H118" s="38"/>
    </row>
    <row r="119" spans="1:8" s="16" customFormat="1" ht="102" customHeight="1" thickBot="1" x14ac:dyDescent="0.25">
      <c r="A119" s="143" t="s">
        <v>16</v>
      </c>
      <c r="B119" s="144"/>
      <c r="C11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9" s="56">
        <v>690</v>
      </c>
      <c r="E119" s="37"/>
      <c r="F119" s="37"/>
      <c r="G119" s="37"/>
      <c r="H119" s="38"/>
    </row>
    <row r="120" spans="1:8" s="16" customFormat="1" ht="126" customHeight="1" x14ac:dyDescent="0.2">
      <c r="A120" s="143" t="s">
        <v>96</v>
      </c>
      <c r="B120" s="144"/>
      <c r="C12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0" s="56">
        <v>2715</v>
      </c>
      <c r="E120" s="37"/>
      <c r="F120" s="37"/>
      <c r="G120" s="37"/>
      <c r="H120" s="38"/>
    </row>
    <row r="121" spans="1:8" s="16" customFormat="1" ht="96" customHeight="1" x14ac:dyDescent="0.2">
      <c r="A121" s="137" t="s">
        <v>97</v>
      </c>
      <c r="B121" s="191"/>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1" s="56">
        <v>3000</v>
      </c>
      <c r="E121" s="37"/>
      <c r="F121" s="37"/>
      <c r="G121" s="37"/>
      <c r="H121" s="38"/>
    </row>
    <row r="122" spans="1:8" s="16" customFormat="1" ht="96" customHeight="1" x14ac:dyDescent="0.2">
      <c r="A122" s="137" t="s">
        <v>98</v>
      </c>
      <c r="B122" s="191"/>
      <c r="C1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22" s="56">
        <v>2004</v>
      </c>
      <c r="E122" s="37"/>
      <c r="F122" s="37"/>
      <c r="G122" s="37"/>
      <c r="H122" s="38"/>
    </row>
    <row r="123" spans="1:8" s="16" customFormat="1" ht="50.1" customHeight="1" x14ac:dyDescent="0.2">
      <c r="A123" s="143" t="s">
        <v>99</v>
      </c>
      <c r="B123" s="144"/>
      <c r="C123" s="190" t="str">
        <f>"Интернет-площадка 2gis.ru на основе Cправочника организаций "&amp;$C$2&amp;""</f>
        <v>Интернет-площадка 2gis.ru на основе Cправочника организаций "2ГИС.САРАНСК"</v>
      </c>
      <c r="D123" s="56">
        <v>2400</v>
      </c>
      <c r="E123" s="37"/>
      <c r="F123" s="37"/>
      <c r="G123" s="37"/>
      <c r="H123" s="38"/>
    </row>
    <row r="124" spans="1:8" s="16" customFormat="1" ht="50.1" customHeight="1" x14ac:dyDescent="0.2">
      <c r="A124" s="137" t="s">
        <v>100</v>
      </c>
      <c r="B124" s="191"/>
      <c r="C124" s="190" t="str">
        <f t="shared" ref="C124:C133"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4" s="56">
        <v>3120</v>
      </c>
      <c r="E124" s="37"/>
      <c r="F124" s="37"/>
      <c r="G124" s="37"/>
      <c r="H124" s="38"/>
    </row>
    <row r="125" spans="1:8" s="16" customFormat="1" ht="50.1" customHeight="1" x14ac:dyDescent="0.2">
      <c r="A125" s="143" t="s">
        <v>101</v>
      </c>
      <c r="B125" s="144"/>
      <c r="C125" s="190" t="str">
        <f t="shared" si="3"/>
        <v>Электронный справочник на основе Справочника организаций "2ГИС.САРАНСК" (версия для ПК)</v>
      </c>
      <c r="D125" s="56">
        <v>7440</v>
      </c>
      <c r="E125" s="37"/>
      <c r="F125" s="37"/>
      <c r="G125" s="37"/>
      <c r="H125" s="38"/>
    </row>
    <row r="126" spans="1:8" s="16" customFormat="1" ht="50.1" customHeight="1" x14ac:dyDescent="0.2">
      <c r="A126" s="143" t="s">
        <v>102</v>
      </c>
      <c r="B126" s="144"/>
      <c r="C126" s="190" t="str">
        <f>"Интернет-площадка 2gis.ru на основе Cправочника организаций "&amp;$C$2&amp;""</f>
        <v>Интернет-площадка 2gis.ru на основе Cправочника организаций "2ГИС.САРАНСК"</v>
      </c>
      <c r="D126" s="56">
        <v>7320</v>
      </c>
      <c r="E126" s="37"/>
      <c r="F126" s="37"/>
      <c r="G126" s="37"/>
      <c r="H126" s="38"/>
    </row>
    <row r="127" spans="1:8" s="16" customFormat="1" ht="50.1" customHeight="1" x14ac:dyDescent="0.2">
      <c r="A127" s="143" t="s">
        <v>103</v>
      </c>
      <c r="B127" s="144"/>
      <c r="C127" s="190" t="str">
        <f>"Интернет-площадка 2gis.ru на основе Cправочника организаций "&amp;$C$2&amp;""</f>
        <v>Интернет-площадка 2gis.ru на основе Cправочника организаций "2ГИС.САРАНСК"</v>
      </c>
      <c r="D127" s="56">
        <v>8784</v>
      </c>
      <c r="E127" s="37"/>
      <c r="F127" s="37"/>
      <c r="G127" s="37"/>
      <c r="H127" s="38"/>
    </row>
    <row r="128" spans="1:8" s="16" customFormat="1" ht="50.1" customHeight="1" x14ac:dyDescent="0.2">
      <c r="A128" s="143" t="s">
        <v>104</v>
      </c>
      <c r="B128" s="144"/>
      <c r="C128" s="190" t="str">
        <f t="shared" si="3"/>
        <v>Электронный справочник на основе Справочника организаций "2ГИС.САРАНСК" (версия для ПК)</v>
      </c>
      <c r="D128" s="56">
        <v>5040</v>
      </c>
      <c r="E128" s="37"/>
      <c r="F128" s="37"/>
      <c r="G128" s="37"/>
      <c r="H128" s="38"/>
    </row>
    <row r="129" spans="1:8" s="16" customFormat="1" ht="50.1" customHeight="1" x14ac:dyDescent="0.2">
      <c r="A129" s="143" t="s">
        <v>105</v>
      </c>
      <c r="B129" s="144"/>
      <c r="C129" s="190" t="str">
        <f t="shared" si="3"/>
        <v>Электронный справочник на основе Справочника организаций "2ГИС.САРАНСК" (версия для ПК)</v>
      </c>
      <c r="D129" s="56">
        <v>5040</v>
      </c>
      <c r="E129" s="37"/>
      <c r="F129" s="37"/>
      <c r="G129" s="37"/>
      <c r="H129" s="38"/>
    </row>
    <row r="130" spans="1:8" s="16" customFormat="1" ht="50.1" customHeight="1" x14ac:dyDescent="0.2">
      <c r="A130" s="143" t="s">
        <v>106</v>
      </c>
      <c r="B130" s="144"/>
      <c r="C130" s="190" t="str">
        <f t="shared" si="3"/>
        <v>Электронный справочник на основе Справочника организаций "2ГИС.САРАНСК" (версия для ПК)</v>
      </c>
      <c r="D130" s="56">
        <v>4080</v>
      </c>
      <c r="E130" s="37"/>
      <c r="F130" s="37"/>
      <c r="G130" s="37"/>
      <c r="H130" s="38"/>
    </row>
    <row r="131" spans="1:8" s="16" customFormat="1" ht="50.1" customHeight="1" x14ac:dyDescent="0.2">
      <c r="A131" s="143" t="s">
        <v>107</v>
      </c>
      <c r="B131" s="144"/>
      <c r="C131" s="190" t="s">
        <v>88</v>
      </c>
      <c r="D131" s="56">
        <v>840</v>
      </c>
      <c r="E131" s="37"/>
      <c r="F131" s="37"/>
      <c r="G131" s="37"/>
      <c r="H131" s="38"/>
    </row>
    <row r="132" spans="1:8" s="16" customFormat="1" ht="77.25" customHeight="1" x14ac:dyDescent="0.2">
      <c r="A132" s="143" t="s">
        <v>108</v>
      </c>
      <c r="B132" s="144"/>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56">
        <v>8400</v>
      </c>
      <c r="E132" s="37"/>
      <c r="F132" s="37"/>
      <c r="G132" s="37"/>
      <c r="H132" s="38"/>
    </row>
    <row r="133" spans="1:8" s="16" customFormat="1" ht="50.1" customHeight="1" thickBot="1" x14ac:dyDescent="0.25">
      <c r="A133" s="143" t="s">
        <v>109</v>
      </c>
      <c r="B133" s="144"/>
      <c r="C133" s="190" t="str">
        <f t="shared" si="3"/>
        <v>Электронный справочник на основе Справочника организаций "2ГИС.САРАНСК" (версия для ПК)</v>
      </c>
      <c r="D133" s="56">
        <v>3360</v>
      </c>
      <c r="E133" s="37"/>
      <c r="F133" s="37"/>
      <c r="G133" s="37"/>
      <c r="H133" s="38"/>
    </row>
    <row r="134" spans="1:8" s="28" customFormat="1" ht="50.1" customHeight="1" thickBot="1" x14ac:dyDescent="0.25">
      <c r="A134" s="24" t="s">
        <v>110</v>
      </c>
      <c r="B134" s="25"/>
      <c r="C134" s="26"/>
      <c r="D134" s="156"/>
      <c r="E134" s="156"/>
      <c r="F134" s="156"/>
      <c r="G134" s="156"/>
      <c r="H134" s="157"/>
    </row>
    <row r="135" spans="1:8" s="16" customFormat="1" ht="50.1" customHeight="1" x14ac:dyDescent="0.2">
      <c r="A135" s="143" t="s">
        <v>111</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35" s="56">
        <v>2004</v>
      </c>
      <c r="E135" s="37"/>
      <c r="F135" s="37"/>
      <c r="G135" s="37"/>
      <c r="H135" s="38"/>
    </row>
    <row r="136" spans="1:8" s="16" customFormat="1" ht="50.1" customHeight="1" x14ac:dyDescent="0.2">
      <c r="A136" s="143" t="s">
        <v>112</v>
      </c>
      <c r="B136" s="144"/>
      <c r="C136" s="196"/>
      <c r="D136" s="56">
        <v>2004</v>
      </c>
      <c r="E136" s="37"/>
      <c r="F136" s="37"/>
      <c r="G136" s="37"/>
      <c r="H136" s="38"/>
    </row>
    <row r="137" spans="1:8" s="16" customFormat="1" ht="50.1" customHeight="1" x14ac:dyDescent="0.2">
      <c r="A137" s="194" t="s">
        <v>113</v>
      </c>
      <c r="B137" s="195"/>
      <c r="C137" s="196"/>
      <c r="D137" s="329">
        <v>1500</v>
      </c>
      <c r="E137" s="140"/>
      <c r="F137" s="140"/>
      <c r="G137" s="140"/>
      <c r="H137" s="140"/>
    </row>
    <row r="138" spans="1:8" s="16" customFormat="1" ht="50.1" customHeight="1" x14ac:dyDescent="0.2">
      <c r="A138" s="194" t="s">
        <v>114</v>
      </c>
      <c r="B138" s="195"/>
      <c r="C138" s="196"/>
      <c r="D138" s="329">
        <v>150</v>
      </c>
      <c r="E138" s="140"/>
      <c r="F138" s="140"/>
      <c r="G138" s="140"/>
      <c r="H138" s="140"/>
    </row>
    <row r="139" spans="1:8" s="16" customFormat="1" ht="50.1" customHeight="1" thickBot="1" x14ac:dyDescent="0.25">
      <c r="A139" s="194" t="s">
        <v>115</v>
      </c>
      <c r="B139" s="195"/>
      <c r="C139" s="198"/>
      <c r="D139" s="78">
        <v>510</v>
      </c>
      <c r="E139" s="79"/>
      <c r="F139" s="79"/>
      <c r="G139" s="79"/>
      <c r="H139" s="79"/>
    </row>
    <row r="140" spans="1:8" s="16" customFormat="1" ht="50.1" customHeight="1" thickBot="1" x14ac:dyDescent="0.25">
      <c r="A140" s="24" t="s">
        <v>116</v>
      </c>
      <c r="B140" s="25"/>
      <c r="C140" s="26"/>
      <c r="D140" s="156"/>
      <c r="E140" s="156"/>
      <c r="F140" s="156"/>
      <c r="G140" s="156"/>
      <c r="H140" s="157"/>
    </row>
    <row r="141" spans="1:8" s="16" customFormat="1" ht="50.1" customHeight="1" x14ac:dyDescent="0.2">
      <c r="A141" s="143" t="s">
        <v>117</v>
      </c>
      <c r="B141" s="144"/>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1" s="200">
        <f>F141*1.2</f>
        <v>2556</v>
      </c>
      <c r="E141" s="201">
        <f>F141*1.1</f>
        <v>2343</v>
      </c>
      <c r="F141" s="201">
        <v>2130</v>
      </c>
      <c r="G141" s="201">
        <f>F141*0.75</f>
        <v>1597.5</v>
      </c>
      <c r="H141" s="202">
        <f>F141*0.5</f>
        <v>1065</v>
      </c>
    </row>
    <row r="142" spans="1:8" s="16" customFormat="1" ht="50.1" customHeight="1" x14ac:dyDescent="0.2">
      <c r="A142" s="143" t="s">
        <v>118</v>
      </c>
      <c r="B142" s="144"/>
      <c r="C142" s="190" t="str">
        <f>"Интернет-площадка 2gis.ru на основе Cправочника организаций "&amp;$C$2&amp;""</f>
        <v>Интернет-площадка 2gis.ru на основе Cправочника организаций "2ГИС.САРАНСК"</v>
      </c>
      <c r="D142" s="56">
        <v>1860</v>
      </c>
      <c r="E142" s="37"/>
      <c r="F142" s="37"/>
      <c r="G142" s="37"/>
      <c r="H142" s="38"/>
    </row>
    <row r="143" spans="1:8" s="16" customFormat="1" ht="50.1" customHeight="1" x14ac:dyDescent="0.2">
      <c r="A143" s="143" t="s">
        <v>119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3" s="56">
        <v>1068</v>
      </c>
      <c r="E143" s="37"/>
      <c r="F143" s="37"/>
      <c r="G143" s="37"/>
      <c r="H143" s="38"/>
    </row>
    <row r="144" spans="1:8" s="16" customFormat="1" ht="50.1" customHeight="1" x14ac:dyDescent="0.2">
      <c r="A144" s="137" t="s">
        <v>286</v>
      </c>
      <c r="B144" s="191"/>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44" s="200">
        <f>F144*1.2</f>
        <v>3600</v>
      </c>
      <c r="E144" s="201">
        <f>F144*1.1</f>
        <v>3300.0000000000005</v>
      </c>
      <c r="F144" s="201">
        <v>3000</v>
      </c>
      <c r="G144" s="201">
        <f>F144*0.75</f>
        <v>2250</v>
      </c>
      <c r="H144" s="202">
        <f>F144*0.5</f>
        <v>1500</v>
      </c>
    </row>
    <row r="145" spans="1:8" s="16" customFormat="1" ht="50.1" customHeight="1" x14ac:dyDescent="0.2">
      <c r="A145" s="143" t="s">
        <v>165</v>
      </c>
      <c r="B145" s="144"/>
      <c r="C145" s="190" t="str">
        <f>"Интернет-площадка 2gis.ru на основе Cправочника организаций "&amp;$C$2&amp;""</f>
        <v>Интернет-площадка 2gis.ru на основе Cправочника организаций "2ГИС.САРАНСК"</v>
      </c>
      <c r="D145" s="36">
        <v>2640</v>
      </c>
      <c r="E145" s="37"/>
      <c r="F145" s="37"/>
      <c r="G145" s="37"/>
      <c r="H145" s="38"/>
    </row>
    <row r="146" spans="1:8" s="16" customFormat="1" ht="50.1" customHeight="1" x14ac:dyDescent="0.2">
      <c r="A146" s="143" t="s">
        <v>122</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6" s="36">
        <v>1560</v>
      </c>
      <c r="E146" s="37"/>
      <c r="F146" s="37"/>
      <c r="G146" s="37"/>
      <c r="H146" s="38"/>
    </row>
    <row r="147" spans="1:8" s="16" customFormat="1" ht="126" customHeight="1" thickBot="1" x14ac:dyDescent="0.25">
      <c r="A147" s="143" t="s">
        <v>123</v>
      </c>
      <c r="B147" s="144"/>
      <c r="C147" s="300" t="str">
        <f>C142</f>
        <v>Интернет-площадка 2gis.ru на основе Cправочника организаций "2ГИС.САРАНСК"</v>
      </c>
      <c r="D147" s="56">
        <v>1860</v>
      </c>
      <c r="E147" s="37"/>
      <c r="F147" s="37"/>
      <c r="G147" s="37"/>
      <c r="H147" s="38"/>
    </row>
    <row r="148" spans="1:8" s="28" customFormat="1" ht="50.1" customHeight="1" thickBot="1" x14ac:dyDescent="0.25">
      <c r="A148" s="24" t="s">
        <v>184</v>
      </c>
      <c r="B148" s="25"/>
      <c r="C148" s="26"/>
      <c r="D148" s="156"/>
      <c r="E148" s="156"/>
      <c r="F148" s="156"/>
      <c r="G148" s="156"/>
      <c r="H148" s="157"/>
    </row>
    <row r="149" spans="1:8" s="23" customFormat="1" ht="30" customHeight="1" thickBot="1" x14ac:dyDescent="0.25">
      <c r="A149" s="535"/>
      <c r="B149" s="357"/>
      <c r="C149" s="358"/>
      <c r="D149" s="357"/>
      <c r="E149" s="357"/>
      <c r="F149" s="357"/>
      <c r="G149" s="357"/>
      <c r="H149" s="359"/>
    </row>
    <row r="150" spans="1:8" s="16" customFormat="1" ht="185.25" customHeight="1" x14ac:dyDescent="0.2">
      <c r="A150" s="143" t="s">
        <v>185</v>
      </c>
      <c r="B150" s="144"/>
      <c r="C15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0" s="31">
        <v>5400</v>
      </c>
      <c r="E150" s="32"/>
      <c r="F150" s="32"/>
      <c r="G150" s="32"/>
      <c r="H150" s="33"/>
    </row>
    <row r="151" spans="1:8" s="16" customFormat="1" ht="83.25" customHeight="1" thickBot="1" x14ac:dyDescent="0.25">
      <c r="A151" s="143" t="s">
        <v>186</v>
      </c>
      <c r="B151" s="144"/>
      <c r="C151" s="196"/>
      <c r="D151" s="36">
        <v>5400</v>
      </c>
      <c r="E151" s="37"/>
      <c r="F151" s="37"/>
      <c r="G151" s="37"/>
      <c r="H151" s="38"/>
    </row>
    <row r="152" spans="1:8" s="16" customFormat="1" ht="21.75" thickBot="1" x14ac:dyDescent="0.25">
      <c r="A152" s="301"/>
      <c r="B152" s="302"/>
      <c r="C152" s="182"/>
      <c r="D152" s="325"/>
      <c r="E152" s="325"/>
      <c r="F152" s="325"/>
      <c r="G152" s="325"/>
      <c r="H152" s="326"/>
    </row>
    <row r="153" spans="1:8" ht="12.6" customHeight="1" x14ac:dyDescent="0.2">
      <c r="E153" s="211"/>
      <c r="F153" s="211"/>
    </row>
    <row r="154" spans="1:8" s="211" customFormat="1" ht="24.95" customHeight="1" x14ac:dyDescent="0.2">
      <c r="A154" s="208"/>
      <c r="B154" s="209" t="s">
        <v>125</v>
      </c>
      <c r="C154" s="708" t="s">
        <v>650</v>
      </c>
      <c r="D154" s="708"/>
    </row>
    <row r="155" spans="1:8" s="211" customFormat="1" ht="24.95" customHeight="1" x14ac:dyDescent="0.2">
      <c r="A155" s="208"/>
      <c r="C155" s="212" t="s">
        <v>651</v>
      </c>
      <c r="D155" s="212"/>
    </row>
    <row r="156" spans="1:8" s="211" customFormat="1" ht="24.95" customHeight="1" x14ac:dyDescent="0.2">
      <c r="A156" s="208"/>
      <c r="C156" s="210" t="s">
        <v>652</v>
      </c>
      <c r="D156" s="212"/>
    </row>
    <row r="157" spans="1:8" s="205" customFormat="1" ht="12.6" customHeight="1" x14ac:dyDescent="0.2">
      <c r="A157" s="204"/>
      <c r="C157" s="212"/>
      <c r="D157" s="212"/>
      <c r="E157" s="211"/>
      <c r="F157" s="211"/>
      <c r="G157" s="211"/>
    </row>
    <row r="158" spans="1:8" s="219" customFormat="1" ht="24.95" customHeight="1" x14ac:dyDescent="0.2">
      <c r="A158" s="215" t="str">
        <f>Абакан_юр!A157</f>
        <v>По соглашению сторон в качестве валюты платежа могут выступать украинские гривны, в этом случае курс следующий: 1 руб. = 0,4294 гривен</v>
      </c>
      <c r="B158" s="215"/>
      <c r="C158" s="215"/>
      <c r="D158" s="216"/>
      <c r="E158" s="216"/>
      <c r="F158" s="217"/>
      <c r="G158" s="218"/>
      <c r="H158" s="218"/>
    </row>
    <row r="159" spans="1:8" s="219" customFormat="1" ht="24.95" customHeight="1" x14ac:dyDescent="0.2">
      <c r="A159" s="215" t="str">
        <f>Абакан_юр!A158</f>
        <v>По соглашению сторон в качестве валюты платежа могут выступать дирхамы ОАЭ, в этом случае курс следующий: 1 руб. = 0,0422 дирхам</v>
      </c>
      <c r="B159" s="215"/>
      <c r="C159" s="215"/>
      <c r="D159" s="216"/>
      <c r="E159" s="216"/>
      <c r="F159" s="217"/>
      <c r="G159" s="220"/>
      <c r="H159" s="220"/>
    </row>
    <row r="160" spans="1:8" s="219" customFormat="1" ht="24.95" customHeight="1" x14ac:dyDescent="0.2">
      <c r="A160" s="215" t="str">
        <f>Абакан_юр!A159</f>
        <v>По соглашению сторон в качестве валюты платежа могут выступать доллары США, в этом случае курс следующий: 1 руб. = 0,0115 доллара</v>
      </c>
      <c r="B160" s="215"/>
      <c r="C160" s="215"/>
      <c r="D160" s="216"/>
      <c r="E160" s="216"/>
      <c r="F160" s="217"/>
      <c r="G160" s="220"/>
      <c r="H160" s="220"/>
    </row>
    <row r="161" spans="1:8" s="219" customFormat="1" ht="24.95" customHeight="1" x14ac:dyDescent="0.2">
      <c r="A161" s="215" t="str">
        <f>Абакан_юр!A160</f>
        <v>По соглашению сторон в качестве валюты платежа могут выступать евро, в этом случае курс следующий: 1 руб. = 0,0106 евро</v>
      </c>
      <c r="B161" s="215"/>
      <c r="C161" s="215"/>
      <c r="D161" s="216"/>
      <c r="E161" s="217"/>
      <c r="F161" s="217"/>
      <c r="G161" s="220"/>
      <c r="H161" s="220"/>
    </row>
    <row r="162" spans="1:8" s="219" customFormat="1" ht="24.95" customHeight="1" x14ac:dyDescent="0.2">
      <c r="A162" s="215" t="str">
        <f>Абакан_юр!A161</f>
        <v>По соглашению сторон в качестве валюты платежа могут выступать чешские кроны, в этом случае курс следующий: 1 руб. = 0,2596 крона</v>
      </c>
      <c r="B162" s="215"/>
      <c r="C162" s="215"/>
      <c r="D162" s="216"/>
      <c r="E162" s="217"/>
      <c r="F162" s="217"/>
      <c r="G162" s="220"/>
      <c r="H162" s="220"/>
    </row>
    <row r="163" spans="1:8" s="219" customFormat="1" ht="24.95" customHeight="1" x14ac:dyDescent="0.2">
      <c r="A163" s="215" t="str">
        <f>Абакан_юр!A162</f>
        <v>По соглашению сторон в качестве валюты платежа могут выступать киргизские сомы, в этом случае курс следующий: 1 руб. = 1,0276 сом</v>
      </c>
      <c r="B163" s="215"/>
      <c r="C163" s="215"/>
      <c r="D163" s="216"/>
      <c r="E163" s="216"/>
      <c r="F163" s="217"/>
      <c r="G163" s="220"/>
      <c r="H163" s="220"/>
    </row>
    <row r="164" spans="1:8" s="219" customFormat="1" ht="24.95" customHeight="1" x14ac:dyDescent="0.2">
      <c r="A16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4" s="215"/>
      <c r="C164" s="215"/>
      <c r="D164" s="216"/>
      <c r="E164" s="216"/>
      <c r="F164" s="217"/>
      <c r="G164" s="220"/>
      <c r="H164" s="220"/>
    </row>
    <row r="165" spans="1:8" s="226" customFormat="1" ht="12" customHeight="1" x14ac:dyDescent="0.2">
      <c r="A165" s="221"/>
      <c r="B165" s="221"/>
      <c r="C165" s="222"/>
      <c r="D165" s="223"/>
      <c r="E165" s="223"/>
      <c r="F165" s="224"/>
      <c r="G165" s="225"/>
      <c r="H165" s="225"/>
    </row>
    <row r="166" spans="1:8" ht="24.95" customHeight="1" x14ac:dyDescent="0.2">
      <c r="A166" s="227" t="s">
        <v>136</v>
      </c>
      <c r="B166" s="227"/>
      <c r="C166" s="227"/>
      <c r="D166" s="227"/>
      <c r="E166" s="227"/>
      <c r="F166" s="227"/>
      <c r="G166" s="227"/>
      <c r="H166" s="227"/>
    </row>
    <row r="167" spans="1:8" ht="24.95" customHeight="1" x14ac:dyDescent="0.2">
      <c r="A167" s="227" t="s">
        <v>137</v>
      </c>
      <c r="B167" s="227"/>
      <c r="C167" s="227"/>
      <c r="D167" s="227"/>
      <c r="E167" s="227"/>
      <c r="F167" s="227"/>
      <c r="G167" s="227"/>
      <c r="H167" s="227"/>
    </row>
    <row r="168" spans="1:8" s="226" customFormat="1" ht="12.6" customHeight="1" x14ac:dyDescent="0.2">
      <c r="A168" s="221"/>
      <c r="B168" s="221"/>
      <c r="C168" s="222"/>
      <c r="D168" s="223"/>
      <c r="E168" s="223"/>
      <c r="F168" s="224"/>
      <c r="G168" s="225"/>
      <c r="H168" s="225"/>
    </row>
    <row r="169" spans="1:8" s="230" customFormat="1" ht="50.1" customHeight="1" thickBot="1" x14ac:dyDescent="0.25">
      <c r="A169" s="228" t="s">
        <v>138</v>
      </c>
      <c r="B169" s="228"/>
      <c r="C169" s="228"/>
      <c r="D169" s="228"/>
      <c r="E169" s="228"/>
      <c r="F169" s="229"/>
      <c r="G169" s="219"/>
    </row>
    <row r="170" spans="1:8" s="235" customFormat="1" ht="50.1" customHeight="1" thickBot="1" x14ac:dyDescent="0.25">
      <c r="A170" s="541" t="s">
        <v>139</v>
      </c>
      <c r="B170" s="542"/>
      <c r="C170" s="542"/>
      <c r="D170" s="542"/>
      <c r="E170" s="543"/>
      <c r="F170" s="234"/>
      <c r="G170" s="205"/>
    </row>
    <row r="171" spans="1:8" ht="106.5" customHeight="1" thickBot="1" x14ac:dyDescent="0.25">
      <c r="A171" s="305" t="s">
        <v>140</v>
      </c>
      <c r="B171" s="306"/>
      <c r="C171" s="238" t="s">
        <v>141</v>
      </c>
      <c r="D171" s="330" t="s">
        <v>142</v>
      </c>
      <c r="E171" s="331"/>
      <c r="F171" s="240"/>
      <c r="G171" s="240"/>
      <c r="H171" s="240"/>
    </row>
    <row r="172" spans="1:8" ht="99.95" customHeight="1" x14ac:dyDescent="0.2">
      <c r="A172" s="246" t="s">
        <v>143</v>
      </c>
      <c r="B172" s="247"/>
      <c r="C172" s="248" t="s">
        <v>144</v>
      </c>
      <c r="D172" s="249" t="s">
        <v>145</v>
      </c>
      <c r="E172" s="250"/>
      <c r="F172" s="240"/>
      <c r="G172" s="240"/>
      <c r="H172" s="240"/>
    </row>
    <row r="173" spans="1:8" ht="75" customHeight="1" x14ac:dyDescent="0.2">
      <c r="A173" s="246" t="s">
        <v>146</v>
      </c>
      <c r="B173" s="247"/>
      <c r="C173" s="248" t="s">
        <v>147</v>
      </c>
      <c r="D173" s="249" t="s">
        <v>148</v>
      </c>
      <c r="E173" s="250"/>
      <c r="F173" s="240"/>
      <c r="G173" s="240"/>
      <c r="H173" s="240"/>
    </row>
    <row r="174" spans="1:8" ht="114.75" customHeight="1" thickBot="1" x14ac:dyDescent="0.25">
      <c r="A174" s="332" t="s">
        <v>149</v>
      </c>
      <c r="B174" s="333"/>
      <c r="C174" s="334" t="s">
        <v>150</v>
      </c>
      <c r="D174" s="335" t="s">
        <v>148</v>
      </c>
      <c r="E174" s="336"/>
      <c r="F174" s="240"/>
      <c r="G174" s="240"/>
      <c r="H174" s="240"/>
    </row>
    <row r="175" spans="1:8" s="205" customFormat="1" ht="102.75" customHeight="1" thickBot="1" x14ac:dyDescent="0.25">
      <c r="A175" s="332" t="s">
        <v>152</v>
      </c>
      <c r="B175" s="333"/>
      <c r="C175" s="547" t="s">
        <v>153</v>
      </c>
      <c r="D175" s="333" t="s">
        <v>148</v>
      </c>
      <c r="E175" s="548"/>
      <c r="F175" s="234"/>
      <c r="G175" s="234"/>
      <c r="H175" s="234"/>
    </row>
    <row r="176" spans="1:8" s="226" customFormat="1" ht="222.75" customHeight="1" thickBot="1" x14ac:dyDescent="0.25">
      <c r="A176" s="332" t="s">
        <v>154</v>
      </c>
      <c r="B176" s="333"/>
      <c r="C176" s="334" t="s">
        <v>155</v>
      </c>
      <c r="D176" s="335" t="s">
        <v>148</v>
      </c>
      <c r="E176" s="336"/>
      <c r="F176" s="224"/>
      <c r="G176" s="225"/>
      <c r="H176" s="225"/>
    </row>
    <row r="177" spans="1:8" s="462" customFormat="1" ht="75" customHeight="1" x14ac:dyDescent="0.2">
      <c r="A177" s="460" t="s">
        <v>653</v>
      </c>
      <c r="B177" s="460"/>
      <c r="C177" s="460"/>
      <c r="D177" s="460"/>
      <c r="E177" s="460"/>
      <c r="F177" s="460"/>
      <c r="G177" s="460"/>
      <c r="H177" s="460"/>
    </row>
    <row r="178" spans="1:8" s="462" customFormat="1" ht="24.75" customHeight="1" x14ac:dyDescent="0.2">
      <c r="A178" s="461" t="s">
        <v>654</v>
      </c>
      <c r="B178" s="461"/>
      <c r="C178" s="461"/>
      <c r="D178" s="461"/>
      <c r="E178" s="461"/>
      <c r="F178" s="461"/>
      <c r="G178" s="461"/>
      <c r="H178" s="461"/>
    </row>
    <row r="179" spans="1:8" s="226" customFormat="1" ht="12" customHeight="1" x14ac:dyDescent="0.2">
      <c r="A179" s="221"/>
      <c r="B179" s="221"/>
      <c r="C179" s="222"/>
      <c r="D179" s="223"/>
      <c r="E179" s="223"/>
      <c r="F179" s="224"/>
      <c r="G179" s="225"/>
      <c r="H179" s="225"/>
    </row>
    <row r="180" spans="1:8" ht="44.25" customHeight="1" x14ac:dyDescent="0.2">
      <c r="A180" s="252" t="s">
        <v>156</v>
      </c>
      <c r="B180" s="252"/>
      <c r="C180" s="252"/>
      <c r="D180" s="252"/>
      <c r="E180" s="252"/>
      <c r="F180" s="252"/>
      <c r="G180" s="252"/>
      <c r="H180" s="252"/>
    </row>
    <row r="181" spans="1:8" ht="39.75" customHeight="1" x14ac:dyDescent="0.2">
      <c r="A181" s="252" t="s">
        <v>157</v>
      </c>
      <c r="B181" s="252"/>
      <c r="C181" s="252"/>
      <c r="D181" s="252"/>
      <c r="E181" s="252"/>
      <c r="F181" s="252"/>
      <c r="G181" s="252"/>
      <c r="H181" s="252"/>
    </row>
    <row r="182" spans="1:8" ht="183" customHeight="1" x14ac:dyDescent="0.2">
      <c r="A18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11"/>
      <c r="C182" s="311"/>
      <c r="D182" s="311"/>
      <c r="E182" s="311"/>
      <c r="F182" s="311"/>
      <c r="G182" s="311"/>
      <c r="H182" s="311"/>
    </row>
    <row r="183" spans="1:8" s="16" customFormat="1" ht="67.5" customHeight="1" x14ac:dyDescent="0.2">
      <c r="A183" s="227" t="s">
        <v>159</v>
      </c>
      <c r="B183" s="227"/>
      <c r="C183" s="227"/>
      <c r="D183" s="227"/>
      <c r="E183" s="227"/>
      <c r="F183" s="227"/>
      <c r="G183" s="227"/>
      <c r="H183" s="227"/>
    </row>
    <row r="184" spans="1:8" ht="23.25" x14ac:dyDescent="0.2">
      <c r="A184" s="252" t="s">
        <v>160</v>
      </c>
      <c r="B184" s="252"/>
      <c r="C184" s="252"/>
      <c r="D184" s="252"/>
      <c r="E184" s="252"/>
      <c r="F184" s="252"/>
      <c r="G184" s="252"/>
      <c r="H184" s="252"/>
    </row>
    <row r="185" spans="1:8" s="254" customFormat="1" ht="114.75" customHeight="1" x14ac:dyDescent="0.2">
      <c r="A185" s="227" t="s">
        <v>161</v>
      </c>
      <c r="B185" s="227"/>
      <c r="C185" s="227"/>
      <c r="D185" s="227"/>
      <c r="E185" s="227"/>
      <c r="F185" s="227"/>
      <c r="G185" s="227"/>
      <c r="H185" s="227"/>
    </row>
  </sheetData>
  <sheetProtection selectLockedCells="1" selectUnlockedCells="1"/>
  <mergeCells count="305">
    <mergeCell ref="A184:H184"/>
    <mergeCell ref="A185:E185"/>
    <mergeCell ref="F185:H185"/>
    <mergeCell ref="A177:H177"/>
    <mergeCell ref="A178:H178"/>
    <mergeCell ref="A180:H180"/>
    <mergeCell ref="A181:H181"/>
    <mergeCell ref="A182:H182"/>
    <mergeCell ref="A183:H183"/>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3:C163"/>
    <mergeCell ref="A164:C164"/>
    <mergeCell ref="A166:H166"/>
    <mergeCell ref="A167:H167"/>
    <mergeCell ref="A169:E169"/>
    <mergeCell ref="A170:E170"/>
    <mergeCell ref="A158:C158"/>
    <mergeCell ref="G158:H158"/>
    <mergeCell ref="A159:C159"/>
    <mergeCell ref="A160:C160"/>
    <mergeCell ref="A161:C161"/>
    <mergeCell ref="A162:C162"/>
    <mergeCell ref="A152:B152"/>
    <mergeCell ref="D152:H152"/>
    <mergeCell ref="C154:D154"/>
    <mergeCell ref="C155:D155"/>
    <mergeCell ref="C156:D156"/>
    <mergeCell ref="C157:D157"/>
    <mergeCell ref="A149:C149"/>
    <mergeCell ref="D149:H149"/>
    <mergeCell ref="A150:B150"/>
    <mergeCell ref="C150:C151"/>
    <mergeCell ref="D150:H150"/>
    <mergeCell ref="A151:B151"/>
    <mergeCell ref="D151:H151"/>
    <mergeCell ref="A146:B146"/>
    <mergeCell ref="D146:H146"/>
    <mergeCell ref="A147:B147"/>
    <mergeCell ref="D147:H147"/>
    <mergeCell ref="A148:B148"/>
    <mergeCell ref="D148:H148"/>
    <mergeCell ref="A142:B142"/>
    <mergeCell ref="D142:H142"/>
    <mergeCell ref="A143:B143"/>
    <mergeCell ref="D143:H143"/>
    <mergeCell ref="A144:B144"/>
    <mergeCell ref="A145:B145"/>
    <mergeCell ref="D145:H145"/>
    <mergeCell ref="D138:H138"/>
    <mergeCell ref="A139:B139"/>
    <mergeCell ref="D139:H139"/>
    <mergeCell ref="A140:B140"/>
    <mergeCell ref="D140:H140"/>
    <mergeCell ref="A141:B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C82:C99"/>
    <mergeCell ref="D82:H82"/>
    <mergeCell ref="A83:B83"/>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7:B67"/>
    <mergeCell ref="D67:H67"/>
    <mergeCell ref="A68:C68"/>
    <mergeCell ref="D68:H68"/>
    <mergeCell ref="D69:H69"/>
    <mergeCell ref="A70:B70"/>
    <mergeCell ref="C70:C78"/>
    <mergeCell ref="D70:H70"/>
    <mergeCell ref="A71:B71"/>
    <mergeCell ref="D71:H71"/>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67"/>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6"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361">
        <f>F7*1.2</f>
        <v>9828</v>
      </c>
      <c r="E7" s="361">
        <f>F7*1.1</f>
        <v>9009</v>
      </c>
      <c r="F7" s="361">
        <v>8190</v>
      </c>
      <c r="G7" s="361">
        <f>F7*0.75</f>
        <v>6142.5</v>
      </c>
      <c r="H7" s="361">
        <f>F7*0.5</f>
        <v>4095</v>
      </c>
    </row>
    <row r="8" spans="1:8" ht="12.75"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361">
        <f>F12*1.2</f>
        <v>10512</v>
      </c>
      <c r="E12" s="361">
        <f>F12*1.1</f>
        <v>9636</v>
      </c>
      <c r="F12" s="361">
        <v>8760</v>
      </c>
      <c r="G12" s="361">
        <f>F12*0.75</f>
        <v>6570</v>
      </c>
      <c r="H12" s="361">
        <f>F12*0.5</f>
        <v>4380</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105" x14ac:dyDescent="0.2">
      <c r="A18" s="65" t="s">
        <v>17</v>
      </c>
      <c r="B18" s="66" t="s">
        <v>18</v>
      </c>
      <c r="C18" s="67"/>
      <c r="D18" s="89">
        <v>1470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20"/>
      <c r="E22" s="620"/>
      <c r="F22" s="620"/>
      <c r="G22" s="620"/>
      <c r="H22" s="709"/>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330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361">
        <f>F27*1.2</f>
        <v>13766.4</v>
      </c>
      <c r="E27" s="361">
        <f>F27*1.1</f>
        <v>12619.2</v>
      </c>
      <c r="F27" s="361">
        <v>11472</v>
      </c>
      <c r="G27" s="361">
        <f>F27*0.75</f>
        <v>8604</v>
      </c>
      <c r="H27" s="361">
        <f>F27*0.5</f>
        <v>5736</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361">
        <f>F32*1.2</f>
        <v>14716.8</v>
      </c>
      <c r="E32" s="361">
        <f>F32*1.1</f>
        <v>13490.400000000001</v>
      </c>
      <c r="F32" s="361">
        <v>12264</v>
      </c>
      <c r="G32" s="361">
        <f>F32*0.75</f>
        <v>9198</v>
      </c>
      <c r="H32" s="361">
        <f>F32*0.5</f>
        <v>6132</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362"/>
      <c r="E36" s="362"/>
      <c r="F36" s="362"/>
      <c r="G36" s="362"/>
      <c r="H36" s="362"/>
    </row>
    <row r="37" spans="1:8" ht="21.75" thickBot="1" x14ac:dyDescent="0.25">
      <c r="A37" s="112"/>
      <c r="B37" s="62"/>
      <c r="C37" s="49"/>
      <c r="D37" s="118"/>
      <c r="E37" s="118"/>
      <c r="F37" s="118"/>
      <c r="G37" s="118"/>
      <c r="H37" s="412"/>
    </row>
    <row r="38" spans="1:8" ht="105" x14ac:dyDescent="0.2">
      <c r="A38" s="65" t="s">
        <v>28</v>
      </c>
      <c r="B38" s="66" t="s">
        <v>29</v>
      </c>
      <c r="C38" s="67"/>
      <c r="D38" s="89">
        <v>2160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468</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361">
        <f>F48*1.2</f>
        <v>4896</v>
      </c>
      <c r="E48" s="361">
        <f>F48*1.1</f>
        <v>4488</v>
      </c>
      <c r="F48" s="361">
        <v>4080</v>
      </c>
      <c r="G48" s="361">
        <f>F48*0.75</f>
        <v>3060</v>
      </c>
      <c r="H48" s="361">
        <f>F48*0.5</f>
        <v>2040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656</v>
      </c>
      <c r="B55" s="120"/>
      <c r="C55" s="120"/>
      <c r="D55" s="121" t="str">
        <f>"от "&amp;MIN(D56:D75)&amp;" до "&amp;MAX(D56:D75)</f>
        <v>от 1650 до 33000</v>
      </c>
      <c r="E55" s="122"/>
      <c r="F55" s="122"/>
      <c r="G55" s="122"/>
      <c r="H55" s="123"/>
    </row>
    <row r="56" spans="1:8" s="16" customFormat="1" ht="37.5" customHeight="1" outlineLevel="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56" s="365">
        <v>1650</v>
      </c>
      <c r="E56" s="128"/>
      <c r="F56" s="128"/>
      <c r="G56" s="128"/>
      <c r="H56" s="129"/>
    </row>
    <row r="57" spans="1:8" s="16" customFormat="1" ht="37.5" customHeight="1" outlineLevel="1" x14ac:dyDescent="0.2">
      <c r="A57" s="130" t="s">
        <v>33</v>
      </c>
      <c r="B57" s="366"/>
      <c r="C57" s="367"/>
      <c r="D57" s="56">
        <v>3300</v>
      </c>
      <c r="E57" s="37"/>
      <c r="F57" s="37"/>
      <c r="G57" s="37"/>
      <c r="H57" s="38"/>
    </row>
    <row r="58" spans="1:8" s="16" customFormat="1" ht="37.5" customHeight="1" outlineLevel="1" x14ac:dyDescent="0.2">
      <c r="A58" s="130" t="s">
        <v>34</v>
      </c>
      <c r="B58" s="366"/>
      <c r="C58" s="367"/>
      <c r="D58" s="56">
        <v>4950</v>
      </c>
      <c r="E58" s="37"/>
      <c r="F58" s="37"/>
      <c r="G58" s="37"/>
      <c r="H58" s="38"/>
    </row>
    <row r="59" spans="1:8" s="16" customFormat="1" ht="37.5" customHeight="1" outlineLevel="1" x14ac:dyDescent="0.2">
      <c r="A59" s="130" t="s">
        <v>35</v>
      </c>
      <c r="B59" s="366"/>
      <c r="C59" s="367"/>
      <c r="D59" s="56">
        <v>6600</v>
      </c>
      <c r="E59" s="37"/>
      <c r="F59" s="37"/>
      <c r="G59" s="37"/>
      <c r="H59" s="38"/>
    </row>
    <row r="60" spans="1:8" s="16" customFormat="1" ht="37.5" customHeight="1" outlineLevel="1" x14ac:dyDescent="0.2">
      <c r="A60" s="130" t="s">
        <v>36</v>
      </c>
      <c r="B60" s="366"/>
      <c r="C60" s="367"/>
      <c r="D60" s="56">
        <v>8250</v>
      </c>
      <c r="E60" s="37"/>
      <c r="F60" s="37"/>
      <c r="G60" s="37"/>
      <c r="H60" s="38"/>
    </row>
    <row r="61" spans="1:8" s="16" customFormat="1" ht="37.5" customHeight="1" outlineLevel="1" x14ac:dyDescent="0.2">
      <c r="A61" s="130" t="s">
        <v>37</v>
      </c>
      <c r="B61" s="366"/>
      <c r="C61" s="367"/>
      <c r="D61" s="56">
        <v>9900</v>
      </c>
      <c r="E61" s="37"/>
      <c r="F61" s="37"/>
      <c r="G61" s="37"/>
      <c r="H61" s="38"/>
    </row>
    <row r="62" spans="1:8" s="16" customFormat="1" ht="37.5" customHeight="1" outlineLevel="1" x14ac:dyDescent="0.2">
      <c r="A62" s="130" t="s">
        <v>38</v>
      </c>
      <c r="B62" s="366"/>
      <c r="C62" s="367"/>
      <c r="D62" s="56">
        <v>11550</v>
      </c>
      <c r="E62" s="37"/>
      <c r="F62" s="37"/>
      <c r="G62" s="37"/>
      <c r="H62" s="38"/>
    </row>
    <row r="63" spans="1:8" s="16" customFormat="1" ht="37.5" customHeight="1" outlineLevel="1" x14ac:dyDescent="0.2">
      <c r="A63" s="130" t="s">
        <v>39</v>
      </c>
      <c r="B63" s="366"/>
      <c r="C63" s="367"/>
      <c r="D63" s="56">
        <v>13200</v>
      </c>
      <c r="E63" s="37"/>
      <c r="F63" s="37"/>
      <c r="G63" s="37"/>
      <c r="H63" s="38"/>
    </row>
    <row r="64" spans="1:8" s="16" customFormat="1" ht="37.5" customHeight="1" outlineLevel="1" x14ac:dyDescent="0.2">
      <c r="A64" s="130" t="s">
        <v>40</v>
      </c>
      <c r="B64" s="366"/>
      <c r="C64" s="367"/>
      <c r="D64" s="56">
        <v>14850</v>
      </c>
      <c r="E64" s="37"/>
      <c r="F64" s="37"/>
      <c r="G64" s="37"/>
      <c r="H64" s="38"/>
    </row>
    <row r="65" spans="1:8" s="16" customFormat="1" ht="37.5" customHeight="1" outlineLevel="1" x14ac:dyDescent="0.2">
      <c r="A65" s="130" t="s">
        <v>41</v>
      </c>
      <c r="B65" s="366"/>
      <c r="C65" s="367"/>
      <c r="D65" s="56">
        <v>16500</v>
      </c>
      <c r="E65" s="37"/>
      <c r="F65" s="37"/>
      <c r="G65" s="37"/>
      <c r="H65" s="38"/>
    </row>
    <row r="66" spans="1:8" s="16" customFormat="1" ht="37.5" customHeight="1" outlineLevel="1" x14ac:dyDescent="0.2">
      <c r="A66" s="130" t="s">
        <v>42</v>
      </c>
      <c r="B66" s="366"/>
      <c r="C66" s="367"/>
      <c r="D66" s="56">
        <v>18150</v>
      </c>
      <c r="E66" s="37"/>
      <c r="F66" s="37"/>
      <c r="G66" s="37"/>
      <c r="H66" s="38"/>
    </row>
    <row r="67" spans="1:8" s="16" customFormat="1" ht="37.5" customHeight="1" outlineLevel="1" x14ac:dyDescent="0.2">
      <c r="A67" s="130" t="s">
        <v>43</v>
      </c>
      <c r="B67" s="366"/>
      <c r="C67" s="367"/>
      <c r="D67" s="56">
        <v>19800</v>
      </c>
      <c r="E67" s="37"/>
      <c r="F67" s="37"/>
      <c r="G67" s="37"/>
      <c r="H67" s="38"/>
    </row>
    <row r="68" spans="1:8" s="16" customFormat="1" ht="37.5" customHeight="1" outlineLevel="1" x14ac:dyDescent="0.2">
      <c r="A68" s="130" t="s">
        <v>44</v>
      </c>
      <c r="B68" s="366"/>
      <c r="C68" s="367"/>
      <c r="D68" s="56">
        <v>21450</v>
      </c>
      <c r="E68" s="37"/>
      <c r="F68" s="37"/>
      <c r="G68" s="37"/>
      <c r="H68" s="38"/>
    </row>
    <row r="69" spans="1:8" s="16" customFormat="1" ht="37.5" customHeight="1" outlineLevel="1" x14ac:dyDescent="0.2">
      <c r="A69" s="130" t="s">
        <v>45</v>
      </c>
      <c r="B69" s="366"/>
      <c r="C69" s="367"/>
      <c r="D69" s="56">
        <v>23100</v>
      </c>
      <c r="E69" s="37"/>
      <c r="F69" s="37"/>
      <c r="G69" s="37"/>
      <c r="H69" s="38"/>
    </row>
    <row r="70" spans="1:8" s="16" customFormat="1" ht="37.5" customHeight="1" outlineLevel="1" x14ac:dyDescent="0.2">
      <c r="A70" s="130" t="s">
        <v>46</v>
      </c>
      <c r="B70" s="366"/>
      <c r="C70" s="367"/>
      <c r="D70" s="56">
        <v>24750</v>
      </c>
      <c r="E70" s="37"/>
      <c r="F70" s="37"/>
      <c r="G70" s="37"/>
      <c r="H70" s="38"/>
    </row>
    <row r="71" spans="1:8" s="16" customFormat="1" ht="37.5" customHeight="1" outlineLevel="1" x14ac:dyDescent="0.2">
      <c r="A71" s="130" t="s">
        <v>47</v>
      </c>
      <c r="B71" s="366"/>
      <c r="C71" s="367"/>
      <c r="D71" s="56">
        <v>26400</v>
      </c>
      <c r="E71" s="37"/>
      <c r="F71" s="37"/>
      <c r="G71" s="37"/>
      <c r="H71" s="38"/>
    </row>
    <row r="72" spans="1:8" s="16" customFormat="1" ht="37.5" customHeight="1" outlineLevel="1" x14ac:dyDescent="0.2">
      <c r="A72" s="130" t="s">
        <v>48</v>
      </c>
      <c r="B72" s="366"/>
      <c r="C72" s="367"/>
      <c r="D72" s="56">
        <v>28050</v>
      </c>
      <c r="E72" s="37"/>
      <c r="F72" s="37"/>
      <c r="G72" s="37"/>
      <c r="H72" s="38"/>
    </row>
    <row r="73" spans="1:8" s="16" customFormat="1" ht="37.5" customHeight="1" outlineLevel="1" x14ac:dyDescent="0.2">
      <c r="A73" s="130" t="s">
        <v>49</v>
      </c>
      <c r="B73" s="366"/>
      <c r="C73" s="367"/>
      <c r="D73" s="56">
        <v>29700</v>
      </c>
      <c r="E73" s="37"/>
      <c r="F73" s="37"/>
      <c r="G73" s="37"/>
      <c r="H73" s="38"/>
    </row>
    <row r="74" spans="1:8" s="16" customFormat="1" ht="37.5" customHeight="1" outlineLevel="1" x14ac:dyDescent="0.2">
      <c r="A74" s="130" t="s">
        <v>50</v>
      </c>
      <c r="B74" s="366"/>
      <c r="C74" s="367"/>
      <c r="D74" s="56">
        <v>31350</v>
      </c>
      <c r="E74" s="37"/>
      <c r="F74" s="37"/>
      <c r="G74" s="37"/>
      <c r="H74" s="38"/>
    </row>
    <row r="75" spans="1:8" s="16" customFormat="1" ht="37.5" customHeight="1" outlineLevel="1" x14ac:dyDescent="0.2">
      <c r="A75" s="130" t="s">
        <v>51</v>
      </c>
      <c r="B75" s="366"/>
      <c r="C75" s="367"/>
      <c r="D75" s="56">
        <v>33000</v>
      </c>
      <c r="E75" s="37"/>
      <c r="F75" s="37"/>
      <c r="G75" s="37"/>
      <c r="H75" s="38"/>
    </row>
    <row r="76" spans="1:8" s="16" customFormat="1" ht="37.5" customHeight="1" outlineLevel="1" x14ac:dyDescent="0.2">
      <c r="A76" s="130" t="s">
        <v>196</v>
      </c>
      <c r="B76" s="131"/>
      <c r="C76" s="367"/>
      <c r="D76" s="56">
        <v>34650</v>
      </c>
      <c r="E76" s="37"/>
      <c r="F76" s="37"/>
      <c r="G76" s="37"/>
      <c r="H76" s="38"/>
    </row>
    <row r="77" spans="1:8" s="16" customFormat="1" ht="37.5" customHeight="1" outlineLevel="1" x14ac:dyDescent="0.2">
      <c r="A77" s="130" t="s">
        <v>197</v>
      </c>
      <c r="B77" s="131"/>
      <c r="C77" s="367"/>
      <c r="D77" s="56">
        <v>36300</v>
      </c>
      <c r="E77" s="37"/>
      <c r="F77" s="37"/>
      <c r="G77" s="37"/>
      <c r="H77" s="38"/>
    </row>
    <row r="78" spans="1:8" s="16" customFormat="1" ht="37.5" customHeight="1" outlineLevel="1" x14ac:dyDescent="0.2">
      <c r="A78" s="130" t="s">
        <v>198</v>
      </c>
      <c r="B78" s="131"/>
      <c r="C78" s="367"/>
      <c r="D78" s="56">
        <v>37950</v>
      </c>
      <c r="E78" s="37"/>
      <c r="F78" s="37"/>
      <c r="G78" s="37"/>
      <c r="H78" s="38"/>
    </row>
    <row r="79" spans="1:8" s="16" customFormat="1" ht="37.5" customHeight="1" outlineLevel="1" x14ac:dyDescent="0.2">
      <c r="A79" s="130" t="s">
        <v>199</v>
      </c>
      <c r="B79" s="131"/>
      <c r="C79" s="367"/>
      <c r="D79" s="56">
        <v>39600</v>
      </c>
      <c r="E79" s="37"/>
      <c r="F79" s="37"/>
      <c r="G79" s="37"/>
      <c r="H79" s="38"/>
    </row>
    <row r="80" spans="1:8" s="16" customFormat="1" ht="37.5" customHeight="1" outlineLevel="1" x14ac:dyDescent="0.2">
      <c r="A80" s="130" t="s">
        <v>200</v>
      </c>
      <c r="B80" s="131"/>
      <c r="C80" s="367"/>
      <c r="D80" s="56">
        <v>41250</v>
      </c>
      <c r="E80" s="37"/>
      <c r="F80" s="37"/>
      <c r="G80" s="37"/>
      <c r="H80" s="38"/>
    </row>
    <row r="81" spans="1:8" s="16" customFormat="1" ht="37.5" customHeight="1" outlineLevel="1" x14ac:dyDescent="0.2">
      <c r="A81" s="130" t="s">
        <v>201</v>
      </c>
      <c r="B81" s="131"/>
      <c r="C81" s="367"/>
      <c r="D81" s="56">
        <v>42900</v>
      </c>
      <c r="E81" s="37"/>
      <c r="F81" s="37"/>
      <c r="G81" s="37"/>
      <c r="H81" s="38"/>
    </row>
    <row r="82" spans="1:8" s="16" customFormat="1" ht="37.5" customHeight="1" outlineLevel="1" x14ac:dyDescent="0.2">
      <c r="A82" s="130" t="s">
        <v>202</v>
      </c>
      <c r="B82" s="131"/>
      <c r="C82" s="367"/>
      <c r="D82" s="56">
        <v>44550</v>
      </c>
      <c r="E82" s="37"/>
      <c r="F82" s="37"/>
      <c r="G82" s="37"/>
      <c r="H82" s="38"/>
    </row>
    <row r="83" spans="1:8" s="16" customFormat="1" ht="37.5" customHeight="1" outlineLevel="1" x14ac:dyDescent="0.2">
      <c r="A83" s="130" t="s">
        <v>203</v>
      </c>
      <c r="B83" s="131"/>
      <c r="C83" s="367"/>
      <c r="D83" s="56">
        <v>46200</v>
      </c>
      <c r="E83" s="37"/>
      <c r="F83" s="37"/>
      <c r="G83" s="37"/>
      <c r="H83" s="38"/>
    </row>
    <row r="84" spans="1:8" s="16" customFormat="1" ht="37.5" customHeight="1" outlineLevel="1" x14ac:dyDescent="0.2">
      <c r="A84" s="130" t="s">
        <v>204</v>
      </c>
      <c r="B84" s="131"/>
      <c r="C84" s="367"/>
      <c r="D84" s="56">
        <v>47850</v>
      </c>
      <c r="E84" s="37"/>
      <c r="F84" s="37"/>
      <c r="G84" s="37"/>
      <c r="H84" s="38"/>
    </row>
    <row r="85" spans="1:8" s="16" customFormat="1" ht="37.5" customHeight="1" outlineLevel="1" x14ac:dyDescent="0.2">
      <c r="A85" s="130" t="s">
        <v>205</v>
      </c>
      <c r="B85" s="131"/>
      <c r="C85" s="367"/>
      <c r="D85" s="56">
        <v>49500</v>
      </c>
      <c r="E85" s="37"/>
      <c r="F85" s="37"/>
      <c r="G85" s="37"/>
      <c r="H85" s="38"/>
    </row>
    <row r="86" spans="1:8" s="16" customFormat="1" ht="37.5" customHeight="1" outlineLevel="1" x14ac:dyDescent="0.2">
      <c r="A86" s="130" t="s">
        <v>215</v>
      </c>
      <c r="B86" s="131"/>
      <c r="C86" s="367"/>
      <c r="D86" s="56">
        <v>51150</v>
      </c>
      <c r="E86" s="37"/>
      <c r="F86" s="37"/>
      <c r="G86" s="37"/>
      <c r="H86" s="38"/>
    </row>
    <row r="87" spans="1:8" s="16" customFormat="1" ht="37.5" customHeight="1" outlineLevel="1" x14ac:dyDescent="0.2">
      <c r="A87" s="130" t="s">
        <v>216</v>
      </c>
      <c r="B87" s="131"/>
      <c r="C87" s="367"/>
      <c r="D87" s="56">
        <v>52800</v>
      </c>
      <c r="E87" s="37"/>
      <c r="F87" s="37"/>
      <c r="G87" s="37"/>
      <c r="H87" s="38"/>
    </row>
    <row r="88" spans="1:8" s="16" customFormat="1" ht="37.5" customHeight="1" outlineLevel="1" x14ac:dyDescent="0.2">
      <c r="A88" s="130" t="s">
        <v>217</v>
      </c>
      <c r="B88" s="131"/>
      <c r="C88" s="367"/>
      <c r="D88" s="56">
        <v>54450</v>
      </c>
      <c r="E88" s="37"/>
      <c r="F88" s="37"/>
      <c r="G88" s="37"/>
      <c r="H88" s="38"/>
    </row>
    <row r="89" spans="1:8" s="16" customFormat="1" ht="37.5" customHeight="1" outlineLevel="1" x14ac:dyDescent="0.2">
      <c r="A89" s="130" t="s">
        <v>218</v>
      </c>
      <c r="B89" s="131"/>
      <c r="C89" s="367"/>
      <c r="D89" s="56">
        <v>56100</v>
      </c>
      <c r="E89" s="37"/>
      <c r="F89" s="37"/>
      <c r="G89" s="37"/>
      <c r="H89" s="38"/>
    </row>
    <row r="90" spans="1:8" s="16" customFormat="1" ht="37.5" customHeight="1" outlineLevel="1" x14ac:dyDescent="0.2">
      <c r="A90" s="130" t="s">
        <v>219</v>
      </c>
      <c r="B90" s="131"/>
      <c r="C90" s="367"/>
      <c r="D90" s="56">
        <v>57750</v>
      </c>
      <c r="E90" s="37"/>
      <c r="F90" s="37"/>
      <c r="G90" s="37"/>
      <c r="H90" s="38"/>
    </row>
    <row r="91" spans="1:8" s="16" customFormat="1" ht="37.5" customHeight="1" outlineLevel="1" x14ac:dyDescent="0.2">
      <c r="A91" s="130" t="s">
        <v>220</v>
      </c>
      <c r="B91" s="131"/>
      <c r="C91" s="367"/>
      <c r="D91" s="56">
        <v>59400</v>
      </c>
      <c r="E91" s="37"/>
      <c r="F91" s="37"/>
      <c r="G91" s="37"/>
      <c r="H91" s="38"/>
    </row>
    <row r="92" spans="1:8" s="16" customFormat="1" ht="37.5" customHeight="1" outlineLevel="1" x14ac:dyDescent="0.2">
      <c r="A92" s="130" t="s">
        <v>221</v>
      </c>
      <c r="B92" s="131"/>
      <c r="C92" s="367"/>
      <c r="D92" s="56">
        <v>61050</v>
      </c>
      <c r="E92" s="37"/>
      <c r="F92" s="37"/>
      <c r="G92" s="37"/>
      <c r="H92" s="38"/>
    </row>
    <row r="93" spans="1:8" s="16" customFormat="1" ht="37.5" customHeight="1" outlineLevel="1" x14ac:dyDescent="0.2">
      <c r="A93" s="130" t="s">
        <v>222</v>
      </c>
      <c r="B93" s="131"/>
      <c r="C93" s="367"/>
      <c r="D93" s="56">
        <v>62700</v>
      </c>
      <c r="E93" s="37"/>
      <c r="F93" s="37"/>
      <c r="G93" s="37"/>
      <c r="H93" s="38"/>
    </row>
    <row r="94" spans="1:8" s="16" customFormat="1" ht="37.5" customHeight="1" outlineLevel="1" x14ac:dyDescent="0.2">
      <c r="A94" s="130" t="s">
        <v>223</v>
      </c>
      <c r="B94" s="131"/>
      <c r="C94" s="367"/>
      <c r="D94" s="56">
        <v>64350</v>
      </c>
      <c r="E94" s="37"/>
      <c r="F94" s="37"/>
      <c r="G94" s="37"/>
      <c r="H94" s="38"/>
    </row>
    <row r="95" spans="1:8" s="16" customFormat="1" ht="37.5" customHeight="1" outlineLevel="1" thickBot="1" x14ac:dyDescent="0.25">
      <c r="A95" s="130" t="s">
        <v>224</v>
      </c>
      <c r="B95" s="131"/>
      <c r="C95" s="367"/>
      <c r="D95" s="56">
        <v>66000</v>
      </c>
      <c r="E95" s="37"/>
      <c r="F95" s="37"/>
      <c r="G95" s="37"/>
      <c r="H95" s="38"/>
    </row>
    <row r="96" spans="1:8" s="16" customFormat="1" ht="50.1" customHeight="1" thickBot="1" x14ac:dyDescent="0.25">
      <c r="A96" s="119" t="s">
        <v>52</v>
      </c>
      <c r="B96" s="120"/>
      <c r="C96" s="120"/>
      <c r="D96" s="121" t="str">
        <f>"от "&amp;MIN(D97:D106)&amp;" до "&amp;MAX(D97:D106)</f>
        <v>от 66 до 5550</v>
      </c>
      <c r="E96" s="122"/>
      <c r="F96" s="122"/>
      <c r="G96" s="122"/>
      <c r="H96" s="123"/>
    </row>
    <row r="97" spans="1:8" s="16" customFormat="1" ht="159.75" customHeight="1" x14ac:dyDescent="0.2">
      <c r="A97" s="132" t="s">
        <v>53</v>
      </c>
      <c r="B97" s="133" t="s">
        <v>13</v>
      </c>
      <c r="C97" s="321"/>
      <c r="D97" s="127">
        <v>1200</v>
      </c>
      <c r="E97" s="128"/>
      <c r="F97" s="128"/>
      <c r="G97" s="128"/>
      <c r="H97" s="129"/>
    </row>
    <row r="98" spans="1:8" s="16" customFormat="1" ht="37.5" customHeight="1" x14ac:dyDescent="0.2">
      <c r="A98" s="143" t="s">
        <v>54</v>
      </c>
      <c r="B98" s="458"/>
      <c r="C98" s="139"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98" s="36">
        <v>66</v>
      </c>
      <c r="E98" s="37"/>
      <c r="F98" s="37"/>
      <c r="G98" s="37"/>
      <c r="H98" s="38"/>
    </row>
    <row r="99" spans="1:8" s="16" customFormat="1" ht="37.5" customHeight="1" x14ac:dyDescent="0.2">
      <c r="A99" s="143" t="s">
        <v>55</v>
      </c>
      <c r="B99" s="458"/>
      <c r="C99" s="142"/>
      <c r="D99" s="36">
        <v>4230</v>
      </c>
      <c r="E99" s="37"/>
      <c r="F99" s="37"/>
      <c r="G99" s="37"/>
      <c r="H99" s="38"/>
    </row>
    <row r="100" spans="1:8" s="16" customFormat="1" ht="37.5" customHeight="1" x14ac:dyDescent="0.2">
      <c r="A100" s="143" t="s">
        <v>56</v>
      </c>
      <c r="B100" s="458"/>
      <c r="C100" s="142"/>
      <c r="D100" s="36">
        <v>870</v>
      </c>
      <c r="E100" s="37"/>
      <c r="F100" s="37"/>
      <c r="G100" s="37"/>
      <c r="H100" s="38"/>
    </row>
    <row r="101" spans="1:8" s="16" customFormat="1" ht="37.5" customHeight="1" x14ac:dyDescent="0.2">
      <c r="A101" s="143" t="s">
        <v>57</v>
      </c>
      <c r="B101" s="144"/>
      <c r="C101" s="142"/>
      <c r="D101" s="36">
        <v>3630</v>
      </c>
      <c r="E101" s="37"/>
      <c r="F101" s="37"/>
      <c r="G101" s="37"/>
      <c r="H101" s="38"/>
    </row>
    <row r="102" spans="1:8" s="16" customFormat="1" ht="37.5" customHeight="1" x14ac:dyDescent="0.2">
      <c r="A102" s="143" t="s">
        <v>58</v>
      </c>
      <c r="B102" s="458"/>
      <c r="C102" s="142"/>
      <c r="D102" s="36">
        <v>270</v>
      </c>
      <c r="E102" s="37"/>
      <c r="F102" s="37"/>
      <c r="G102" s="37"/>
      <c r="H102" s="38"/>
    </row>
    <row r="103" spans="1:8" s="16" customFormat="1" ht="37.5" customHeight="1" x14ac:dyDescent="0.2">
      <c r="A103" s="143" t="s">
        <v>59</v>
      </c>
      <c r="B103" s="458"/>
      <c r="C103" s="142"/>
      <c r="D103" s="36">
        <v>270</v>
      </c>
      <c r="E103" s="37"/>
      <c r="F103" s="37"/>
      <c r="G103" s="37"/>
      <c r="H103" s="38"/>
    </row>
    <row r="104" spans="1:8" s="16" customFormat="1" ht="37.5" customHeight="1" x14ac:dyDescent="0.2">
      <c r="A104" s="143" t="s">
        <v>60</v>
      </c>
      <c r="B104" s="458"/>
      <c r="C104" s="142"/>
      <c r="D104" s="36">
        <v>540</v>
      </c>
      <c r="E104" s="37"/>
      <c r="F104" s="37"/>
      <c r="G104" s="37"/>
      <c r="H104" s="38"/>
    </row>
    <row r="105" spans="1:8" s="16" customFormat="1" ht="37.5" customHeight="1" x14ac:dyDescent="0.2">
      <c r="A105" s="143" t="s">
        <v>61</v>
      </c>
      <c r="B105" s="458"/>
      <c r="C105" s="142"/>
      <c r="D105" s="36">
        <v>780</v>
      </c>
      <c r="E105" s="37"/>
      <c r="F105" s="37"/>
      <c r="G105" s="37"/>
      <c r="H105" s="38"/>
    </row>
    <row r="106" spans="1:8" s="16" customFormat="1" ht="37.5" customHeight="1" thickBot="1" x14ac:dyDescent="0.25">
      <c r="A106" s="194" t="s">
        <v>62</v>
      </c>
      <c r="B106" s="459"/>
      <c r="C106" s="147"/>
      <c r="D106" s="36">
        <v>5550</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07" s="45">
        <v>30</v>
      </c>
      <c r="E107" s="45"/>
      <c r="F107" s="45"/>
      <c r="G107" s="45"/>
      <c r="H107" s="46"/>
    </row>
    <row r="108" spans="1:8" s="28" customFormat="1" ht="49.5" customHeight="1" thickBot="1" x14ac:dyDescent="0.25">
      <c r="A108" s="24" t="s">
        <v>65</v>
      </c>
      <c r="B108" s="25"/>
      <c r="C108" s="26"/>
      <c r="D108" s="156" t="str">
        <f>"от "&amp;MIN(D110,D130:H131,F169,D132:H146)&amp;" до "&amp;MAX(D110,D130:H131,F169,D132:H146)</f>
        <v>от 630 до 19740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4.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10" s="165">
        <v>6480</v>
      </c>
      <c r="E110" s="165"/>
      <c r="F110" s="165"/>
      <c r="G110" s="165"/>
      <c r="H110" s="166"/>
    </row>
    <row r="111" spans="1:8" s="16" customFormat="1" ht="54.75" customHeight="1" thickBot="1" x14ac:dyDescent="0.25">
      <c r="A111" s="167" t="s">
        <v>67</v>
      </c>
      <c r="B111" s="168"/>
      <c r="C111" s="169"/>
      <c r="D111" s="170" t="s">
        <v>68</v>
      </c>
      <c r="E111" s="171"/>
      <c r="F111" s="171"/>
      <c r="G111" s="171"/>
      <c r="H111" s="172"/>
    </row>
    <row r="112" spans="1:8" s="16" customFormat="1" ht="54.75" customHeight="1" x14ac:dyDescent="0.2">
      <c r="A112" s="173" t="s">
        <v>69</v>
      </c>
      <c r="B112" s="174"/>
      <c r="C112" s="169"/>
      <c r="D112" s="140">
        <f>D110/4</f>
        <v>1620</v>
      </c>
      <c r="E112" s="140"/>
      <c r="F112" s="140"/>
      <c r="G112" s="140"/>
      <c r="H112" s="141"/>
    </row>
    <row r="113" spans="1:8" s="16" customFormat="1" ht="54.75" customHeight="1" x14ac:dyDescent="0.2">
      <c r="A113" s="173" t="s">
        <v>70</v>
      </c>
      <c r="B113" s="174"/>
      <c r="C113" s="169"/>
      <c r="D113" s="140">
        <f>D110/5</f>
        <v>1296</v>
      </c>
      <c r="E113" s="140"/>
      <c r="F113" s="140"/>
      <c r="G113" s="140"/>
      <c r="H113" s="141"/>
    </row>
    <row r="114" spans="1:8" s="16" customFormat="1" ht="54.75" customHeight="1" x14ac:dyDescent="0.2">
      <c r="A114" s="173" t="s">
        <v>71</v>
      </c>
      <c r="B114" s="174"/>
      <c r="C114" s="169"/>
      <c r="D114" s="140">
        <f>D110/6</f>
        <v>1080</v>
      </c>
      <c r="E114" s="140"/>
      <c r="F114" s="140"/>
      <c r="G114" s="140"/>
      <c r="H114" s="141"/>
    </row>
    <row r="115" spans="1:8" s="16" customFormat="1" ht="54.75" customHeight="1" x14ac:dyDescent="0.2">
      <c r="A115" s="173" t="s">
        <v>72</v>
      </c>
      <c r="B115" s="174"/>
      <c r="C115" s="169"/>
      <c r="D115" s="140">
        <f>D110/7</f>
        <v>925.71428571428567</v>
      </c>
      <c r="E115" s="140"/>
      <c r="F115" s="140"/>
      <c r="G115" s="140"/>
      <c r="H115" s="141"/>
    </row>
    <row r="116" spans="1:8" s="16" customFormat="1" ht="54.75" customHeight="1" x14ac:dyDescent="0.2">
      <c r="A116" s="173" t="s">
        <v>73</v>
      </c>
      <c r="B116" s="174"/>
      <c r="C116" s="169"/>
      <c r="D116" s="140">
        <f>D110/8</f>
        <v>810</v>
      </c>
      <c r="E116" s="140"/>
      <c r="F116" s="140"/>
      <c r="G116" s="140"/>
      <c r="H116" s="141"/>
    </row>
    <row r="117" spans="1:8" s="16" customFormat="1" ht="54.75" customHeight="1" x14ac:dyDescent="0.2">
      <c r="A117" s="173" t="s">
        <v>74</v>
      </c>
      <c r="B117" s="174"/>
      <c r="C117" s="169"/>
      <c r="D117" s="140">
        <f>D110/9</f>
        <v>720</v>
      </c>
      <c r="E117" s="140"/>
      <c r="F117" s="140"/>
      <c r="G117" s="140"/>
      <c r="H117" s="141"/>
    </row>
    <row r="118" spans="1:8" s="16" customFormat="1" ht="54.75" customHeight="1" x14ac:dyDescent="0.2">
      <c r="A118" s="173" t="s">
        <v>75</v>
      </c>
      <c r="B118" s="174"/>
      <c r="C118" s="169"/>
      <c r="D118" s="140">
        <f>D110/10</f>
        <v>648</v>
      </c>
      <c r="E118" s="140"/>
      <c r="F118" s="140"/>
      <c r="G118" s="140"/>
      <c r="H118" s="141"/>
    </row>
    <row r="119" spans="1:8" s="16" customFormat="1" ht="54.75" customHeight="1" thickBot="1" x14ac:dyDescent="0.25">
      <c r="A119" s="162" t="s">
        <v>76</v>
      </c>
      <c r="B119" s="163"/>
      <c r="C119" s="169"/>
      <c r="D119" s="165">
        <v>9720</v>
      </c>
      <c r="E119" s="165"/>
      <c r="F119" s="165"/>
      <c r="G119" s="165"/>
      <c r="H119" s="166"/>
    </row>
    <row r="120" spans="1:8" s="16" customFormat="1" ht="54.75" customHeight="1" thickBot="1" x14ac:dyDescent="0.25">
      <c r="A120" s="167" t="s">
        <v>67</v>
      </c>
      <c r="B120" s="168"/>
      <c r="C120" s="169"/>
      <c r="D120" s="170" t="s">
        <v>68</v>
      </c>
      <c r="E120" s="171"/>
      <c r="F120" s="171"/>
      <c r="G120" s="171"/>
      <c r="H120" s="172"/>
    </row>
    <row r="121" spans="1:8" s="16" customFormat="1" ht="54.75" customHeight="1" x14ac:dyDescent="0.2">
      <c r="A121" s="173" t="s">
        <v>69</v>
      </c>
      <c r="B121" s="174"/>
      <c r="C121" s="169"/>
      <c r="D121" s="140">
        <v>2430</v>
      </c>
      <c r="E121" s="140"/>
      <c r="F121" s="140"/>
      <c r="G121" s="140"/>
      <c r="H121" s="141"/>
    </row>
    <row r="122" spans="1:8" s="16" customFormat="1" ht="54.75" customHeight="1" x14ac:dyDescent="0.2">
      <c r="A122" s="173" t="s">
        <v>70</v>
      </c>
      <c r="B122" s="174"/>
      <c r="C122" s="169"/>
      <c r="D122" s="140">
        <v>1944</v>
      </c>
      <c r="E122" s="140"/>
      <c r="F122" s="140"/>
      <c r="G122" s="140"/>
      <c r="H122" s="141"/>
    </row>
    <row r="123" spans="1:8" s="16" customFormat="1" ht="54.75" customHeight="1" x14ac:dyDescent="0.2">
      <c r="A123" s="173" t="s">
        <v>71</v>
      </c>
      <c r="B123" s="174"/>
      <c r="C123" s="169"/>
      <c r="D123" s="140">
        <v>1620</v>
      </c>
      <c r="E123" s="140"/>
      <c r="F123" s="140"/>
      <c r="G123" s="140"/>
      <c r="H123" s="141"/>
    </row>
    <row r="124" spans="1:8" s="16" customFormat="1" ht="54.75" customHeight="1" x14ac:dyDescent="0.2">
      <c r="A124" s="173" t="s">
        <v>72</v>
      </c>
      <c r="B124" s="174"/>
      <c r="C124" s="169"/>
      <c r="D124" s="140">
        <v>1388.5714285714284</v>
      </c>
      <c r="E124" s="140"/>
      <c r="F124" s="140"/>
      <c r="G124" s="140"/>
      <c r="H124" s="141"/>
    </row>
    <row r="125" spans="1:8" s="16" customFormat="1" ht="54.75" customHeight="1" x14ac:dyDescent="0.2">
      <c r="A125" s="173" t="s">
        <v>73</v>
      </c>
      <c r="B125" s="174"/>
      <c r="C125" s="169"/>
      <c r="D125" s="140">
        <v>1215</v>
      </c>
      <c r="E125" s="140"/>
      <c r="F125" s="140"/>
      <c r="G125" s="140"/>
      <c r="H125" s="141"/>
    </row>
    <row r="126" spans="1:8" s="16" customFormat="1" ht="54.75" customHeight="1" x14ac:dyDescent="0.2">
      <c r="A126" s="173" t="s">
        <v>74</v>
      </c>
      <c r="B126" s="174"/>
      <c r="C126" s="169"/>
      <c r="D126" s="140">
        <v>1080</v>
      </c>
      <c r="E126" s="140"/>
      <c r="F126" s="140"/>
      <c r="G126" s="140"/>
      <c r="H126" s="141"/>
    </row>
    <row r="127" spans="1:8" s="16" customFormat="1" ht="54.75" customHeight="1" thickBot="1" x14ac:dyDescent="0.25">
      <c r="A127" s="173" t="s">
        <v>75</v>
      </c>
      <c r="B127" s="174"/>
      <c r="C127" s="177"/>
      <c r="D127" s="140">
        <v>972</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28" s="44">
        <v>13200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"2ГИС.САРАТОВ"</v>
      </c>
      <c r="D130" s="56">
        <v>7050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1" s="56">
        <v>7050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2" s="56">
        <v>12240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"2ГИС.САРАТОВ"</v>
      </c>
      <c r="D133" s="56">
        <v>7050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"2ГИС.САРАТОВ"</v>
      </c>
      <c r="D134" s="56">
        <v>8460</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5" s="56">
        <v>4620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6" s="56">
        <v>4620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7" s="56">
        <v>13530</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"2ГИС.САРАТОВ" (мобильная версия 2ГИС 4.0 и выше)</v>
      </c>
      <c r="D138" s="56">
        <v>16800</v>
      </c>
      <c r="E138" s="37"/>
      <c r="F138" s="37"/>
      <c r="G138" s="37"/>
      <c r="H138" s="38"/>
    </row>
    <row r="139" spans="1:8" s="16" customFormat="1" ht="50.1" customHeight="1" x14ac:dyDescent="0.2">
      <c r="A139" s="143" t="s">
        <v>87</v>
      </c>
      <c r="B139" s="144"/>
      <c r="C139" s="190" t="s">
        <v>88</v>
      </c>
      <c r="D139" s="56">
        <v>630</v>
      </c>
      <c r="E139" s="37"/>
      <c r="F139" s="37"/>
      <c r="G139" s="37"/>
      <c r="H139" s="38"/>
    </row>
    <row r="140" spans="1:8" s="16" customFormat="1" ht="66.75"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0" s="56">
        <v>3180</v>
      </c>
      <c r="E140" s="37"/>
      <c r="F140" s="37"/>
      <c r="G140" s="37"/>
      <c r="H140" s="38"/>
    </row>
    <row r="141" spans="1:8" s="16" customFormat="1" ht="66.75"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1" s="56">
        <v>2112</v>
      </c>
      <c r="E141" s="37"/>
      <c r="F141" s="37"/>
      <c r="G141" s="37"/>
      <c r="H141" s="38"/>
    </row>
    <row r="142" spans="1:8" s="16" customFormat="1" ht="66.75" customHeight="1" x14ac:dyDescent="0.2">
      <c r="A142" s="143" t="s">
        <v>91</v>
      </c>
      <c r="B142" s="144"/>
      <c r="C142"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2" s="56">
        <v>2730</v>
      </c>
      <c r="E142" s="37"/>
      <c r="F142" s="37"/>
      <c r="G142" s="37"/>
      <c r="H142" s="38"/>
    </row>
    <row r="143" spans="1:8" s="16" customFormat="1" ht="66.75" customHeight="1" x14ac:dyDescent="0.2">
      <c r="A143" s="143" t="s">
        <v>92</v>
      </c>
      <c r="B143" s="144"/>
      <c r="C143" s="190"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3" s="56">
        <v>1056</v>
      </c>
      <c r="E143" s="37"/>
      <c r="F143" s="37"/>
      <c r="G143" s="37"/>
      <c r="H143" s="38"/>
    </row>
    <row r="144" spans="1:8" s="16" customFormat="1" ht="75"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4" s="56">
        <v>19740</v>
      </c>
      <c r="E144" s="37"/>
      <c r="F144" s="37"/>
      <c r="G144" s="37"/>
      <c r="H144" s="38"/>
    </row>
    <row r="145" spans="1:8" s="16" customFormat="1" ht="75"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45" s="56">
        <v>4308</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6" s="56">
        <v>8850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7" s="56">
        <v>1440</v>
      </c>
      <c r="E147" s="37"/>
      <c r="F147" s="37"/>
      <c r="G147" s="37"/>
      <c r="H147" s="38"/>
    </row>
    <row r="148" spans="1:8" s="16" customFormat="1" ht="126" customHeight="1" x14ac:dyDescent="0.2">
      <c r="A148" s="137" t="s">
        <v>96</v>
      </c>
      <c r="B148" s="191"/>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8" s="56">
        <v>7200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9" s="56">
        <v>7200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50" s="56">
        <v>6030</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"2ГИС.САРАТОВ"</v>
      </c>
      <c r="D151" s="56">
        <v>9960</v>
      </c>
      <c r="E151" s="37"/>
      <c r="F151" s="37"/>
      <c r="G151" s="37"/>
      <c r="H151" s="38"/>
    </row>
    <row r="152" spans="1:8" s="16" customFormat="1" ht="50.1" customHeight="1" x14ac:dyDescent="0.2">
      <c r="A152" s="137" t="s">
        <v>100</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9960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17160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"2ГИС.САРАТОВ"</v>
      </c>
      <c r="D154" s="56">
        <v>9960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"2ГИС.САРАТОВ"</v>
      </c>
      <c r="D155" s="56">
        <v>11952</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6" s="56">
        <v>6480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7" s="56">
        <v>6480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8" s="56">
        <v>18960</v>
      </c>
      <c r="E158" s="37"/>
      <c r="F158" s="37"/>
      <c r="G158" s="37"/>
      <c r="H158" s="38"/>
    </row>
    <row r="159" spans="1:8" s="16" customFormat="1" ht="50.1" customHeight="1" x14ac:dyDescent="0.2">
      <c r="A159" s="143" t="s">
        <v>107</v>
      </c>
      <c r="B159" s="144"/>
      <c r="C159" s="190" t="s">
        <v>88</v>
      </c>
      <c r="D159" s="56">
        <v>960</v>
      </c>
      <c r="E159" s="37"/>
      <c r="F159" s="37"/>
      <c r="G159" s="37"/>
      <c r="H159" s="38"/>
    </row>
    <row r="160" spans="1:8" s="16" customFormat="1" ht="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56">
        <v>27720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1" s="56">
        <v>12480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63" s="36">
        <v>6030</v>
      </c>
      <c r="E163" s="37"/>
      <c r="F163" s="37"/>
      <c r="G163" s="37"/>
      <c r="H163" s="38"/>
    </row>
    <row r="164" spans="1:8" s="16" customFormat="1" ht="50.1" customHeight="1" x14ac:dyDescent="0.2">
      <c r="A164" s="143" t="s">
        <v>112</v>
      </c>
      <c r="B164" s="144"/>
      <c r="C164" s="196"/>
      <c r="D164" s="36">
        <v>7200</v>
      </c>
      <c r="E164" s="37"/>
      <c r="F164" s="37"/>
      <c r="G164" s="37"/>
      <c r="H164" s="38"/>
    </row>
    <row r="165" spans="1:8" s="16" customFormat="1" ht="50.1" customHeight="1" x14ac:dyDescent="0.2">
      <c r="A165" s="194" t="s">
        <v>113</v>
      </c>
      <c r="B165" s="195"/>
      <c r="C165" s="196"/>
      <c r="D165" s="329">
        <v>3600</v>
      </c>
      <c r="E165" s="140"/>
      <c r="F165" s="140"/>
      <c r="G165" s="140"/>
      <c r="H165" s="140"/>
    </row>
    <row r="166" spans="1:8" s="16" customFormat="1" ht="50.1" customHeight="1" x14ac:dyDescent="0.2">
      <c r="A166" s="194" t="s">
        <v>114</v>
      </c>
      <c r="B166" s="195"/>
      <c r="C166" s="196"/>
      <c r="D166" s="329">
        <v>360</v>
      </c>
      <c r="E166" s="140"/>
      <c r="F166" s="140"/>
      <c r="G166" s="140"/>
      <c r="H166" s="140"/>
    </row>
    <row r="167" spans="1:8" s="16" customFormat="1" ht="50.1" customHeight="1" thickBot="1" x14ac:dyDescent="0.25">
      <c r="A167" s="194" t="s">
        <v>115</v>
      </c>
      <c r="B167" s="195"/>
      <c r="C167" s="198"/>
      <c r="D167" s="78">
        <v>1260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9" s="200">
        <f>F169*1.2</f>
        <v>3636</v>
      </c>
      <c r="E169" s="201">
        <f>F169*1.1</f>
        <v>3333.0000000000005</v>
      </c>
      <c r="F169" s="201">
        <v>3030</v>
      </c>
      <c r="G169" s="201">
        <f>F169*0.75</f>
        <v>2272.5</v>
      </c>
      <c r="H169" s="202">
        <f>F169*0.5</f>
        <v>1515</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"2ГИС.САРАТОВ"</v>
      </c>
      <c r="D170" s="36">
        <v>3030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1" s="56">
        <v>3030</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72" s="200">
        <f>F172*1.2</f>
        <v>5184</v>
      </c>
      <c r="E172" s="201">
        <f>F172*1.1</f>
        <v>4752</v>
      </c>
      <c r="F172" s="201">
        <v>4320</v>
      </c>
      <c r="G172" s="201">
        <f>F172*0.75</f>
        <v>3240</v>
      </c>
      <c r="H172" s="202">
        <f>F172*0.5</f>
        <v>2160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"2ГИС.САРАТОВ"</v>
      </c>
      <c r="D173" s="36">
        <v>4320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6">
        <v>4320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"2ГИС.САРАТОВ"</v>
      </c>
      <c r="D175" s="200">
        <f>F175*1.2</f>
        <v>7272</v>
      </c>
      <c r="E175" s="201">
        <f>F175*1.1</f>
        <v>6666.0000000000009</v>
      </c>
      <c r="F175" s="201">
        <v>6060</v>
      </c>
      <c r="G175" s="201">
        <f>F175*0.75</f>
        <v>4545</v>
      </c>
      <c r="H175" s="202">
        <f>F175*0.5</f>
        <v>3030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78" s="31">
        <v>7602</v>
      </c>
      <c r="E178" s="32"/>
      <c r="F178" s="32"/>
      <c r="G178" s="32"/>
      <c r="H178" s="33"/>
    </row>
    <row r="179" spans="1:8" s="16" customFormat="1" ht="83.25" customHeight="1" thickBot="1" x14ac:dyDescent="0.25">
      <c r="A179" s="143" t="s">
        <v>186</v>
      </c>
      <c r="B179" s="144"/>
      <c r="C179" s="196"/>
      <c r="D179" s="36">
        <v>7602</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266</v>
      </c>
      <c r="D182" s="210"/>
    </row>
    <row r="183" spans="1:8" s="211" customFormat="1" ht="24.95" customHeight="1" x14ac:dyDescent="0.2">
      <c r="A183" s="208"/>
      <c r="C183" s="212" t="s">
        <v>267</v>
      </c>
      <c r="D183" s="212"/>
    </row>
    <row r="184" spans="1:8" s="211" customFormat="1" ht="24.95" customHeight="1" x14ac:dyDescent="0.2">
      <c r="A184" s="208"/>
      <c r="C184" s="212" t="s">
        <v>268</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41" t="s">
        <v>139</v>
      </c>
      <c r="B198" s="542"/>
      <c r="C198" s="542"/>
      <c r="D198" s="542"/>
      <c r="E198" s="543"/>
      <c r="F198" s="234"/>
      <c r="G198" s="205"/>
    </row>
    <row r="199" spans="1:8" ht="99"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34.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7" t="s">
        <v>153</v>
      </c>
      <c r="D203" s="333" t="s">
        <v>148</v>
      </c>
      <c r="E203" s="548"/>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45" customHeight="1" x14ac:dyDescent="0.2">
      <c r="A205" s="252" t="s">
        <v>156</v>
      </c>
      <c r="B205" s="252"/>
      <c r="C205" s="252"/>
      <c r="D205" s="252"/>
      <c r="E205" s="252"/>
      <c r="F205" s="252"/>
      <c r="G205" s="252"/>
      <c r="H205" s="252"/>
    </row>
    <row r="206" spans="1:8" ht="45" customHeight="1" x14ac:dyDescent="0.2">
      <c r="A206" s="252" t="s">
        <v>157</v>
      </c>
      <c r="B206" s="252"/>
      <c r="C206" s="252"/>
      <c r="D206" s="252"/>
      <c r="E206" s="252"/>
      <c r="F206" s="252"/>
      <c r="G206" s="252"/>
      <c r="H206" s="252"/>
    </row>
    <row r="207" spans="1:8" ht="179.2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1">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148"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361">
        <f>F7*1.2</f>
        <v>7480.7999999999993</v>
      </c>
      <c r="E7" s="361">
        <f>F7*1.1</f>
        <v>6857.4000000000005</v>
      </c>
      <c r="F7" s="361">
        <v>6234</v>
      </c>
      <c r="G7" s="361">
        <f>F7*0.75</f>
        <v>4675.5</v>
      </c>
      <c r="H7" s="361">
        <f>F7*0.5</f>
        <v>3117</v>
      </c>
    </row>
    <row r="8" spans="1:8" ht="99" customHeight="1" x14ac:dyDescent="0.2">
      <c r="A8" s="34"/>
      <c r="B8" s="35"/>
      <c r="C8" s="35"/>
      <c r="D8" s="362"/>
      <c r="E8" s="362"/>
      <c r="F8" s="362"/>
      <c r="G8" s="362"/>
      <c r="H8" s="362"/>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362"/>
      <c r="E9" s="362"/>
      <c r="F9" s="362"/>
      <c r="G9" s="362"/>
      <c r="H9" s="362"/>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362"/>
      <c r="E10" s="362"/>
      <c r="F10" s="362"/>
      <c r="G10" s="362"/>
      <c r="H10" s="362"/>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361">
        <f>F12*1.2</f>
        <v>8395.1999999999989</v>
      </c>
      <c r="E12" s="361">
        <f>F12*1.1</f>
        <v>7695.6</v>
      </c>
      <c r="F12" s="361">
        <v>6996</v>
      </c>
      <c r="G12" s="361">
        <f>F12*0.75</f>
        <v>5247</v>
      </c>
      <c r="H12" s="361">
        <f>F12*0.5</f>
        <v>3498</v>
      </c>
    </row>
    <row r="13" spans="1:8" ht="147" customHeight="1" x14ac:dyDescent="0.2">
      <c r="A13" s="55"/>
      <c r="B13" s="35"/>
      <c r="C13" s="35"/>
      <c r="D13" s="362"/>
      <c r="E13" s="362"/>
      <c r="F13" s="362"/>
      <c r="G13" s="362"/>
      <c r="H13" s="362"/>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362"/>
      <c r="E14" s="362"/>
      <c r="F14" s="362"/>
      <c r="G14" s="362"/>
      <c r="H14" s="362"/>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362"/>
      <c r="E15" s="362"/>
      <c r="F15" s="362"/>
      <c r="G15" s="362"/>
      <c r="H15" s="362"/>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402"/>
      <c r="E16" s="402"/>
      <c r="F16" s="402"/>
      <c r="G16" s="402"/>
      <c r="H16" s="402"/>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20"/>
      <c r="E22" s="620"/>
      <c r="F22" s="620"/>
      <c r="G22" s="620"/>
      <c r="H22" s="709"/>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361">
        <f>F27*1.2</f>
        <v>10483.199999999999</v>
      </c>
      <c r="E27" s="361">
        <f>F27*1.1</f>
        <v>9609.6</v>
      </c>
      <c r="F27" s="361">
        <v>8736</v>
      </c>
      <c r="G27" s="361">
        <f>F27*0.75</f>
        <v>6552</v>
      </c>
      <c r="H27" s="361">
        <f>F27*0.5</f>
        <v>4368</v>
      </c>
    </row>
    <row r="28" spans="1:8" ht="105" customHeight="1" x14ac:dyDescent="0.2">
      <c r="A28" s="71"/>
      <c r="B28" s="35"/>
      <c r="C28" s="35"/>
      <c r="D28" s="362"/>
      <c r="E28" s="362"/>
      <c r="F28" s="362"/>
      <c r="G28" s="362"/>
      <c r="H28" s="362"/>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362"/>
      <c r="E29" s="362"/>
      <c r="F29" s="362"/>
      <c r="G29" s="362"/>
      <c r="H29" s="362"/>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362"/>
      <c r="E30" s="362"/>
      <c r="F30" s="362"/>
      <c r="G30" s="362"/>
      <c r="H30" s="362"/>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361">
        <f>F32*1.2</f>
        <v>11764.8</v>
      </c>
      <c r="E32" s="361">
        <f>F32*1.1</f>
        <v>10784.400000000001</v>
      </c>
      <c r="F32" s="361">
        <v>9804</v>
      </c>
      <c r="G32" s="361">
        <f>F32*0.75</f>
        <v>7353</v>
      </c>
      <c r="H32" s="361">
        <f>F32*0.5</f>
        <v>4902</v>
      </c>
    </row>
    <row r="33" spans="1:8" ht="105.75" customHeight="1" x14ac:dyDescent="0.2">
      <c r="A33" s="71"/>
      <c r="B33" s="35"/>
      <c r="C33" s="35"/>
      <c r="D33" s="362"/>
      <c r="E33" s="362"/>
      <c r="F33" s="362"/>
      <c r="G33" s="362"/>
      <c r="H33" s="362"/>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362"/>
      <c r="E34" s="362"/>
      <c r="F34" s="362"/>
      <c r="G34" s="362"/>
      <c r="H34" s="362"/>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362"/>
      <c r="E35" s="362"/>
      <c r="F35" s="362"/>
      <c r="G35" s="362"/>
      <c r="H35" s="362"/>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362"/>
      <c r="E36" s="362"/>
      <c r="F36" s="362"/>
      <c r="G36" s="362"/>
      <c r="H36" s="362"/>
    </row>
    <row r="37" spans="1:8" ht="21.75" thickBot="1" x14ac:dyDescent="0.25">
      <c r="A37" s="112"/>
      <c r="B37" s="62"/>
      <c r="C37" s="49"/>
      <c r="D37" s="118"/>
      <c r="E37" s="118"/>
      <c r="F37" s="118"/>
      <c r="G37" s="118"/>
      <c r="H37" s="412"/>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300 до 6000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49" s="127">
        <v>300</v>
      </c>
      <c r="E49" s="128"/>
      <c r="F49" s="128"/>
      <c r="G49" s="128"/>
      <c r="H49" s="129"/>
    </row>
    <row r="50" spans="1:8" ht="37.5" customHeight="1" x14ac:dyDescent="0.2">
      <c r="A50" s="130" t="s">
        <v>33</v>
      </c>
      <c r="B50" s="131"/>
      <c r="C50" s="126"/>
      <c r="D50" s="36">
        <v>600</v>
      </c>
      <c r="E50" s="37"/>
      <c r="F50" s="37"/>
      <c r="G50" s="37"/>
      <c r="H50" s="38"/>
    </row>
    <row r="51" spans="1:8" ht="37.5" customHeight="1" x14ac:dyDescent="0.2">
      <c r="A51" s="130" t="s">
        <v>34</v>
      </c>
      <c r="B51" s="131"/>
      <c r="C51" s="126"/>
      <c r="D51" s="36">
        <v>900</v>
      </c>
      <c r="E51" s="37"/>
      <c r="F51" s="37"/>
      <c r="G51" s="37"/>
      <c r="H51" s="38"/>
    </row>
    <row r="52" spans="1:8" ht="37.5" customHeight="1" x14ac:dyDescent="0.2">
      <c r="A52" s="130" t="s">
        <v>35</v>
      </c>
      <c r="B52" s="131"/>
      <c r="C52" s="126"/>
      <c r="D52" s="36">
        <v>1200</v>
      </c>
      <c r="E52" s="37"/>
      <c r="F52" s="37"/>
      <c r="G52" s="37"/>
      <c r="H52" s="38"/>
    </row>
    <row r="53" spans="1:8" ht="37.5" customHeight="1" x14ac:dyDescent="0.2">
      <c r="A53" s="130" t="s">
        <v>36</v>
      </c>
      <c r="B53" s="131"/>
      <c r="C53" s="126"/>
      <c r="D53" s="36">
        <v>1500</v>
      </c>
      <c r="E53" s="37"/>
      <c r="F53" s="37"/>
      <c r="G53" s="37"/>
      <c r="H53" s="38"/>
    </row>
    <row r="54" spans="1:8" ht="37.5" customHeight="1" x14ac:dyDescent="0.2">
      <c r="A54" s="130" t="s">
        <v>37</v>
      </c>
      <c r="B54" s="131"/>
      <c r="C54" s="126"/>
      <c r="D54" s="36">
        <v>1800</v>
      </c>
      <c r="E54" s="37"/>
      <c r="F54" s="37"/>
      <c r="G54" s="37"/>
      <c r="H54" s="38"/>
    </row>
    <row r="55" spans="1:8" ht="37.5" customHeight="1" x14ac:dyDescent="0.2">
      <c r="A55" s="130" t="s">
        <v>38</v>
      </c>
      <c r="B55" s="131"/>
      <c r="C55" s="126"/>
      <c r="D55" s="36">
        <v>2100</v>
      </c>
      <c r="E55" s="37"/>
      <c r="F55" s="37"/>
      <c r="G55" s="37"/>
      <c r="H55" s="38"/>
    </row>
    <row r="56" spans="1:8" ht="37.5" customHeight="1" x14ac:dyDescent="0.2">
      <c r="A56" s="130" t="s">
        <v>39</v>
      </c>
      <c r="B56" s="131"/>
      <c r="C56" s="126"/>
      <c r="D56" s="36">
        <v>2400</v>
      </c>
      <c r="E56" s="37"/>
      <c r="F56" s="37"/>
      <c r="G56" s="37"/>
      <c r="H56" s="38"/>
    </row>
    <row r="57" spans="1:8" ht="37.5" customHeight="1" x14ac:dyDescent="0.2">
      <c r="A57" s="130" t="s">
        <v>40</v>
      </c>
      <c r="B57" s="131"/>
      <c r="C57" s="126"/>
      <c r="D57" s="36">
        <v>2700</v>
      </c>
      <c r="E57" s="37"/>
      <c r="F57" s="37"/>
      <c r="G57" s="37"/>
      <c r="H57" s="38"/>
    </row>
    <row r="58" spans="1:8" ht="37.5" customHeight="1" x14ac:dyDescent="0.2">
      <c r="A58" s="130" t="s">
        <v>41</v>
      </c>
      <c r="B58" s="131"/>
      <c r="C58" s="126"/>
      <c r="D58" s="36">
        <v>3000</v>
      </c>
      <c r="E58" s="37"/>
      <c r="F58" s="37"/>
      <c r="G58" s="37"/>
      <c r="H58" s="38"/>
    </row>
    <row r="59" spans="1:8" ht="37.5" customHeight="1" x14ac:dyDescent="0.2">
      <c r="A59" s="130" t="s">
        <v>42</v>
      </c>
      <c r="B59" s="131"/>
      <c r="C59" s="126"/>
      <c r="D59" s="36">
        <v>3300</v>
      </c>
      <c r="E59" s="37"/>
      <c r="F59" s="37"/>
      <c r="G59" s="37"/>
      <c r="H59" s="38"/>
    </row>
    <row r="60" spans="1:8" ht="37.5" customHeight="1" x14ac:dyDescent="0.2">
      <c r="A60" s="130" t="s">
        <v>43</v>
      </c>
      <c r="B60" s="131"/>
      <c r="C60" s="126"/>
      <c r="D60" s="36">
        <v>3600</v>
      </c>
      <c r="E60" s="37"/>
      <c r="F60" s="37"/>
      <c r="G60" s="37"/>
      <c r="H60" s="38"/>
    </row>
    <row r="61" spans="1:8" ht="37.5" customHeight="1" x14ac:dyDescent="0.2">
      <c r="A61" s="130" t="s">
        <v>44</v>
      </c>
      <c r="B61" s="131"/>
      <c r="C61" s="126"/>
      <c r="D61" s="36">
        <v>3900</v>
      </c>
      <c r="E61" s="37"/>
      <c r="F61" s="37"/>
      <c r="G61" s="37"/>
      <c r="H61" s="38"/>
    </row>
    <row r="62" spans="1:8" ht="37.5" customHeight="1" x14ac:dyDescent="0.2">
      <c r="A62" s="130" t="s">
        <v>45</v>
      </c>
      <c r="B62" s="131"/>
      <c r="C62" s="126"/>
      <c r="D62" s="36">
        <v>4200</v>
      </c>
      <c r="E62" s="37"/>
      <c r="F62" s="37"/>
      <c r="G62" s="37"/>
      <c r="H62" s="38"/>
    </row>
    <row r="63" spans="1:8" ht="37.5" customHeight="1" x14ac:dyDescent="0.2">
      <c r="A63" s="130" t="s">
        <v>46</v>
      </c>
      <c r="B63" s="131"/>
      <c r="C63" s="126"/>
      <c r="D63" s="36">
        <v>4500</v>
      </c>
      <c r="E63" s="37"/>
      <c r="F63" s="37"/>
      <c r="G63" s="37"/>
      <c r="H63" s="38"/>
    </row>
    <row r="64" spans="1:8" ht="37.5" customHeight="1" x14ac:dyDescent="0.2">
      <c r="A64" s="130" t="s">
        <v>47</v>
      </c>
      <c r="B64" s="131"/>
      <c r="C64" s="126"/>
      <c r="D64" s="36">
        <v>4800</v>
      </c>
      <c r="E64" s="37"/>
      <c r="F64" s="37"/>
      <c r="G64" s="37"/>
      <c r="H64" s="38"/>
    </row>
    <row r="65" spans="1:8" ht="37.5" customHeight="1" x14ac:dyDescent="0.2">
      <c r="A65" s="130" t="s">
        <v>48</v>
      </c>
      <c r="B65" s="131"/>
      <c r="C65" s="126"/>
      <c r="D65" s="36">
        <v>5100</v>
      </c>
      <c r="E65" s="37"/>
      <c r="F65" s="37"/>
      <c r="G65" s="37"/>
      <c r="H65" s="38"/>
    </row>
    <row r="66" spans="1:8" ht="37.5" customHeight="1" x14ac:dyDescent="0.2">
      <c r="A66" s="130" t="s">
        <v>49</v>
      </c>
      <c r="B66" s="131"/>
      <c r="C66" s="126"/>
      <c r="D66" s="36">
        <v>5400</v>
      </c>
      <c r="E66" s="37"/>
      <c r="F66" s="37"/>
      <c r="G66" s="37"/>
      <c r="H66" s="38"/>
    </row>
    <row r="67" spans="1:8" ht="37.5" customHeight="1" x14ac:dyDescent="0.2">
      <c r="A67" s="130" t="s">
        <v>50</v>
      </c>
      <c r="B67" s="131"/>
      <c r="C67" s="126"/>
      <c r="D67" s="36">
        <v>5700</v>
      </c>
      <c r="E67" s="37"/>
      <c r="F67" s="37"/>
      <c r="G67" s="37"/>
      <c r="H67" s="38"/>
    </row>
    <row r="68" spans="1:8" ht="37.5" customHeight="1" thickBot="1" x14ac:dyDescent="0.25">
      <c r="A68" s="130" t="s">
        <v>51</v>
      </c>
      <c r="B68" s="131"/>
      <c r="C68" s="126"/>
      <c r="D68" s="36">
        <v>6000</v>
      </c>
      <c r="E68" s="37"/>
      <c r="F68" s="37"/>
      <c r="G68" s="37"/>
      <c r="H68" s="38"/>
    </row>
    <row r="69" spans="1:8" ht="50.1" customHeight="1" thickBot="1" x14ac:dyDescent="0.25">
      <c r="A69" s="119" t="s">
        <v>52</v>
      </c>
      <c r="B69" s="120"/>
      <c r="C69" s="120"/>
      <c r="D69" s="121" t="str">
        <f>"от "&amp;MIN(D70:D79)&amp;" до "&amp;MAX(D70:D79)</f>
        <v>от 246 до 6618</v>
      </c>
      <c r="E69" s="122"/>
      <c r="F69" s="122"/>
      <c r="G69" s="122"/>
      <c r="H69" s="123"/>
    </row>
    <row r="70" spans="1:8" ht="151.5" x14ac:dyDescent="0.2">
      <c r="A70" s="422" t="s">
        <v>630</v>
      </c>
      <c r="B70" s="133" t="s">
        <v>272</v>
      </c>
      <c r="C70" s="5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70" s="135">
        <v>762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71" s="140">
        <v>432</v>
      </c>
      <c r="E71" s="140"/>
      <c r="F71" s="140"/>
      <c r="G71" s="140"/>
      <c r="H71" s="141"/>
    </row>
    <row r="72" spans="1:8" ht="37.5" customHeight="1" x14ac:dyDescent="0.2">
      <c r="A72" s="137" t="s">
        <v>55</v>
      </c>
      <c r="B72" s="138"/>
      <c r="C72" s="142"/>
      <c r="D72" s="140">
        <v>6618</v>
      </c>
      <c r="E72" s="140"/>
      <c r="F72" s="140"/>
      <c r="G72" s="140"/>
      <c r="H72" s="141"/>
    </row>
    <row r="73" spans="1:8" ht="37.5" customHeight="1" x14ac:dyDescent="0.2">
      <c r="A73" s="137" t="s">
        <v>56</v>
      </c>
      <c r="B73" s="138"/>
      <c r="C73" s="142"/>
      <c r="D73" s="140">
        <v>1350</v>
      </c>
      <c r="E73" s="140"/>
      <c r="F73" s="140"/>
      <c r="G73" s="140"/>
      <c r="H73" s="141"/>
    </row>
    <row r="74" spans="1:8" ht="37.5" customHeight="1" x14ac:dyDescent="0.2">
      <c r="A74" s="143" t="s">
        <v>57</v>
      </c>
      <c r="B74" s="144"/>
      <c r="C74" s="142"/>
      <c r="D74" s="140">
        <v>4134</v>
      </c>
      <c r="E74" s="140"/>
      <c r="F74" s="140"/>
      <c r="G74" s="140"/>
      <c r="H74" s="141"/>
    </row>
    <row r="75" spans="1:8" ht="37.5" customHeight="1" x14ac:dyDescent="0.2">
      <c r="A75" s="137" t="s">
        <v>58</v>
      </c>
      <c r="B75" s="138"/>
      <c r="C75" s="142"/>
      <c r="D75" s="140">
        <v>246</v>
      </c>
      <c r="E75" s="140"/>
      <c r="F75" s="140"/>
      <c r="G75" s="140"/>
      <c r="H75" s="141"/>
    </row>
    <row r="76" spans="1:8" ht="37.5" customHeight="1" x14ac:dyDescent="0.2">
      <c r="A76" s="137" t="s">
        <v>59</v>
      </c>
      <c r="B76" s="138"/>
      <c r="C76" s="142"/>
      <c r="D76" s="140">
        <v>246</v>
      </c>
      <c r="E76" s="140"/>
      <c r="F76" s="140"/>
      <c r="G76" s="140"/>
      <c r="H76" s="141"/>
    </row>
    <row r="77" spans="1:8" ht="37.5" customHeight="1" x14ac:dyDescent="0.2">
      <c r="A77" s="137" t="s">
        <v>60</v>
      </c>
      <c r="B77" s="138"/>
      <c r="C77" s="142"/>
      <c r="D77" s="140">
        <v>492</v>
      </c>
      <c r="E77" s="140"/>
      <c r="F77" s="140"/>
      <c r="G77" s="140"/>
      <c r="H77" s="141"/>
    </row>
    <row r="78" spans="1:8" ht="37.5" customHeight="1" x14ac:dyDescent="0.2">
      <c r="A78" s="137" t="s">
        <v>61</v>
      </c>
      <c r="B78" s="138"/>
      <c r="C78" s="142"/>
      <c r="D78" s="140">
        <v>738</v>
      </c>
      <c r="E78" s="140"/>
      <c r="F78" s="140"/>
      <c r="G78" s="140"/>
      <c r="H78" s="141"/>
    </row>
    <row r="79" spans="1:8" ht="37.5" customHeight="1" thickBot="1" x14ac:dyDescent="0.25">
      <c r="A79" s="145" t="s">
        <v>62</v>
      </c>
      <c r="B79" s="146"/>
      <c r="C79" s="147"/>
      <c r="D79" s="148">
        <v>4152</v>
      </c>
      <c r="E79" s="148"/>
      <c r="F79" s="148"/>
      <c r="G79" s="148"/>
      <c r="H79" s="149"/>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80" s="45">
        <v>30</v>
      </c>
      <c r="E80" s="45"/>
      <c r="F80" s="45"/>
      <c r="G80" s="45"/>
      <c r="H80" s="46"/>
    </row>
    <row r="81" spans="1:8" ht="50.1" customHeight="1" thickBot="1" x14ac:dyDescent="0.25">
      <c r="A81" s="24" t="s">
        <v>65</v>
      </c>
      <c r="B81" s="25"/>
      <c r="C81" s="26"/>
      <c r="D81" s="156" t="str">
        <f>"от "&amp;MIN(D83,D103:H142,D105:H119)&amp;" до "&amp;MAX(D83,D103:H142,D105:H119)</f>
        <v>от 150 до 24480</v>
      </c>
      <c r="E81" s="156"/>
      <c r="F81" s="156"/>
      <c r="G81" s="156"/>
      <c r="H81" s="157"/>
    </row>
    <row r="82" spans="1:8" ht="21.75" thickBot="1" x14ac:dyDescent="0.25">
      <c r="A82" s="158"/>
      <c r="B82" s="159"/>
      <c r="C82" s="118"/>
      <c r="D82" s="160"/>
      <c r="E82" s="160"/>
      <c r="F82" s="160"/>
      <c r="G82" s="160"/>
      <c r="H82" s="161"/>
    </row>
    <row r="83" spans="1:8"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83" s="165">
        <v>3060</v>
      </c>
      <c r="E83" s="165"/>
      <c r="F83" s="165"/>
      <c r="G83" s="165"/>
      <c r="H83" s="166"/>
    </row>
    <row r="84" spans="1:8" ht="64.5" customHeight="1" thickBot="1" x14ac:dyDescent="0.25">
      <c r="A84" s="167" t="s">
        <v>67</v>
      </c>
      <c r="B84" s="168"/>
      <c r="C84" s="169"/>
      <c r="D84" s="170" t="s">
        <v>68</v>
      </c>
      <c r="E84" s="171"/>
      <c r="F84" s="171"/>
      <c r="G84" s="171"/>
      <c r="H84" s="172"/>
    </row>
    <row r="85" spans="1:8" ht="64.5" customHeight="1" x14ac:dyDescent="0.2">
      <c r="A85" s="173" t="s">
        <v>69</v>
      </c>
      <c r="B85" s="174"/>
      <c r="C85" s="169"/>
      <c r="D85" s="140">
        <f>D83/4</f>
        <v>765</v>
      </c>
      <c r="E85" s="140"/>
      <c r="F85" s="140"/>
      <c r="G85" s="140"/>
      <c r="H85" s="141"/>
    </row>
    <row r="86" spans="1:8" ht="64.5" customHeight="1" x14ac:dyDescent="0.2">
      <c r="A86" s="173" t="s">
        <v>70</v>
      </c>
      <c r="B86" s="174"/>
      <c r="C86" s="169"/>
      <c r="D86" s="140">
        <f>D83/5</f>
        <v>612</v>
      </c>
      <c r="E86" s="140"/>
      <c r="F86" s="140"/>
      <c r="G86" s="140"/>
      <c r="H86" s="141"/>
    </row>
    <row r="87" spans="1:8" ht="64.5" customHeight="1" x14ac:dyDescent="0.2">
      <c r="A87" s="173" t="s">
        <v>71</v>
      </c>
      <c r="B87" s="174"/>
      <c r="C87" s="169"/>
      <c r="D87" s="140">
        <f>D83/6</f>
        <v>510</v>
      </c>
      <c r="E87" s="140"/>
      <c r="F87" s="140"/>
      <c r="G87" s="140"/>
      <c r="H87" s="141"/>
    </row>
    <row r="88" spans="1:8" ht="64.5" customHeight="1" x14ac:dyDescent="0.2">
      <c r="A88" s="173" t="s">
        <v>72</v>
      </c>
      <c r="B88" s="174"/>
      <c r="C88" s="169"/>
      <c r="D88" s="140">
        <f>D83/7</f>
        <v>437.14285714285717</v>
      </c>
      <c r="E88" s="140"/>
      <c r="F88" s="140"/>
      <c r="G88" s="140"/>
      <c r="H88" s="141"/>
    </row>
    <row r="89" spans="1:8" ht="64.5" customHeight="1" x14ac:dyDescent="0.2">
      <c r="A89" s="173" t="s">
        <v>73</v>
      </c>
      <c r="B89" s="174"/>
      <c r="C89" s="169"/>
      <c r="D89" s="140">
        <f>D83/8</f>
        <v>382.5</v>
      </c>
      <c r="E89" s="140"/>
      <c r="F89" s="140"/>
      <c r="G89" s="140"/>
      <c r="H89" s="141"/>
    </row>
    <row r="90" spans="1:8" ht="64.5" customHeight="1" x14ac:dyDescent="0.2">
      <c r="A90" s="173" t="s">
        <v>74</v>
      </c>
      <c r="B90" s="174"/>
      <c r="C90" s="169"/>
      <c r="D90" s="140">
        <f>D83/9</f>
        <v>340</v>
      </c>
      <c r="E90" s="140"/>
      <c r="F90" s="140"/>
      <c r="G90" s="140"/>
      <c r="H90" s="141"/>
    </row>
    <row r="91" spans="1:8" ht="64.5" customHeight="1" x14ac:dyDescent="0.2">
      <c r="A91" s="173" t="s">
        <v>75</v>
      </c>
      <c r="B91" s="174"/>
      <c r="C91" s="169"/>
      <c r="D91" s="140">
        <f>D83/10</f>
        <v>306</v>
      </c>
      <c r="E91" s="140"/>
      <c r="F91" s="140"/>
      <c r="G91" s="140"/>
      <c r="H91" s="141"/>
    </row>
    <row r="92" spans="1:8" ht="64.5" customHeight="1" thickBot="1" x14ac:dyDescent="0.25">
      <c r="A92" s="162" t="s">
        <v>76</v>
      </c>
      <c r="B92" s="163"/>
      <c r="C92" s="169"/>
      <c r="D92" s="165">
        <v>4584</v>
      </c>
      <c r="E92" s="165"/>
      <c r="F92" s="165"/>
      <c r="G92" s="165"/>
      <c r="H92" s="166"/>
    </row>
    <row r="93" spans="1:8" ht="64.5" customHeight="1" thickBot="1" x14ac:dyDescent="0.25">
      <c r="A93" s="167" t="s">
        <v>67</v>
      </c>
      <c r="B93" s="168"/>
      <c r="C93" s="169"/>
      <c r="D93" s="170" t="s">
        <v>68</v>
      </c>
      <c r="E93" s="171"/>
      <c r="F93" s="171"/>
      <c r="G93" s="171"/>
      <c r="H93" s="172"/>
    </row>
    <row r="94" spans="1:8" ht="64.5" customHeight="1" x14ac:dyDescent="0.2">
      <c r="A94" s="173" t="s">
        <v>69</v>
      </c>
      <c r="B94" s="174"/>
      <c r="C94" s="169"/>
      <c r="D94" s="140">
        <v>1146</v>
      </c>
      <c r="E94" s="140"/>
      <c r="F94" s="140"/>
      <c r="G94" s="140"/>
      <c r="H94" s="141"/>
    </row>
    <row r="95" spans="1:8" ht="64.5" customHeight="1" x14ac:dyDescent="0.2">
      <c r="A95" s="173" t="s">
        <v>70</v>
      </c>
      <c r="B95" s="174"/>
      <c r="C95" s="169"/>
      <c r="D95" s="140">
        <v>916.8</v>
      </c>
      <c r="E95" s="140"/>
      <c r="F95" s="140"/>
      <c r="G95" s="140"/>
      <c r="H95" s="141"/>
    </row>
    <row r="96" spans="1:8" ht="64.5" customHeight="1" x14ac:dyDescent="0.2">
      <c r="A96" s="173" t="s">
        <v>71</v>
      </c>
      <c r="B96" s="174"/>
      <c r="C96" s="169"/>
      <c r="D96" s="140">
        <v>763.99999999999989</v>
      </c>
      <c r="E96" s="140"/>
      <c r="F96" s="140"/>
      <c r="G96" s="140"/>
      <c r="H96" s="141"/>
    </row>
    <row r="97" spans="1:8" ht="64.5" customHeight="1" x14ac:dyDescent="0.2">
      <c r="A97" s="173" t="s">
        <v>72</v>
      </c>
      <c r="B97" s="174"/>
      <c r="C97" s="169"/>
      <c r="D97" s="140">
        <v>654.85714285714278</v>
      </c>
      <c r="E97" s="140"/>
      <c r="F97" s="140"/>
      <c r="G97" s="140"/>
      <c r="H97" s="141"/>
    </row>
    <row r="98" spans="1:8" ht="64.5" customHeight="1" x14ac:dyDescent="0.2">
      <c r="A98" s="173" t="s">
        <v>73</v>
      </c>
      <c r="B98" s="174"/>
      <c r="C98" s="169"/>
      <c r="D98" s="140">
        <v>573</v>
      </c>
      <c r="E98" s="140"/>
      <c r="F98" s="140"/>
      <c r="G98" s="140"/>
      <c r="H98" s="141"/>
    </row>
    <row r="99" spans="1:8" ht="64.5" customHeight="1" x14ac:dyDescent="0.2">
      <c r="A99" s="173" t="s">
        <v>74</v>
      </c>
      <c r="B99" s="174"/>
      <c r="C99" s="169"/>
      <c r="D99" s="140">
        <v>509.33333333333331</v>
      </c>
      <c r="E99" s="140"/>
      <c r="F99" s="140"/>
      <c r="G99" s="140"/>
      <c r="H99" s="141"/>
    </row>
    <row r="100" spans="1:8" ht="64.5" customHeight="1" thickBot="1" x14ac:dyDescent="0.25">
      <c r="A100" s="173" t="s">
        <v>75</v>
      </c>
      <c r="B100" s="174"/>
      <c r="C100" s="177"/>
      <c r="D100" s="140">
        <v>458.4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1" s="44">
        <v>5004</v>
      </c>
      <c r="E101" s="45"/>
      <c r="F101" s="45"/>
      <c r="G101" s="45"/>
      <c r="H101" s="46"/>
    </row>
    <row r="102" spans="1:8" ht="21.75" thickBot="1" x14ac:dyDescent="0.25">
      <c r="A102" s="180"/>
      <c r="B102" s="181"/>
      <c r="C102" s="182"/>
      <c r="D102" s="183"/>
      <c r="E102" s="183"/>
      <c r="F102" s="183"/>
      <c r="G102" s="183"/>
      <c r="H102" s="184"/>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"2ГИС.СМОЛЕНСК"</v>
      </c>
      <c r="D103" s="31">
        <v>3150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4" s="36">
        <v>3966</v>
      </c>
      <c r="E104" s="37"/>
      <c r="F104" s="37"/>
      <c r="G104" s="37"/>
      <c r="H104" s="38"/>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5" s="36">
        <v>14496</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"2ГИС.СМОЛЕНСК"</v>
      </c>
      <c r="D106" s="36">
        <v>7350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"2ГИС.СМОЛЕНСК"</v>
      </c>
      <c r="D107" s="36">
        <v>8820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8" s="36">
        <v>5700</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9" s="36">
        <v>7374</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0" s="36">
        <v>17406</v>
      </c>
      <c r="E110" s="37"/>
      <c r="F110" s="37"/>
      <c r="G110" s="37"/>
      <c r="H110" s="38"/>
    </row>
    <row r="111" spans="1:8" ht="50.1" customHeight="1" x14ac:dyDescent="0.2">
      <c r="A111" s="143" t="s">
        <v>86</v>
      </c>
      <c r="B111" s="144"/>
      <c r="C111" s="190" t="str">
        <f>C142</f>
        <v>электронный справочник на основе Справочника организаций "2ГИС.СМОЛЕНСК" (мобильная версия 2ГИС 4.0 и выше)</v>
      </c>
      <c r="D111" s="36">
        <v>6750</v>
      </c>
      <c r="E111" s="37"/>
      <c r="F111" s="37"/>
      <c r="G111" s="37"/>
      <c r="H111" s="38"/>
    </row>
    <row r="112" spans="1:8" ht="50.1" customHeight="1" x14ac:dyDescent="0.2">
      <c r="A112" s="143" t="s">
        <v>87</v>
      </c>
      <c r="B112" s="144"/>
      <c r="C112" s="186" t="s">
        <v>88</v>
      </c>
      <c r="D112" s="36">
        <v>600</v>
      </c>
      <c r="E112" s="37"/>
      <c r="F112" s="37"/>
      <c r="G112" s="37"/>
      <c r="H112" s="38"/>
    </row>
    <row r="113" spans="1:8" ht="68.25" customHeight="1" x14ac:dyDescent="0.2">
      <c r="A113" s="143" t="s">
        <v>89</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3" s="36">
        <v>4200</v>
      </c>
      <c r="E113" s="37"/>
      <c r="F113" s="37"/>
      <c r="G113" s="37"/>
      <c r="H113" s="38"/>
    </row>
    <row r="114" spans="1:8" ht="68.25" customHeight="1" x14ac:dyDescent="0.2">
      <c r="A114" s="143" t="s">
        <v>90</v>
      </c>
      <c r="B114" s="144"/>
      <c r="C114" s="186"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4" s="36">
        <v>3360</v>
      </c>
      <c r="E114" s="37"/>
      <c r="F114" s="37"/>
      <c r="G114" s="37"/>
      <c r="H114" s="38"/>
    </row>
    <row r="115" spans="1:8" ht="68.25" customHeight="1" x14ac:dyDescent="0.2">
      <c r="A115" s="143" t="s">
        <v>91</v>
      </c>
      <c r="B115" s="144"/>
      <c r="C115"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5" s="36">
        <v>3570</v>
      </c>
      <c r="E115" s="37"/>
      <c r="F115" s="37"/>
      <c r="G115" s="37"/>
      <c r="H115" s="38"/>
    </row>
    <row r="116" spans="1:8" ht="68.25" customHeight="1" x14ac:dyDescent="0.2">
      <c r="A116" s="143" t="s">
        <v>92</v>
      </c>
      <c r="B116" s="144"/>
      <c r="C116" s="186"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6" s="36">
        <v>1680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7" s="36">
        <v>11538</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18" s="36">
        <v>2004</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9" s="36">
        <v>3162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20" s="36">
        <v>762</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1" s="36">
        <v>1500</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2" s="36">
        <v>3000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23" s="36">
        <v>3000</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"2ГИС.СМОЛЕНСК"</v>
      </c>
      <c r="D124" s="36">
        <v>4440</v>
      </c>
      <c r="E124" s="37"/>
      <c r="F124" s="37"/>
      <c r="G124" s="37"/>
      <c r="H124" s="38"/>
    </row>
    <row r="125" spans="1:8" ht="50.1" customHeight="1" x14ac:dyDescent="0.2">
      <c r="A125" s="143" t="s">
        <v>100</v>
      </c>
      <c r="B125" s="144"/>
      <c r="C125" s="186" t="str">
        <f t="shared" ref="C125:C134"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5640</v>
      </c>
      <c r="E125" s="37"/>
      <c r="F125" s="37"/>
      <c r="G125" s="37"/>
      <c r="H125" s="38"/>
    </row>
    <row r="126" spans="1:8" ht="50.1" customHeight="1" x14ac:dyDescent="0.2">
      <c r="A126" s="143" t="s">
        <v>101</v>
      </c>
      <c r="B126" s="144"/>
      <c r="C126" s="186" t="str">
        <f t="shared" si="1"/>
        <v>Электронный справочник на основе Справочника организаций "2ГИС.СМОЛЕНСК" (версия для ПК)</v>
      </c>
      <c r="D126" s="36">
        <v>20400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"2ГИС.СМОЛЕНСК"</v>
      </c>
      <c r="D127" s="36">
        <v>10320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"2ГИС.СМОЛЕНСК"</v>
      </c>
      <c r="D128" s="36">
        <v>12384</v>
      </c>
      <c r="E128" s="37"/>
      <c r="F128" s="37"/>
      <c r="G128" s="37"/>
      <c r="H128" s="38"/>
    </row>
    <row r="129" spans="1:8" ht="50.1" customHeight="1" x14ac:dyDescent="0.2">
      <c r="A129" s="143" t="s">
        <v>104</v>
      </c>
      <c r="B129" s="144"/>
      <c r="C129" s="186" t="str">
        <f t="shared" si="1"/>
        <v>Электронный справочник на основе Справочника организаций "2ГИС.СМОЛЕНСК" (версия для ПК)</v>
      </c>
      <c r="D129" s="36">
        <v>8040</v>
      </c>
      <c r="E129" s="37"/>
      <c r="F129" s="37"/>
      <c r="G129" s="37"/>
      <c r="H129" s="38"/>
    </row>
    <row r="130" spans="1:8" ht="50.1" customHeight="1" x14ac:dyDescent="0.2">
      <c r="A130" s="143" t="s">
        <v>105</v>
      </c>
      <c r="B130" s="144"/>
      <c r="C130" s="186" t="str">
        <f t="shared" si="1"/>
        <v>Электронный справочник на основе Справочника организаций "2ГИС.СМОЛЕНСК" (версия для ПК)</v>
      </c>
      <c r="D130" s="36">
        <v>10440</v>
      </c>
      <c r="E130" s="37"/>
      <c r="F130" s="37"/>
      <c r="G130" s="37"/>
      <c r="H130" s="38"/>
    </row>
    <row r="131" spans="1:8" ht="50.1" customHeight="1" x14ac:dyDescent="0.2">
      <c r="A131" s="143" t="s">
        <v>106</v>
      </c>
      <c r="B131" s="144"/>
      <c r="C131" s="186" t="str">
        <f t="shared" si="1"/>
        <v>Электронный справочник на основе Справочника организаций "2ГИС.СМОЛЕНСК" (версия для ПК)</v>
      </c>
      <c r="D131" s="36">
        <v>24480</v>
      </c>
      <c r="E131" s="37"/>
      <c r="F131" s="37"/>
      <c r="G131" s="37"/>
      <c r="H131" s="38"/>
    </row>
    <row r="132" spans="1:8" ht="50.1" customHeight="1" x14ac:dyDescent="0.2">
      <c r="A132" s="143" t="s">
        <v>107</v>
      </c>
      <c r="B132" s="144"/>
      <c r="C132" s="186" t="s">
        <v>88</v>
      </c>
      <c r="D132" s="36">
        <v>840</v>
      </c>
      <c r="E132" s="37"/>
      <c r="F132" s="37"/>
      <c r="G132" s="37"/>
      <c r="H132" s="38"/>
    </row>
    <row r="133" spans="1:8" ht="63.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6">
        <v>16200</v>
      </c>
      <c r="E133" s="37"/>
      <c r="F133" s="37"/>
      <c r="G133" s="37"/>
      <c r="H133" s="38"/>
    </row>
    <row r="134" spans="1:8" ht="50.1" customHeight="1" thickBot="1" x14ac:dyDescent="0.25">
      <c r="A134" s="143" t="s">
        <v>109</v>
      </c>
      <c r="B134" s="144"/>
      <c r="C134" s="186" t="str">
        <f t="shared" si="1"/>
        <v>Электронный справочник на основе Справочника организаций "2ГИС.СМОЛЕНСК" (версия для ПК)</v>
      </c>
      <c r="D134" s="44">
        <v>4440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36" s="36">
        <v>2004</v>
      </c>
      <c r="E136" s="37"/>
      <c r="F136" s="37"/>
      <c r="G136" s="37"/>
      <c r="H136" s="38"/>
    </row>
    <row r="137" spans="1:8" s="16" customFormat="1" ht="50.1" customHeight="1" x14ac:dyDescent="0.2">
      <c r="A137" s="143" t="s">
        <v>112</v>
      </c>
      <c r="B137" s="144"/>
      <c r="C137" s="196"/>
      <c r="D137" s="36">
        <v>2004</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510</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2" s="200">
        <f>F142*1.2</f>
        <v>3549.6</v>
      </c>
      <c r="E142" s="201">
        <f>F142*1.1</f>
        <v>3253.8</v>
      </c>
      <c r="F142" s="201">
        <v>2958</v>
      </c>
      <c r="G142" s="201">
        <f>F142*0.75</f>
        <v>2218.5</v>
      </c>
      <c r="H142" s="202">
        <f>F142*0.5</f>
        <v>1479</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"2ГИС.СМОЛЕНСК"</v>
      </c>
      <c r="D143" s="36">
        <v>2958</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4" s="36">
        <v>4530</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5" s="200">
        <f>F145*1.2</f>
        <v>5040</v>
      </c>
      <c r="E145" s="201">
        <f>F145*1.1</f>
        <v>4620</v>
      </c>
      <c r="F145" s="201">
        <v>4200</v>
      </c>
      <c r="G145" s="201">
        <f>F145*0.75</f>
        <v>3150</v>
      </c>
      <c r="H145" s="202">
        <f>F145*0.5</f>
        <v>2100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"2ГИС.СМОЛЕНСК"</v>
      </c>
      <c r="D146" s="36">
        <v>4200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7" s="36">
        <v>6360</v>
      </c>
      <c r="E147" s="37"/>
      <c r="F147" s="37"/>
      <c r="G147" s="37"/>
      <c r="H147" s="38"/>
    </row>
    <row r="148" spans="1:8" s="16" customFormat="1" ht="126" customHeight="1" thickBot="1" x14ac:dyDescent="0.25">
      <c r="A148" s="143" t="s">
        <v>123</v>
      </c>
      <c r="B148" s="144"/>
      <c r="C148" s="300" t="str">
        <f>C143</f>
        <v>Интернет-площадка 2gis.ru на основе Cправочника организаций "2ГИС.СМОЛЕНСК"</v>
      </c>
      <c r="D148" s="36">
        <v>2958</v>
      </c>
      <c r="E148" s="37"/>
      <c r="F148" s="37"/>
      <c r="G148" s="37"/>
      <c r="H148" s="38"/>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1" s="31">
        <v>5730</v>
      </c>
      <c r="E151" s="32"/>
      <c r="F151" s="32"/>
      <c r="G151" s="32"/>
      <c r="H151" s="33"/>
    </row>
    <row r="152" spans="1:8" s="16" customFormat="1" ht="83.25" customHeight="1" thickBot="1" x14ac:dyDescent="0.25">
      <c r="A152" s="143" t="s">
        <v>186</v>
      </c>
      <c r="B152" s="144"/>
      <c r="C152" s="196"/>
      <c r="D152" s="36">
        <v>5730</v>
      </c>
      <c r="E152" s="37"/>
      <c r="F152" s="37"/>
      <c r="G152" s="37"/>
      <c r="H152" s="38"/>
    </row>
    <row r="153" spans="1:8" ht="21.75" thickBot="1" x14ac:dyDescent="0.25">
      <c r="A153" s="301"/>
      <c r="B153" s="302"/>
      <c r="C153" s="182"/>
      <c r="D153" s="325"/>
      <c r="E153" s="325"/>
      <c r="F153" s="325"/>
      <c r="G153" s="325"/>
      <c r="H153" s="326"/>
    </row>
    <row r="155" spans="1:8" ht="21" x14ac:dyDescent="0.2">
      <c r="A155" s="208"/>
      <c r="B155" s="209" t="s">
        <v>125</v>
      </c>
      <c r="C155" s="210" t="s">
        <v>658</v>
      </c>
      <c r="D155" s="210"/>
      <c r="E155" s="211"/>
      <c r="F155" s="211"/>
      <c r="G155" s="211"/>
      <c r="H155" s="211"/>
    </row>
    <row r="156" spans="1:8" ht="21" x14ac:dyDescent="0.2">
      <c r="A156" s="208"/>
      <c r="B156" s="211"/>
      <c r="C156" s="212" t="s">
        <v>659</v>
      </c>
      <c r="D156" s="212"/>
      <c r="E156" s="211"/>
      <c r="F156" s="211"/>
      <c r="G156" s="211"/>
      <c r="H156" s="211"/>
    </row>
    <row r="157" spans="1:8" ht="21" x14ac:dyDescent="0.2">
      <c r="A157" s="208"/>
      <c r="B157" s="211"/>
      <c r="C157" s="210" t="s">
        <v>660</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87" customHeight="1" thickBot="1" x14ac:dyDescent="0.25">
      <c r="A172" s="305" t="s">
        <v>140</v>
      </c>
      <c r="B172" s="306"/>
      <c r="C172" s="238" t="s">
        <v>141</v>
      </c>
      <c r="D172" s="330" t="s">
        <v>142</v>
      </c>
      <c r="E172" s="331"/>
      <c r="F172" s="240"/>
      <c r="G172" s="240"/>
      <c r="H172" s="240"/>
    </row>
    <row r="173" spans="1:8" ht="105" customHeight="1" x14ac:dyDescent="0.2">
      <c r="A173" s="241" t="s">
        <v>143</v>
      </c>
      <c r="B173" s="242"/>
      <c r="C173" s="243" t="s">
        <v>144</v>
      </c>
      <c r="D173" s="244" t="s">
        <v>145</v>
      </c>
      <c r="E173" s="245"/>
      <c r="F173" s="240"/>
      <c r="G173" s="240"/>
      <c r="H173" s="240"/>
    </row>
    <row r="174" spans="1:8" ht="108.75" customHeight="1" x14ac:dyDescent="0.2">
      <c r="A174" s="246" t="s">
        <v>146</v>
      </c>
      <c r="B174" s="247"/>
      <c r="C174" s="248" t="s">
        <v>147</v>
      </c>
      <c r="D174" s="249" t="s">
        <v>148</v>
      </c>
      <c r="E174" s="250"/>
      <c r="F174" s="240"/>
      <c r="G174" s="240"/>
      <c r="H174" s="240"/>
    </row>
    <row r="175" spans="1:8" ht="123" customHeight="1" x14ac:dyDescent="0.2">
      <c r="A175" s="246" t="s">
        <v>149</v>
      </c>
      <c r="B175" s="247"/>
      <c r="C175" s="248" t="s">
        <v>150</v>
      </c>
      <c r="D175" s="249" t="s">
        <v>148</v>
      </c>
      <c r="E175" s="250"/>
      <c r="F175" s="240"/>
      <c r="G175" s="240"/>
      <c r="H175" s="240"/>
    </row>
    <row r="176" spans="1:8" s="205" customFormat="1" ht="102.75" customHeight="1" thickBot="1" x14ac:dyDescent="0.25">
      <c r="A176" s="332" t="s">
        <v>152</v>
      </c>
      <c r="B176" s="333"/>
      <c r="C176" s="547" t="s">
        <v>153</v>
      </c>
      <c r="D176" s="333" t="s">
        <v>148</v>
      </c>
      <c r="E176" s="548"/>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83.75"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73.5"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3" spans="1:8" s="254" customFormat="1" ht="114.75" customHeight="1" x14ac:dyDescent="0.2">
      <c r="A183" s="227" t="s">
        <v>161</v>
      </c>
      <c r="B183" s="227"/>
      <c r="C183" s="227"/>
      <c r="D183" s="227"/>
      <c r="E183" s="227"/>
      <c r="F183" s="227"/>
      <c r="G183" s="227"/>
      <c r="H183" s="227"/>
    </row>
  </sheetData>
  <sheetProtection selectLockedCells="1" selectUnlockedCells="1"/>
  <mergeCells count="302">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D149:H149"/>
    <mergeCell ref="A150:C150"/>
    <mergeCell ref="D150:H150"/>
    <mergeCell ref="A151:B151"/>
    <mergeCell ref="C151:C152"/>
    <mergeCell ref="D151:H151"/>
    <mergeCell ref="A152:B152"/>
    <mergeCell ref="D152:H152"/>
    <mergeCell ref="A146:B146"/>
    <mergeCell ref="D146:H146"/>
    <mergeCell ref="A147:B147"/>
    <mergeCell ref="D147:H147"/>
    <mergeCell ref="A148:B148"/>
    <mergeCell ref="D148:H148"/>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view="pageBreakPreview" zoomScale="40" zoomScaleNormal="60" zoomScaleSheetLayoutView="40" workbookViewId="0">
      <pane ySplit="4" topLeftCell="A168"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8467.1999999999989</v>
      </c>
      <c r="E12" s="32">
        <f>F12*1.1</f>
        <v>7761.6</v>
      </c>
      <c r="F12" s="32">
        <v>7056</v>
      </c>
      <c r="G12" s="32">
        <f>F12*0.75</f>
        <v>5292</v>
      </c>
      <c r="H12" s="33">
        <f>F12*0.5</f>
        <v>3528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15249.599999999999</v>
      </c>
      <c r="E32" s="32">
        <f>F32*1.1</f>
        <v>13978.800000000001</v>
      </c>
      <c r="F32" s="32">
        <v>12708</v>
      </c>
      <c r="G32" s="32">
        <f>F32*0.75</f>
        <v>9531</v>
      </c>
      <c r="H32" s="33">
        <f>F32*0.5</f>
        <v>6354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324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361">
        <f>F48*1.2</f>
        <v>4320</v>
      </c>
      <c r="E48" s="361">
        <f>F48*1.1</f>
        <v>3960.0000000000005</v>
      </c>
      <c r="F48" s="361">
        <v>3600</v>
      </c>
      <c r="G48" s="361">
        <f>F48*0.75</f>
        <v>2700</v>
      </c>
      <c r="H48" s="361">
        <f>F48*0.5</f>
        <v>1800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"&amp;MIN(D56:D90)&amp;" до "&amp;MAX(D56:D90)</f>
        <v>от 960 до 33600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56" s="127">
        <v>960</v>
      </c>
      <c r="E56" s="128"/>
      <c r="F56" s="128"/>
      <c r="G56" s="128"/>
      <c r="H56" s="129"/>
    </row>
    <row r="57" spans="1:8" s="16" customFormat="1" ht="37.5" customHeight="1" outlineLevel="1" x14ac:dyDescent="0.2">
      <c r="A57" s="130" t="s">
        <v>33</v>
      </c>
      <c r="B57" s="131"/>
      <c r="C57" s="126"/>
      <c r="D57" s="36">
        <v>1920</v>
      </c>
      <c r="E57" s="37"/>
      <c r="F57" s="37"/>
      <c r="G57" s="37"/>
      <c r="H57" s="38"/>
    </row>
    <row r="58" spans="1:8" s="16" customFormat="1" ht="37.5" customHeight="1" outlineLevel="1" x14ac:dyDescent="0.2">
      <c r="A58" s="130" t="s">
        <v>34</v>
      </c>
      <c r="B58" s="131"/>
      <c r="C58" s="126"/>
      <c r="D58" s="36">
        <v>2880</v>
      </c>
      <c r="E58" s="37"/>
      <c r="F58" s="37"/>
      <c r="G58" s="37"/>
      <c r="H58" s="38"/>
    </row>
    <row r="59" spans="1:8" s="16" customFormat="1" ht="37.5" customHeight="1" outlineLevel="1" x14ac:dyDescent="0.2">
      <c r="A59" s="130" t="s">
        <v>35</v>
      </c>
      <c r="B59" s="131"/>
      <c r="C59" s="126"/>
      <c r="D59" s="36">
        <v>3840</v>
      </c>
      <c r="E59" s="37"/>
      <c r="F59" s="37"/>
      <c r="G59" s="37"/>
      <c r="H59" s="38"/>
    </row>
    <row r="60" spans="1:8" s="16" customFormat="1" ht="37.5" customHeight="1" outlineLevel="1" x14ac:dyDescent="0.2">
      <c r="A60" s="130" t="s">
        <v>36</v>
      </c>
      <c r="B60" s="131"/>
      <c r="C60" s="126"/>
      <c r="D60" s="36">
        <v>4800</v>
      </c>
      <c r="E60" s="37"/>
      <c r="F60" s="37"/>
      <c r="G60" s="37"/>
      <c r="H60" s="38"/>
    </row>
    <row r="61" spans="1:8" s="16" customFormat="1" ht="37.5" customHeight="1" outlineLevel="1" x14ac:dyDescent="0.2">
      <c r="A61" s="130" t="s">
        <v>37</v>
      </c>
      <c r="B61" s="131"/>
      <c r="C61" s="126"/>
      <c r="D61" s="36">
        <v>5760</v>
      </c>
      <c r="E61" s="37"/>
      <c r="F61" s="37"/>
      <c r="G61" s="37"/>
      <c r="H61" s="38"/>
    </row>
    <row r="62" spans="1:8" s="16" customFormat="1" ht="37.5" customHeight="1" outlineLevel="1" x14ac:dyDescent="0.2">
      <c r="A62" s="130" t="s">
        <v>38</v>
      </c>
      <c r="B62" s="131"/>
      <c r="C62" s="126"/>
      <c r="D62" s="36">
        <v>6720</v>
      </c>
      <c r="E62" s="37"/>
      <c r="F62" s="37"/>
      <c r="G62" s="37"/>
      <c r="H62" s="38"/>
    </row>
    <row r="63" spans="1:8" s="16" customFormat="1" ht="37.5" customHeight="1" outlineLevel="1" x14ac:dyDescent="0.2">
      <c r="A63" s="130" t="s">
        <v>39</v>
      </c>
      <c r="B63" s="131"/>
      <c r="C63" s="126"/>
      <c r="D63" s="36">
        <v>7680</v>
      </c>
      <c r="E63" s="37"/>
      <c r="F63" s="37"/>
      <c r="G63" s="37"/>
      <c r="H63" s="38"/>
    </row>
    <row r="64" spans="1:8" s="16" customFormat="1" ht="37.5" customHeight="1" outlineLevel="1" x14ac:dyDescent="0.2">
      <c r="A64" s="130" t="s">
        <v>40</v>
      </c>
      <c r="B64" s="131"/>
      <c r="C64" s="126"/>
      <c r="D64" s="36">
        <v>8640</v>
      </c>
      <c r="E64" s="37"/>
      <c r="F64" s="37"/>
      <c r="G64" s="37"/>
      <c r="H64" s="38"/>
    </row>
    <row r="65" spans="1:8" s="16" customFormat="1" ht="37.5" customHeight="1" outlineLevel="1" x14ac:dyDescent="0.2">
      <c r="A65" s="130" t="s">
        <v>41</v>
      </c>
      <c r="B65" s="131"/>
      <c r="C65" s="126"/>
      <c r="D65" s="36">
        <v>9600</v>
      </c>
      <c r="E65" s="37"/>
      <c r="F65" s="37"/>
      <c r="G65" s="37"/>
      <c r="H65" s="38"/>
    </row>
    <row r="66" spans="1:8" s="16" customFormat="1" ht="37.5" customHeight="1" outlineLevel="1" x14ac:dyDescent="0.2">
      <c r="A66" s="130" t="s">
        <v>42</v>
      </c>
      <c r="B66" s="131"/>
      <c r="C66" s="126"/>
      <c r="D66" s="36">
        <v>10560</v>
      </c>
      <c r="E66" s="37"/>
      <c r="F66" s="37"/>
      <c r="G66" s="37"/>
      <c r="H66" s="38"/>
    </row>
    <row r="67" spans="1:8" s="16" customFormat="1" ht="37.5" customHeight="1" outlineLevel="1" x14ac:dyDescent="0.2">
      <c r="A67" s="130" t="s">
        <v>43</v>
      </c>
      <c r="B67" s="131"/>
      <c r="C67" s="126"/>
      <c r="D67" s="36">
        <v>11520</v>
      </c>
      <c r="E67" s="37"/>
      <c r="F67" s="37"/>
      <c r="G67" s="37"/>
      <c r="H67" s="38"/>
    </row>
    <row r="68" spans="1:8" s="16" customFormat="1" ht="37.5" customHeight="1" outlineLevel="1" x14ac:dyDescent="0.2">
      <c r="A68" s="130" t="s">
        <v>44</v>
      </c>
      <c r="B68" s="131"/>
      <c r="C68" s="126"/>
      <c r="D68" s="36">
        <v>12480</v>
      </c>
      <c r="E68" s="37"/>
      <c r="F68" s="37"/>
      <c r="G68" s="37"/>
      <c r="H68" s="38"/>
    </row>
    <row r="69" spans="1:8" s="16" customFormat="1" ht="37.5" customHeight="1" outlineLevel="1" x14ac:dyDescent="0.2">
      <c r="A69" s="130" t="s">
        <v>45</v>
      </c>
      <c r="B69" s="131"/>
      <c r="C69" s="126"/>
      <c r="D69" s="36">
        <v>13440</v>
      </c>
      <c r="E69" s="37"/>
      <c r="F69" s="37"/>
      <c r="G69" s="37"/>
      <c r="H69" s="38"/>
    </row>
    <row r="70" spans="1:8" s="16" customFormat="1" ht="37.5" customHeight="1" outlineLevel="1" x14ac:dyDescent="0.2">
      <c r="A70" s="130" t="s">
        <v>46</v>
      </c>
      <c r="B70" s="131"/>
      <c r="C70" s="126"/>
      <c r="D70" s="36">
        <v>14400</v>
      </c>
      <c r="E70" s="37"/>
      <c r="F70" s="37"/>
      <c r="G70" s="37"/>
      <c r="H70" s="38"/>
    </row>
    <row r="71" spans="1:8" s="16" customFormat="1" ht="37.5" customHeight="1" outlineLevel="1" x14ac:dyDescent="0.2">
      <c r="A71" s="130" t="s">
        <v>47</v>
      </c>
      <c r="B71" s="131"/>
      <c r="C71" s="126"/>
      <c r="D71" s="36">
        <v>15360</v>
      </c>
      <c r="E71" s="37"/>
      <c r="F71" s="37"/>
      <c r="G71" s="37"/>
      <c r="H71" s="38"/>
    </row>
    <row r="72" spans="1:8" s="16" customFormat="1" ht="37.5" customHeight="1" outlineLevel="1" x14ac:dyDescent="0.2">
      <c r="A72" s="130" t="s">
        <v>48</v>
      </c>
      <c r="B72" s="131"/>
      <c r="C72" s="126"/>
      <c r="D72" s="36">
        <v>16320</v>
      </c>
      <c r="E72" s="37"/>
      <c r="F72" s="37"/>
      <c r="G72" s="37"/>
      <c r="H72" s="38"/>
    </row>
    <row r="73" spans="1:8" s="16" customFormat="1" ht="37.5" customHeight="1" outlineLevel="1" x14ac:dyDescent="0.2">
      <c r="A73" s="130" t="s">
        <v>49</v>
      </c>
      <c r="B73" s="131"/>
      <c r="C73" s="126"/>
      <c r="D73" s="36">
        <v>17280</v>
      </c>
      <c r="E73" s="37"/>
      <c r="F73" s="37"/>
      <c r="G73" s="37"/>
      <c r="H73" s="38"/>
    </row>
    <row r="74" spans="1:8" s="16" customFormat="1" ht="37.5" customHeight="1" outlineLevel="1" x14ac:dyDescent="0.2">
      <c r="A74" s="130" t="s">
        <v>50</v>
      </c>
      <c r="B74" s="131"/>
      <c r="C74" s="126"/>
      <c r="D74" s="36">
        <v>18240</v>
      </c>
      <c r="E74" s="37"/>
      <c r="F74" s="37"/>
      <c r="G74" s="37"/>
      <c r="H74" s="38"/>
    </row>
    <row r="75" spans="1:8" s="16" customFormat="1" ht="37.5" customHeight="1" outlineLevel="1" x14ac:dyDescent="0.2">
      <c r="A75" s="130" t="s">
        <v>51</v>
      </c>
      <c r="B75" s="131"/>
      <c r="C75" s="126"/>
      <c r="D75" s="36">
        <v>19200</v>
      </c>
      <c r="E75" s="37"/>
      <c r="F75" s="37"/>
      <c r="G75" s="37"/>
      <c r="H75" s="38"/>
    </row>
    <row r="76" spans="1:8" s="16" customFormat="1" ht="37.5" customHeight="1" outlineLevel="1" x14ac:dyDescent="0.2">
      <c r="A76" s="130" t="s">
        <v>196</v>
      </c>
      <c r="B76" s="131"/>
      <c r="C76" s="126"/>
      <c r="D76" s="36">
        <v>20160</v>
      </c>
      <c r="E76" s="37"/>
      <c r="F76" s="37"/>
      <c r="G76" s="37"/>
      <c r="H76" s="38"/>
    </row>
    <row r="77" spans="1:8" s="16" customFormat="1" ht="37.5" customHeight="1" outlineLevel="1" x14ac:dyDescent="0.2">
      <c r="A77" s="130" t="s">
        <v>197</v>
      </c>
      <c r="B77" s="131"/>
      <c r="C77" s="126"/>
      <c r="D77" s="36">
        <v>21120</v>
      </c>
      <c r="E77" s="37"/>
      <c r="F77" s="37"/>
      <c r="G77" s="37"/>
      <c r="H77" s="38"/>
    </row>
    <row r="78" spans="1:8" s="16" customFormat="1" ht="37.5" customHeight="1" outlineLevel="1" x14ac:dyDescent="0.2">
      <c r="A78" s="130" t="s">
        <v>198</v>
      </c>
      <c r="B78" s="131"/>
      <c r="C78" s="126"/>
      <c r="D78" s="36">
        <v>22080</v>
      </c>
      <c r="E78" s="37"/>
      <c r="F78" s="37"/>
      <c r="G78" s="37"/>
      <c r="H78" s="38"/>
    </row>
    <row r="79" spans="1:8" s="16" customFormat="1" ht="37.5" customHeight="1" outlineLevel="1" x14ac:dyDescent="0.2">
      <c r="A79" s="130" t="s">
        <v>199</v>
      </c>
      <c r="B79" s="131"/>
      <c r="C79" s="126"/>
      <c r="D79" s="36">
        <v>23040</v>
      </c>
      <c r="E79" s="37"/>
      <c r="F79" s="37"/>
      <c r="G79" s="37"/>
      <c r="H79" s="38"/>
    </row>
    <row r="80" spans="1:8" s="16" customFormat="1" ht="37.5" customHeight="1" outlineLevel="1" x14ac:dyDescent="0.2">
      <c r="A80" s="130" t="s">
        <v>200</v>
      </c>
      <c r="B80" s="131"/>
      <c r="C80" s="126"/>
      <c r="D80" s="36">
        <v>24000</v>
      </c>
      <c r="E80" s="37"/>
      <c r="F80" s="37"/>
      <c r="G80" s="37"/>
      <c r="H80" s="38"/>
    </row>
    <row r="81" spans="1:8" s="16" customFormat="1" ht="37.5" customHeight="1" outlineLevel="1" x14ac:dyDescent="0.2">
      <c r="A81" s="130" t="s">
        <v>201</v>
      </c>
      <c r="B81" s="131"/>
      <c r="C81" s="126"/>
      <c r="D81" s="36">
        <v>24960</v>
      </c>
      <c r="E81" s="37"/>
      <c r="F81" s="37"/>
      <c r="G81" s="37"/>
      <c r="H81" s="38"/>
    </row>
    <row r="82" spans="1:8" s="16" customFormat="1" ht="37.5" customHeight="1" outlineLevel="1" x14ac:dyDescent="0.2">
      <c r="A82" s="130" t="s">
        <v>202</v>
      </c>
      <c r="B82" s="131"/>
      <c r="C82" s="126"/>
      <c r="D82" s="36">
        <v>25920</v>
      </c>
      <c r="E82" s="37"/>
      <c r="F82" s="37"/>
      <c r="G82" s="37"/>
      <c r="H82" s="38"/>
    </row>
    <row r="83" spans="1:8" s="16" customFormat="1" ht="37.5" customHeight="1" outlineLevel="1" x14ac:dyDescent="0.2">
      <c r="A83" s="130" t="s">
        <v>203</v>
      </c>
      <c r="B83" s="131"/>
      <c r="C83" s="126"/>
      <c r="D83" s="36">
        <v>26880</v>
      </c>
      <c r="E83" s="37"/>
      <c r="F83" s="37"/>
      <c r="G83" s="37"/>
      <c r="H83" s="38"/>
    </row>
    <row r="84" spans="1:8" s="16" customFormat="1" ht="37.5" customHeight="1" outlineLevel="1" x14ac:dyDescent="0.2">
      <c r="A84" s="130" t="s">
        <v>204</v>
      </c>
      <c r="B84" s="131"/>
      <c r="C84" s="126"/>
      <c r="D84" s="36">
        <v>27840</v>
      </c>
      <c r="E84" s="37"/>
      <c r="F84" s="37"/>
      <c r="G84" s="37"/>
      <c r="H84" s="38"/>
    </row>
    <row r="85" spans="1:8" s="16" customFormat="1" ht="37.5" customHeight="1" outlineLevel="1" x14ac:dyDescent="0.2">
      <c r="A85" s="130" t="s">
        <v>205</v>
      </c>
      <c r="B85" s="131"/>
      <c r="C85" s="126"/>
      <c r="D85" s="36">
        <v>28800</v>
      </c>
      <c r="E85" s="37"/>
      <c r="F85" s="37"/>
      <c r="G85" s="37"/>
      <c r="H85" s="38"/>
    </row>
    <row r="86" spans="1:8" s="16" customFormat="1" ht="37.5" customHeight="1" outlineLevel="1" x14ac:dyDescent="0.2">
      <c r="A86" s="130" t="s">
        <v>215</v>
      </c>
      <c r="B86" s="131"/>
      <c r="C86" s="126"/>
      <c r="D86" s="36">
        <v>29760</v>
      </c>
      <c r="E86" s="37"/>
      <c r="F86" s="37"/>
      <c r="G86" s="37"/>
      <c r="H86" s="38"/>
    </row>
    <row r="87" spans="1:8" s="16" customFormat="1" ht="37.5" customHeight="1" outlineLevel="1" x14ac:dyDescent="0.2">
      <c r="A87" s="130" t="s">
        <v>216</v>
      </c>
      <c r="B87" s="131"/>
      <c r="C87" s="126"/>
      <c r="D87" s="36">
        <v>30720</v>
      </c>
      <c r="E87" s="37"/>
      <c r="F87" s="37"/>
      <c r="G87" s="37"/>
      <c r="H87" s="38"/>
    </row>
    <row r="88" spans="1:8" s="16" customFormat="1" ht="37.5" customHeight="1" outlineLevel="1" x14ac:dyDescent="0.2">
      <c r="A88" s="130" t="s">
        <v>217</v>
      </c>
      <c r="B88" s="131"/>
      <c r="C88" s="126"/>
      <c r="D88" s="36">
        <v>31680</v>
      </c>
      <c r="E88" s="37"/>
      <c r="F88" s="37"/>
      <c r="G88" s="37"/>
      <c r="H88" s="38"/>
    </row>
    <row r="89" spans="1:8" s="16" customFormat="1" ht="37.5" customHeight="1" outlineLevel="1" x14ac:dyDescent="0.2">
      <c r="A89" s="130" t="s">
        <v>218</v>
      </c>
      <c r="B89" s="131"/>
      <c r="C89" s="126"/>
      <c r="D89" s="36">
        <v>32640</v>
      </c>
      <c r="E89" s="37"/>
      <c r="F89" s="37"/>
      <c r="G89" s="37"/>
      <c r="H89" s="38"/>
    </row>
    <row r="90" spans="1:8" s="16" customFormat="1" ht="37.5" customHeight="1" outlineLevel="1" thickBot="1" x14ac:dyDescent="0.25">
      <c r="A90" s="130" t="s">
        <v>219</v>
      </c>
      <c r="B90" s="131"/>
      <c r="C90" s="126"/>
      <c r="D90" s="36">
        <v>33600</v>
      </c>
      <c r="E90" s="37"/>
      <c r="F90" s="37"/>
      <c r="G90" s="37"/>
      <c r="H90" s="38"/>
    </row>
    <row r="91" spans="1:8" s="16" customFormat="1" ht="50.1" customHeight="1" thickBot="1" x14ac:dyDescent="0.25">
      <c r="A91" s="119" t="s">
        <v>52</v>
      </c>
      <c r="B91" s="120"/>
      <c r="C91" s="120"/>
      <c r="D91" s="121" t="str">
        <f>"от "&amp;MIN(D92:D101)&amp;" до "&amp;MAX(D92:D101)</f>
        <v>от 300 до 7920</v>
      </c>
      <c r="E91" s="122"/>
      <c r="F91" s="122"/>
      <c r="G91" s="122"/>
      <c r="H91" s="123"/>
    </row>
    <row r="92" spans="1:8" s="16" customFormat="1" ht="157.5" customHeight="1" x14ac:dyDescent="0.2">
      <c r="A92" s="590" t="s">
        <v>630</v>
      </c>
      <c r="B92" s="133" t="s">
        <v>272</v>
      </c>
      <c r="C92" s="5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92" s="127">
        <v>1008</v>
      </c>
      <c r="E92" s="128"/>
      <c r="F92" s="128"/>
      <c r="G92" s="128"/>
      <c r="H92" s="129"/>
    </row>
    <row r="93" spans="1:8" s="16" customFormat="1" ht="37.5" customHeight="1" x14ac:dyDescent="0.2">
      <c r="A93" s="143" t="s">
        <v>54</v>
      </c>
      <c r="B93" s="144"/>
      <c r="C93" s="13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93" s="36">
        <v>360</v>
      </c>
      <c r="E93" s="37"/>
      <c r="F93" s="37"/>
      <c r="G93" s="37"/>
      <c r="H93" s="38"/>
    </row>
    <row r="94" spans="1:8" s="16" customFormat="1" ht="37.5" customHeight="1" x14ac:dyDescent="0.2">
      <c r="A94" s="143" t="s">
        <v>55</v>
      </c>
      <c r="B94" s="144"/>
      <c r="C94" s="142"/>
      <c r="D94" s="36">
        <v>7920</v>
      </c>
      <c r="E94" s="37"/>
      <c r="F94" s="37"/>
      <c r="G94" s="37"/>
      <c r="H94" s="38"/>
    </row>
    <row r="95" spans="1:8" s="16" customFormat="1" ht="37.5" customHeight="1" x14ac:dyDescent="0.2">
      <c r="A95" s="143" t="s">
        <v>56</v>
      </c>
      <c r="B95" s="144"/>
      <c r="C95" s="142"/>
      <c r="D95" s="36">
        <v>1560</v>
      </c>
      <c r="E95" s="37"/>
      <c r="F95" s="37"/>
      <c r="G95" s="37"/>
      <c r="H95" s="38"/>
    </row>
    <row r="96" spans="1:8" s="16" customFormat="1" ht="37.5" customHeight="1" x14ac:dyDescent="0.2">
      <c r="A96" s="143" t="s">
        <v>57</v>
      </c>
      <c r="B96" s="144"/>
      <c r="C96" s="142"/>
      <c r="D96" s="36">
        <v>5280</v>
      </c>
      <c r="E96" s="37"/>
      <c r="F96" s="37"/>
      <c r="G96" s="37"/>
      <c r="H96" s="38"/>
    </row>
    <row r="97" spans="1:8" s="16" customFormat="1" ht="37.5" customHeight="1" x14ac:dyDescent="0.2">
      <c r="A97" s="143" t="s">
        <v>58</v>
      </c>
      <c r="B97" s="458"/>
      <c r="C97" s="142"/>
      <c r="D97" s="36">
        <v>300</v>
      </c>
      <c r="E97" s="37"/>
      <c r="F97" s="37"/>
      <c r="G97" s="37"/>
      <c r="H97" s="38"/>
    </row>
    <row r="98" spans="1:8" s="16" customFormat="1" ht="37.5" customHeight="1" x14ac:dyDescent="0.2">
      <c r="A98" s="143" t="s">
        <v>59</v>
      </c>
      <c r="B98" s="458"/>
      <c r="C98" s="142"/>
      <c r="D98" s="36">
        <v>300</v>
      </c>
      <c r="E98" s="37"/>
      <c r="F98" s="37"/>
      <c r="G98" s="37"/>
      <c r="H98" s="38"/>
    </row>
    <row r="99" spans="1:8" s="16" customFormat="1" ht="37.5" customHeight="1" x14ac:dyDescent="0.2">
      <c r="A99" s="143" t="s">
        <v>60</v>
      </c>
      <c r="B99" s="458"/>
      <c r="C99" s="142"/>
      <c r="D99" s="36">
        <v>600</v>
      </c>
      <c r="E99" s="37"/>
      <c r="F99" s="37"/>
      <c r="G99" s="37"/>
      <c r="H99" s="38"/>
    </row>
    <row r="100" spans="1:8" s="16" customFormat="1" ht="37.5" customHeight="1" x14ac:dyDescent="0.2">
      <c r="A100" s="143" t="s">
        <v>61</v>
      </c>
      <c r="B100" s="458"/>
      <c r="C100" s="142"/>
      <c r="D100" s="36">
        <v>900</v>
      </c>
      <c r="E100" s="37"/>
      <c r="F100" s="37"/>
      <c r="G100" s="37"/>
      <c r="H100" s="38"/>
    </row>
    <row r="101" spans="1:8" s="16" customFormat="1" ht="37.5" customHeight="1" thickBot="1" x14ac:dyDescent="0.25">
      <c r="A101" s="194" t="s">
        <v>62</v>
      </c>
      <c r="B101" s="459"/>
      <c r="C101" s="147"/>
      <c r="D101" s="36">
        <v>4440</v>
      </c>
      <c r="E101" s="37"/>
      <c r="F101" s="37"/>
      <c r="G101" s="37"/>
      <c r="H101" s="38"/>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02" s="45">
        <v>30</v>
      </c>
      <c r="E102" s="45"/>
      <c r="F102" s="45"/>
      <c r="G102" s="45"/>
      <c r="H102" s="46"/>
    </row>
    <row r="103" spans="1:8" s="28" customFormat="1" ht="50.1" customHeight="1" thickBot="1" x14ac:dyDescent="0.25">
      <c r="A103" s="24" t="s">
        <v>65</v>
      </c>
      <c r="B103" s="25"/>
      <c r="C103" s="26"/>
      <c r="D103" s="156" t="str">
        <f>"от "&amp;MIN(D105,D125:H126,F164,D127:H141)&amp;" до "&amp;MAX(D105,D125:H126,F164,D127:H141)</f>
        <v>от 540 до 25800</v>
      </c>
      <c r="E103" s="156"/>
      <c r="F103" s="156"/>
      <c r="G103" s="156"/>
      <c r="H103" s="157"/>
    </row>
    <row r="104" spans="1:8" s="16" customFormat="1" ht="24.95" customHeight="1" thickBot="1" x14ac:dyDescent="0.25">
      <c r="A104" s="301"/>
      <c r="B104" s="302"/>
      <c r="C104" s="118"/>
      <c r="D104" s="325"/>
      <c r="E104" s="325"/>
      <c r="F104" s="325"/>
      <c r="G104" s="325"/>
      <c r="H104" s="326"/>
    </row>
    <row r="105" spans="1:8" s="16" customFormat="1" ht="57"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05" s="165">
        <v>4200</v>
      </c>
      <c r="E105" s="165"/>
      <c r="F105" s="165"/>
      <c r="G105" s="165"/>
      <c r="H105" s="166"/>
    </row>
    <row r="106" spans="1:8" s="16" customFormat="1" ht="57" customHeight="1" thickBot="1" x14ac:dyDescent="0.25">
      <c r="A106" s="167" t="s">
        <v>67</v>
      </c>
      <c r="B106" s="168"/>
      <c r="C106" s="169"/>
      <c r="D106" s="170" t="s">
        <v>68</v>
      </c>
      <c r="E106" s="171"/>
      <c r="F106" s="171"/>
      <c r="G106" s="171"/>
      <c r="H106" s="172"/>
    </row>
    <row r="107" spans="1:8" s="16" customFormat="1" ht="57" customHeight="1" x14ac:dyDescent="0.2">
      <c r="A107" s="173" t="s">
        <v>69</v>
      </c>
      <c r="B107" s="174"/>
      <c r="C107" s="169"/>
      <c r="D107" s="140">
        <f>D105/4</f>
        <v>1050</v>
      </c>
      <c r="E107" s="140"/>
      <c r="F107" s="140"/>
      <c r="G107" s="140"/>
      <c r="H107" s="141"/>
    </row>
    <row r="108" spans="1:8" s="16" customFormat="1" ht="57" customHeight="1" x14ac:dyDescent="0.2">
      <c r="A108" s="173" t="s">
        <v>70</v>
      </c>
      <c r="B108" s="174"/>
      <c r="C108" s="169"/>
      <c r="D108" s="140">
        <f>D105/5</f>
        <v>840</v>
      </c>
      <c r="E108" s="140"/>
      <c r="F108" s="140"/>
      <c r="G108" s="140"/>
      <c r="H108" s="141"/>
    </row>
    <row r="109" spans="1:8" s="16" customFormat="1" ht="57" customHeight="1" x14ac:dyDescent="0.2">
      <c r="A109" s="173" t="s">
        <v>71</v>
      </c>
      <c r="B109" s="174"/>
      <c r="C109" s="169"/>
      <c r="D109" s="140">
        <f>D105/6</f>
        <v>700</v>
      </c>
      <c r="E109" s="140"/>
      <c r="F109" s="140"/>
      <c r="G109" s="140"/>
      <c r="H109" s="141"/>
    </row>
    <row r="110" spans="1:8" s="16" customFormat="1" ht="57" customHeight="1" x14ac:dyDescent="0.2">
      <c r="A110" s="173" t="s">
        <v>72</v>
      </c>
      <c r="B110" s="174"/>
      <c r="C110" s="169"/>
      <c r="D110" s="140">
        <f>D105/7</f>
        <v>600</v>
      </c>
      <c r="E110" s="140"/>
      <c r="F110" s="140"/>
      <c r="G110" s="140"/>
      <c r="H110" s="141"/>
    </row>
    <row r="111" spans="1:8" s="16" customFormat="1" ht="57" customHeight="1" x14ac:dyDescent="0.2">
      <c r="A111" s="173" t="s">
        <v>73</v>
      </c>
      <c r="B111" s="174"/>
      <c r="C111" s="169"/>
      <c r="D111" s="140">
        <f>D105/8</f>
        <v>525</v>
      </c>
      <c r="E111" s="140"/>
      <c r="F111" s="140"/>
      <c r="G111" s="140"/>
      <c r="H111" s="141"/>
    </row>
    <row r="112" spans="1:8" s="16" customFormat="1" ht="57" customHeight="1" x14ac:dyDescent="0.2">
      <c r="A112" s="173" t="s">
        <v>74</v>
      </c>
      <c r="B112" s="174"/>
      <c r="C112" s="169"/>
      <c r="D112" s="140">
        <f>D105/9</f>
        <v>466.66666666666669</v>
      </c>
      <c r="E112" s="140"/>
      <c r="F112" s="140"/>
      <c r="G112" s="140"/>
      <c r="H112" s="141"/>
    </row>
    <row r="113" spans="1:8" s="16" customFormat="1" ht="57" customHeight="1" x14ac:dyDescent="0.2">
      <c r="A113" s="173" t="s">
        <v>75</v>
      </c>
      <c r="B113" s="174"/>
      <c r="C113" s="169"/>
      <c r="D113" s="140">
        <f>D105/10</f>
        <v>420</v>
      </c>
      <c r="E113" s="140"/>
      <c r="F113" s="140"/>
      <c r="G113" s="140"/>
      <c r="H113" s="141"/>
    </row>
    <row r="114" spans="1:8" s="16" customFormat="1" ht="57" customHeight="1" thickBot="1" x14ac:dyDescent="0.25">
      <c r="A114" s="162" t="s">
        <v>76</v>
      </c>
      <c r="B114" s="163"/>
      <c r="C114" s="169"/>
      <c r="D114" s="165">
        <v>8400</v>
      </c>
      <c r="E114" s="165"/>
      <c r="F114" s="165"/>
      <c r="G114" s="165"/>
      <c r="H114" s="166"/>
    </row>
    <row r="115" spans="1:8" s="16" customFormat="1" ht="57" customHeight="1" thickBot="1" x14ac:dyDescent="0.25">
      <c r="A115" s="167" t="s">
        <v>67</v>
      </c>
      <c r="B115" s="168"/>
      <c r="C115" s="169"/>
      <c r="D115" s="170" t="s">
        <v>68</v>
      </c>
      <c r="E115" s="171"/>
      <c r="F115" s="171"/>
      <c r="G115" s="171"/>
      <c r="H115" s="172"/>
    </row>
    <row r="116" spans="1:8" s="16" customFormat="1" ht="57" customHeight="1" x14ac:dyDescent="0.2">
      <c r="A116" s="173" t="s">
        <v>69</v>
      </c>
      <c r="B116" s="174"/>
      <c r="C116" s="169"/>
      <c r="D116" s="509">
        <v>2100</v>
      </c>
      <c r="E116" s="510"/>
      <c r="F116" s="510"/>
      <c r="G116" s="510"/>
      <c r="H116" s="416"/>
    </row>
    <row r="117" spans="1:8" s="16" customFormat="1" ht="57" customHeight="1" x14ac:dyDescent="0.2">
      <c r="A117" s="173" t="s">
        <v>70</v>
      </c>
      <c r="B117" s="174"/>
      <c r="C117" s="169"/>
      <c r="D117" s="329">
        <v>1680</v>
      </c>
      <c r="E117" s="140"/>
      <c r="F117" s="140"/>
      <c r="G117" s="140"/>
      <c r="H117" s="141"/>
    </row>
    <row r="118" spans="1:8" s="16" customFormat="1" ht="57" customHeight="1" x14ac:dyDescent="0.2">
      <c r="A118" s="173" t="s">
        <v>71</v>
      </c>
      <c r="B118" s="174"/>
      <c r="C118" s="169"/>
      <c r="D118" s="329">
        <v>1400</v>
      </c>
      <c r="E118" s="140"/>
      <c r="F118" s="140"/>
      <c r="G118" s="140"/>
      <c r="H118" s="141"/>
    </row>
    <row r="119" spans="1:8" s="16" customFormat="1" ht="57" customHeight="1" x14ac:dyDescent="0.2">
      <c r="A119" s="173" t="s">
        <v>72</v>
      </c>
      <c r="B119" s="174"/>
      <c r="C119" s="169"/>
      <c r="D119" s="329">
        <v>1200</v>
      </c>
      <c r="E119" s="140"/>
      <c r="F119" s="140"/>
      <c r="G119" s="140"/>
      <c r="H119" s="141"/>
    </row>
    <row r="120" spans="1:8" s="16" customFormat="1" ht="57" customHeight="1" x14ac:dyDescent="0.2">
      <c r="A120" s="173" t="s">
        <v>73</v>
      </c>
      <c r="B120" s="174"/>
      <c r="C120" s="169"/>
      <c r="D120" s="329">
        <v>1050</v>
      </c>
      <c r="E120" s="140"/>
      <c r="F120" s="140"/>
      <c r="G120" s="140"/>
      <c r="H120" s="141"/>
    </row>
    <row r="121" spans="1:8" s="16" customFormat="1" ht="57" customHeight="1" x14ac:dyDescent="0.2">
      <c r="A121" s="173" t="s">
        <v>74</v>
      </c>
      <c r="B121" s="174"/>
      <c r="C121" s="169"/>
      <c r="D121" s="140">
        <v>933.33333333333337</v>
      </c>
      <c r="E121" s="140"/>
      <c r="F121" s="140"/>
      <c r="G121" s="140"/>
      <c r="H121" s="141"/>
    </row>
    <row r="122" spans="1:8" s="16" customFormat="1" ht="57" customHeight="1" thickBot="1" x14ac:dyDescent="0.25">
      <c r="A122" s="173" t="s">
        <v>75</v>
      </c>
      <c r="B122" s="174"/>
      <c r="C122" s="177"/>
      <c r="D122" s="140">
        <v>840</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23" s="44">
        <v>20016</v>
      </c>
      <c r="E123" s="45"/>
      <c r="F123" s="45"/>
      <c r="G123" s="45"/>
      <c r="H123" s="46"/>
    </row>
    <row r="124" spans="1:8" s="16" customFormat="1" ht="24.95" customHeight="1" thickBot="1" x14ac:dyDescent="0.25">
      <c r="A124" s="301"/>
      <c r="B124" s="302"/>
      <c r="C124" s="182"/>
      <c r="D124" s="325"/>
      <c r="E124" s="325"/>
      <c r="F124" s="325"/>
      <c r="G124" s="325"/>
      <c r="H124" s="326"/>
    </row>
    <row r="125" spans="1:8" s="16" customFormat="1" ht="50.1" customHeight="1" x14ac:dyDescent="0.2">
      <c r="A125" s="143" t="s">
        <v>78</v>
      </c>
      <c r="B125" s="144"/>
      <c r="C125" s="294" t="str">
        <f>"Интернет-площадка 2gis.ru на основе Cправочника организаций "&amp;$C$2&amp;""</f>
        <v>Интернет-площадка 2gis.ru на основе Cправочника организаций "2ГИС.СОЧИ"</v>
      </c>
      <c r="D125" s="56">
        <v>7680</v>
      </c>
      <c r="E125" s="37"/>
      <c r="F125" s="37"/>
      <c r="G125" s="37"/>
      <c r="H125" s="38"/>
    </row>
    <row r="126" spans="1:8" s="16" customFormat="1" ht="50.1" customHeight="1" x14ac:dyDescent="0.2">
      <c r="A126" s="143" t="s">
        <v>79</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6" s="56">
        <v>5250</v>
      </c>
      <c r="E126" s="37"/>
      <c r="F126" s="37"/>
      <c r="G126" s="37"/>
      <c r="H126" s="38"/>
    </row>
    <row r="127" spans="1:8" s="16" customFormat="1" ht="50.1" customHeight="1" x14ac:dyDescent="0.2">
      <c r="A127" s="137" t="s">
        <v>80</v>
      </c>
      <c r="B127" s="191"/>
      <c r="C12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7" s="56">
        <v>5250</v>
      </c>
      <c r="E127" s="37"/>
      <c r="F127" s="37"/>
      <c r="G127" s="37"/>
      <c r="H127" s="38"/>
    </row>
    <row r="128" spans="1:8" s="16" customFormat="1" ht="50.1" customHeight="1" x14ac:dyDescent="0.2">
      <c r="A128" s="137" t="s">
        <v>81</v>
      </c>
      <c r="B128" s="191"/>
      <c r="C128" s="190" t="str">
        <f>"Интернет-площадка 2gis.ru на основе Cправочника организаций "&amp;$C$2&amp;""</f>
        <v>Интернет-площадка 2gis.ru на основе Cправочника организаций "2ГИС.СОЧИ"</v>
      </c>
      <c r="D128" s="56">
        <v>20340</v>
      </c>
      <c r="E128" s="37"/>
      <c r="F128" s="37"/>
      <c r="G128" s="37"/>
      <c r="H128" s="38"/>
    </row>
    <row r="129" spans="1:8" s="16" customFormat="1" ht="50.1" customHeight="1" x14ac:dyDescent="0.2">
      <c r="A129" s="143" t="s">
        <v>82</v>
      </c>
      <c r="B129" s="144"/>
      <c r="C129" s="190" t="str">
        <f>"Интернет-площадка 2gis.ru на основе Cправочника организаций "&amp;$C$2&amp;""</f>
        <v>Интернет-площадка 2gis.ru на основе Cправочника организаций "2ГИС.СОЧИ"</v>
      </c>
      <c r="D129" s="56">
        <v>24408</v>
      </c>
      <c r="E129" s="37"/>
      <c r="F129" s="37"/>
      <c r="G129" s="37"/>
      <c r="H129" s="38"/>
    </row>
    <row r="130" spans="1:8" s="16" customFormat="1" ht="50.1" customHeight="1" x14ac:dyDescent="0.2">
      <c r="A130" s="143" t="s">
        <v>83</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0" s="56">
        <v>5250</v>
      </c>
      <c r="E130" s="37"/>
      <c r="F130" s="37"/>
      <c r="G130" s="37"/>
      <c r="H130" s="38"/>
    </row>
    <row r="131" spans="1:8" s="16" customFormat="1" ht="50.1" customHeight="1" x14ac:dyDescent="0.2">
      <c r="A131" s="143" t="s">
        <v>84</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1" s="56">
        <v>5250</v>
      </c>
      <c r="E131" s="37"/>
      <c r="F131" s="37"/>
      <c r="G131" s="37"/>
      <c r="H131" s="38"/>
    </row>
    <row r="132" spans="1:8" s="16" customFormat="1" ht="50.1" customHeight="1" x14ac:dyDescent="0.2">
      <c r="A132" s="143" t="s">
        <v>85</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2" s="56">
        <v>5250</v>
      </c>
      <c r="E132" s="37"/>
      <c r="F132" s="37"/>
      <c r="G132" s="37"/>
      <c r="H132" s="38"/>
    </row>
    <row r="133" spans="1:8" s="16" customFormat="1" ht="50.1" customHeight="1" x14ac:dyDescent="0.2">
      <c r="A133" s="143" t="s">
        <v>86</v>
      </c>
      <c r="B133" s="144"/>
      <c r="C133" s="190" t="str">
        <f>C164</f>
        <v>электронный справочник на основе Справочника организаций "2ГИС.СОЧИ" (мобильная версия 2ГИС 4.0 и выше)</v>
      </c>
      <c r="D133" s="56">
        <v>12204</v>
      </c>
      <c r="E133" s="37"/>
      <c r="F133" s="37"/>
      <c r="G133" s="37"/>
      <c r="H133" s="38"/>
    </row>
    <row r="134" spans="1:8" s="16" customFormat="1" ht="50.1" customHeight="1" x14ac:dyDescent="0.2">
      <c r="A134" s="143" t="s">
        <v>87</v>
      </c>
      <c r="B134" s="144"/>
      <c r="C134" s="190" t="s">
        <v>88</v>
      </c>
      <c r="D134" s="56">
        <v>540</v>
      </c>
      <c r="E134" s="37"/>
      <c r="F134" s="37"/>
      <c r="G134" s="37"/>
      <c r="H134" s="38"/>
    </row>
    <row r="135" spans="1:8" s="16" customFormat="1" ht="78" customHeight="1" x14ac:dyDescent="0.2">
      <c r="A135" s="143" t="s">
        <v>89</v>
      </c>
      <c r="B135" s="144"/>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5" s="56">
        <v>4320</v>
      </c>
      <c r="E135" s="37"/>
      <c r="F135" s="37"/>
      <c r="G135" s="37"/>
      <c r="H135" s="38"/>
    </row>
    <row r="136" spans="1:8" s="16" customFormat="1" ht="78" customHeight="1" x14ac:dyDescent="0.2">
      <c r="A136" s="143" t="s">
        <v>90</v>
      </c>
      <c r="B136" s="144"/>
      <c r="C136" s="190"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6" s="56">
        <v>3456</v>
      </c>
      <c r="E136" s="37"/>
      <c r="F136" s="37"/>
      <c r="G136" s="37"/>
      <c r="H136" s="38"/>
    </row>
    <row r="137" spans="1:8" s="16" customFormat="1" ht="78" customHeight="1" x14ac:dyDescent="0.2">
      <c r="A137" s="143" t="s">
        <v>91</v>
      </c>
      <c r="B137" s="144"/>
      <c r="C137"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7" s="56">
        <v>3480</v>
      </c>
      <c r="E137" s="37"/>
      <c r="F137" s="37"/>
      <c r="G137" s="37"/>
      <c r="H137" s="38"/>
    </row>
    <row r="138" spans="1:8" s="16" customFormat="1" ht="78" customHeight="1" x14ac:dyDescent="0.2">
      <c r="A138" s="143" t="s">
        <v>92</v>
      </c>
      <c r="B138" s="144"/>
      <c r="C138" s="190"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8" s="56">
        <v>1728</v>
      </c>
      <c r="E138" s="37"/>
      <c r="F138" s="37"/>
      <c r="G138" s="37"/>
      <c r="H138" s="38"/>
    </row>
    <row r="139" spans="1:8" s="16" customFormat="1" ht="78" customHeight="1" x14ac:dyDescent="0.2">
      <c r="A139" s="143" t="s">
        <v>93</v>
      </c>
      <c r="B139" s="144" t="s">
        <v>93</v>
      </c>
      <c r="C13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9" s="56">
        <v>25800</v>
      </c>
      <c r="E139" s="37"/>
      <c r="F139" s="37"/>
      <c r="G139" s="37"/>
      <c r="H139" s="38"/>
    </row>
    <row r="140" spans="1:8" s="16" customFormat="1" ht="78" customHeight="1" x14ac:dyDescent="0.2">
      <c r="A140" s="143" t="s">
        <v>94</v>
      </c>
      <c r="B140" s="144" t="s">
        <v>94</v>
      </c>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40" s="56">
        <v>10008</v>
      </c>
      <c r="E140" s="37"/>
      <c r="F140" s="37"/>
      <c r="G140" s="37"/>
      <c r="H140" s="38"/>
    </row>
    <row r="141" spans="1:8" s="16" customFormat="1" ht="50.1" customHeight="1" thickBot="1" x14ac:dyDescent="0.25">
      <c r="A141" s="143" t="s">
        <v>95</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1" s="56">
        <v>6360</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42" s="56">
        <v>1008</v>
      </c>
      <c r="E142" s="37"/>
      <c r="F142" s="37"/>
      <c r="G142" s="37"/>
      <c r="H142" s="38"/>
    </row>
    <row r="143" spans="1:8" s="16" customFormat="1" ht="126" customHeight="1" x14ac:dyDescent="0.2">
      <c r="A143" s="143" t="s">
        <v>96</v>
      </c>
      <c r="B143" s="144"/>
      <c r="C14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3" s="56">
        <v>12000</v>
      </c>
      <c r="E143" s="37"/>
      <c r="F143" s="37"/>
      <c r="G143" s="37"/>
      <c r="H143" s="38"/>
    </row>
    <row r="144" spans="1:8" s="16" customFormat="1" ht="96" customHeight="1" x14ac:dyDescent="0.2">
      <c r="A144" s="137" t="s">
        <v>97</v>
      </c>
      <c r="B144" s="19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4" s="56">
        <v>4500</v>
      </c>
      <c r="E144" s="37"/>
      <c r="F144" s="37"/>
      <c r="G144" s="37"/>
      <c r="H144" s="38"/>
    </row>
    <row r="145" spans="1:8" s="16" customFormat="1" ht="96" customHeight="1" x14ac:dyDescent="0.2">
      <c r="A145" s="137" t="s">
        <v>98</v>
      </c>
      <c r="B145" s="191"/>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45" s="56">
        <v>15003</v>
      </c>
      <c r="E145" s="37"/>
      <c r="F145" s="37"/>
      <c r="G145" s="37"/>
      <c r="H145" s="38"/>
    </row>
    <row r="146" spans="1:8" s="16" customFormat="1" ht="50.1" customHeight="1" x14ac:dyDescent="0.2">
      <c r="A146" s="143" t="s">
        <v>99</v>
      </c>
      <c r="B146" s="144"/>
      <c r="C146" s="190" t="str">
        <f>"Интернет-площадка 2gis.ru на основе Cправочника организаций "&amp;$C$2&amp;""</f>
        <v>Интернет-площадка 2gis.ru на основе Cправочника организаций "2ГИС.СОЧИ"</v>
      </c>
      <c r="D146" s="56">
        <v>13920</v>
      </c>
      <c r="E146" s="37"/>
      <c r="F146" s="37"/>
      <c r="G146" s="37"/>
      <c r="H146" s="38"/>
    </row>
    <row r="147" spans="1:8" s="16" customFormat="1" ht="50.1" customHeight="1" x14ac:dyDescent="0.2">
      <c r="A147" s="143" t="s">
        <v>100</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9480</v>
      </c>
      <c r="E147" s="37"/>
      <c r="F147" s="37"/>
      <c r="G147" s="37"/>
      <c r="H147" s="38"/>
    </row>
    <row r="148" spans="1:8" s="16" customFormat="1" ht="50.1" customHeight="1" x14ac:dyDescent="0.2">
      <c r="A148" s="137" t="s">
        <v>101</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9480</v>
      </c>
      <c r="E148" s="37"/>
      <c r="F148" s="37"/>
      <c r="G148" s="37"/>
      <c r="H148" s="38"/>
    </row>
    <row r="149" spans="1:8" s="16" customFormat="1" ht="50.1" customHeight="1" x14ac:dyDescent="0.2">
      <c r="A149" s="137" t="s">
        <v>102</v>
      </c>
      <c r="B149" s="191"/>
      <c r="C149" s="190" t="str">
        <f>"Интернет-площадка 2gis.ru на основе Cправочника организаций "&amp;$C$2&amp;""</f>
        <v>Интернет-площадка 2gis.ru на основе Cправочника организаций "2ГИС.СОЧИ"</v>
      </c>
      <c r="D149" s="56">
        <v>36720</v>
      </c>
      <c r="E149" s="37"/>
      <c r="F149" s="37"/>
      <c r="G149" s="37"/>
      <c r="H149" s="38"/>
    </row>
    <row r="150" spans="1:8" s="16" customFormat="1" ht="50.1" customHeight="1" x14ac:dyDescent="0.2">
      <c r="A150" s="137" t="s">
        <v>103</v>
      </c>
      <c r="B150" s="191"/>
      <c r="C150" s="190" t="str">
        <f>"Интернет-площадка 2gis.ru на основе Cправочника организаций "&amp;$C$2&amp;""</f>
        <v>Интернет-площадка 2gis.ru на основе Cправочника организаций "2ГИС.СОЧИ"</v>
      </c>
      <c r="D150" s="56">
        <v>44064</v>
      </c>
      <c r="E150" s="37"/>
      <c r="F150" s="37"/>
      <c r="G150" s="37"/>
      <c r="H150" s="38"/>
    </row>
    <row r="151" spans="1:8" s="16" customFormat="1" ht="50.1" customHeight="1" x14ac:dyDescent="0.2">
      <c r="A151" s="137" t="s">
        <v>104</v>
      </c>
      <c r="B151" s="191"/>
      <c r="C151"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1" s="56">
        <v>9480</v>
      </c>
      <c r="E151" s="37"/>
      <c r="F151" s="37"/>
      <c r="G151" s="37"/>
      <c r="H151" s="38"/>
    </row>
    <row r="152" spans="1:8" s="16" customFormat="1" ht="50.1" customHeight="1" x14ac:dyDescent="0.2">
      <c r="A152" s="137" t="s">
        <v>105</v>
      </c>
      <c r="B152" s="191"/>
      <c r="C152"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2" s="56">
        <v>9480</v>
      </c>
      <c r="E152" s="37"/>
      <c r="F152" s="37"/>
      <c r="G152" s="37"/>
      <c r="H152" s="38"/>
    </row>
    <row r="153" spans="1:8" s="16" customFormat="1" ht="50.1" customHeight="1" x14ac:dyDescent="0.2">
      <c r="A153" s="143" t="s">
        <v>106</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3" s="56">
        <v>9480</v>
      </c>
      <c r="E153" s="37"/>
      <c r="F153" s="37"/>
      <c r="G153" s="37"/>
      <c r="H153" s="38"/>
    </row>
    <row r="154" spans="1:8" s="16" customFormat="1" ht="50.1" customHeight="1" x14ac:dyDescent="0.2">
      <c r="A154" s="143" t="s">
        <v>107</v>
      </c>
      <c r="B154" s="144"/>
      <c r="C154" s="190" t="s">
        <v>88</v>
      </c>
      <c r="D154" s="56">
        <v>1080</v>
      </c>
      <c r="E154" s="37"/>
      <c r="F154" s="37"/>
      <c r="G154" s="37"/>
      <c r="H154" s="38"/>
    </row>
    <row r="155" spans="1:8" s="16" customFormat="1" ht="75" customHeight="1" x14ac:dyDescent="0.2">
      <c r="A155" s="143" t="s">
        <v>108</v>
      </c>
      <c r="B155" s="144"/>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56">
        <v>46440</v>
      </c>
      <c r="E155" s="37"/>
      <c r="F155" s="37"/>
      <c r="G155" s="37"/>
      <c r="H155" s="38"/>
    </row>
    <row r="156" spans="1:8" s="16" customFormat="1" ht="50.1" customHeight="1" thickBot="1" x14ac:dyDescent="0.25">
      <c r="A156" s="143" t="s">
        <v>109</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6" s="56">
        <v>11520</v>
      </c>
      <c r="E156" s="37"/>
      <c r="F156" s="37"/>
      <c r="G156" s="37"/>
      <c r="H156" s="38"/>
    </row>
    <row r="157" spans="1:8" s="28" customFormat="1" ht="50.1" customHeight="1" thickBot="1" x14ac:dyDescent="0.25">
      <c r="A157" s="24" t="s">
        <v>110</v>
      </c>
      <c r="B157" s="25"/>
      <c r="C157" s="26"/>
      <c r="D157" s="156"/>
      <c r="E157" s="156"/>
      <c r="F157" s="156"/>
      <c r="G157" s="156"/>
      <c r="H157" s="157"/>
    </row>
    <row r="158" spans="1:8" s="16" customFormat="1" ht="50.1" customHeight="1" x14ac:dyDescent="0.2">
      <c r="A158" s="143" t="s">
        <v>111</v>
      </c>
      <c r="B158" s="144"/>
      <c r="C15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58" s="36">
        <v>10008</v>
      </c>
      <c r="E158" s="37"/>
      <c r="F158" s="37"/>
      <c r="G158" s="37"/>
      <c r="H158" s="38"/>
    </row>
    <row r="159" spans="1:8" s="16" customFormat="1" ht="50.1" customHeight="1" x14ac:dyDescent="0.2">
      <c r="A159" s="143" t="s">
        <v>112</v>
      </c>
      <c r="B159" s="144"/>
      <c r="C159" s="196"/>
      <c r="D159" s="36">
        <v>10008</v>
      </c>
      <c r="E159" s="37"/>
      <c r="F159" s="37"/>
      <c r="G159" s="37"/>
      <c r="H159" s="38"/>
    </row>
    <row r="160" spans="1:8" s="16" customFormat="1" ht="50.1" customHeight="1" x14ac:dyDescent="0.2">
      <c r="A160" s="194" t="s">
        <v>113</v>
      </c>
      <c r="B160" s="195"/>
      <c r="C160" s="196"/>
      <c r="D160" s="329">
        <v>1500</v>
      </c>
      <c r="E160" s="140"/>
      <c r="F160" s="140"/>
      <c r="G160" s="140"/>
      <c r="H160" s="140"/>
    </row>
    <row r="161" spans="1:8" s="16" customFormat="1" ht="50.1" customHeight="1" x14ac:dyDescent="0.2">
      <c r="A161" s="194" t="s">
        <v>114</v>
      </c>
      <c r="B161" s="195"/>
      <c r="C161" s="196"/>
      <c r="D161" s="329">
        <v>150</v>
      </c>
      <c r="E161" s="140"/>
      <c r="F161" s="140"/>
      <c r="G161" s="140"/>
      <c r="H161" s="140"/>
    </row>
    <row r="162" spans="1:8" s="16" customFormat="1" ht="50.1" customHeight="1" thickBot="1" x14ac:dyDescent="0.25">
      <c r="A162" s="194" t="s">
        <v>115</v>
      </c>
      <c r="B162" s="195"/>
      <c r="C162" s="198"/>
      <c r="D162" s="78">
        <v>510</v>
      </c>
      <c r="E162" s="79"/>
      <c r="F162" s="79"/>
      <c r="G162" s="79"/>
      <c r="H162" s="79"/>
    </row>
    <row r="163" spans="1:8" s="16" customFormat="1" ht="50.1" customHeight="1" thickBot="1" x14ac:dyDescent="0.25">
      <c r="A163" s="24" t="s">
        <v>116</v>
      </c>
      <c r="B163" s="25"/>
      <c r="C163" s="26"/>
      <c r="D163" s="156"/>
      <c r="E163" s="156"/>
      <c r="F163" s="156"/>
      <c r="G163" s="156"/>
      <c r="H163" s="157"/>
    </row>
    <row r="164" spans="1:8" s="16" customFormat="1" ht="50.1" customHeight="1" x14ac:dyDescent="0.2">
      <c r="A164" s="143" t="s">
        <v>117</v>
      </c>
      <c r="B164" s="144"/>
      <c r="C16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4" s="200">
        <f>F164*1.2</f>
        <v>3600</v>
      </c>
      <c r="E164" s="201">
        <f>F164*1.1</f>
        <v>3300.0000000000005</v>
      </c>
      <c r="F164" s="201">
        <v>3000</v>
      </c>
      <c r="G164" s="201">
        <f>F164*0.75</f>
        <v>2250</v>
      </c>
      <c r="H164" s="202">
        <f>F164*0.5</f>
        <v>1500</v>
      </c>
    </row>
    <row r="165" spans="1:8" s="16" customFormat="1" ht="50.1" customHeight="1" x14ac:dyDescent="0.2">
      <c r="A165" s="143" t="s">
        <v>118</v>
      </c>
      <c r="B165" s="144"/>
      <c r="C165" s="190" t="str">
        <f>"Интернет-площадка 2gis.ru на основе Cправочника организаций "&amp;$C$2&amp;""</f>
        <v>Интернет-площадка 2gis.ru на основе Cправочника организаций "2ГИС.СОЧИ"</v>
      </c>
      <c r="D165" s="36">
        <v>2040</v>
      </c>
      <c r="E165" s="37"/>
      <c r="F165" s="37"/>
      <c r="G165" s="37"/>
      <c r="H165" s="38"/>
    </row>
    <row r="166" spans="1:8" s="16" customFormat="1" ht="50.1" customHeight="1" x14ac:dyDescent="0.2">
      <c r="A166" s="143" t="s">
        <v>119</v>
      </c>
      <c r="B166" s="144"/>
      <c r="C166"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6" s="56">
        <v>6720</v>
      </c>
      <c r="E166" s="37"/>
      <c r="F166" s="37"/>
      <c r="G166" s="37"/>
      <c r="H166" s="38"/>
    </row>
    <row r="167" spans="1:8" s="16" customFormat="1" ht="50.1" customHeight="1" x14ac:dyDescent="0.2">
      <c r="A167" s="137" t="s">
        <v>286</v>
      </c>
      <c r="B167" s="191"/>
      <c r="C16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7" s="200">
        <f>F167*1.2</f>
        <v>6480</v>
      </c>
      <c r="E167" s="201">
        <f>F167*1.1</f>
        <v>5940.0000000000009</v>
      </c>
      <c r="F167" s="201">
        <v>5400</v>
      </c>
      <c r="G167" s="201">
        <f>F167*0.75</f>
        <v>4050</v>
      </c>
      <c r="H167" s="202">
        <f>F167*0.5</f>
        <v>2700</v>
      </c>
    </row>
    <row r="168" spans="1:8" s="16" customFormat="1" ht="50.1" customHeight="1" x14ac:dyDescent="0.2">
      <c r="A168" s="137" t="s">
        <v>165</v>
      </c>
      <c r="B168" s="191"/>
      <c r="C168" s="190" t="str">
        <f>"Интернет-площадка 2gis.ru на основе Cправочника организаций "&amp;$C$2&amp;""</f>
        <v>Интернет-площадка 2gis.ru на основе Cправочника организаций "2ГИС.СОЧИ"</v>
      </c>
      <c r="D168" s="36">
        <v>3720</v>
      </c>
      <c r="E168" s="37"/>
      <c r="F168" s="37"/>
      <c r="G168" s="37"/>
      <c r="H168" s="38"/>
    </row>
    <row r="169" spans="1:8" s="16" customFormat="1" ht="50.1" customHeight="1" x14ac:dyDescent="0.2">
      <c r="A169" s="137" t="s">
        <v>122</v>
      </c>
      <c r="B169" s="191"/>
      <c r="C169" s="190"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6">
        <v>12120</v>
      </c>
      <c r="E169" s="37"/>
      <c r="F169" s="37"/>
      <c r="G169" s="37"/>
      <c r="H169" s="38"/>
    </row>
    <row r="170" spans="1:8" s="16" customFormat="1" ht="126" customHeight="1" x14ac:dyDescent="0.2">
      <c r="A170" s="143" t="s">
        <v>123</v>
      </c>
      <c r="B170" s="144"/>
      <c r="C170" s="300" t="str">
        <f>C165</f>
        <v>Интернет-площадка 2gis.ru на основе Cправочника организаций "2ГИС.СОЧИ"</v>
      </c>
      <c r="D170" s="56">
        <v>2040</v>
      </c>
      <c r="E170" s="37"/>
      <c r="F170" s="37"/>
      <c r="G170" s="37"/>
      <c r="H170" s="38"/>
    </row>
    <row r="171" spans="1:8" s="16" customFormat="1" ht="126" customHeight="1" thickBot="1" x14ac:dyDescent="0.25">
      <c r="A171" s="143" t="s">
        <v>124</v>
      </c>
      <c r="B171" s="144"/>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1" s="56">
        <v>4398</v>
      </c>
      <c r="E171" s="37"/>
      <c r="F171" s="37"/>
      <c r="G171" s="37"/>
      <c r="H171" s="38"/>
    </row>
    <row r="172" spans="1:8" ht="50.1" customHeight="1" thickBot="1" x14ac:dyDescent="0.25">
      <c r="A172" s="24" t="s">
        <v>184</v>
      </c>
      <c r="B172" s="25"/>
      <c r="C172" s="26"/>
      <c r="D172" s="156"/>
      <c r="E172" s="156"/>
      <c r="F172" s="156"/>
      <c r="G172" s="156"/>
      <c r="H172" s="157"/>
    </row>
    <row r="173" spans="1:8" s="23" customFormat="1" ht="30" customHeight="1" thickBot="1" x14ac:dyDescent="0.25">
      <c r="A173" s="535"/>
      <c r="B173" s="357"/>
      <c r="C173" s="357"/>
      <c r="D173" s="357"/>
      <c r="E173" s="357"/>
      <c r="F173" s="357"/>
      <c r="G173" s="357"/>
      <c r="H173" s="359"/>
    </row>
    <row r="174" spans="1:8" s="16" customFormat="1" ht="83.25" customHeight="1" x14ac:dyDescent="0.2">
      <c r="A174" s="494" t="s">
        <v>185</v>
      </c>
      <c r="B174" s="495"/>
      <c r="C174"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74" s="509">
        <v>11850</v>
      </c>
      <c r="E174" s="510"/>
      <c r="F174" s="510"/>
      <c r="G174" s="510"/>
      <c r="H174" s="416"/>
    </row>
    <row r="175" spans="1:8" s="16" customFormat="1" ht="83.25" customHeight="1" thickBot="1" x14ac:dyDescent="0.25">
      <c r="A175" s="496" t="s">
        <v>186</v>
      </c>
      <c r="B175" s="497"/>
      <c r="C175" s="198"/>
      <c r="D175" s="327">
        <v>11850</v>
      </c>
      <c r="E175" s="148"/>
      <c r="F175" s="148"/>
      <c r="G175" s="148"/>
      <c r="H175" s="149"/>
    </row>
    <row r="176" spans="1:8" s="28" customFormat="1" ht="50.1" customHeight="1" thickBot="1" x14ac:dyDescent="0.25">
      <c r="A176" s="180"/>
      <c r="B176" s="181"/>
      <c r="C176" s="182"/>
      <c r="D176" s="183"/>
      <c r="E176" s="183"/>
      <c r="F176" s="183"/>
      <c r="G176" s="183"/>
      <c r="H176" s="184"/>
    </row>
    <row r="177" spans="1:8" s="23" customFormat="1" ht="26.25" x14ac:dyDescent="0.2">
      <c r="A177" s="204"/>
      <c r="B177" s="205"/>
      <c r="C177" s="206"/>
      <c r="D177" s="205"/>
      <c r="E177" s="205"/>
      <c r="F177" s="205"/>
      <c r="G177" s="205"/>
      <c r="H177" s="207"/>
    </row>
    <row r="178" spans="1:8" s="16" customFormat="1" ht="21" x14ac:dyDescent="0.2">
      <c r="A178" s="208"/>
      <c r="B178" s="209" t="s">
        <v>125</v>
      </c>
      <c r="C178" s="210" t="s">
        <v>207</v>
      </c>
      <c r="D178" s="210"/>
      <c r="E178" s="211"/>
      <c r="F178" s="211"/>
      <c r="G178" s="211"/>
      <c r="H178" s="211"/>
    </row>
    <row r="179" spans="1:8" s="16" customFormat="1" ht="21" x14ac:dyDescent="0.2">
      <c r="A179" s="208"/>
      <c r="B179" s="211"/>
      <c r="C179" s="212" t="s">
        <v>208</v>
      </c>
      <c r="D179" s="212"/>
      <c r="E179" s="211"/>
      <c r="F179" s="211"/>
      <c r="G179" s="211"/>
      <c r="H179" s="211"/>
    </row>
    <row r="180" spans="1:8" s="16" customFormat="1" ht="21" x14ac:dyDescent="0.2">
      <c r="A180" s="208"/>
      <c r="B180" s="211"/>
      <c r="C180" s="212" t="s">
        <v>209</v>
      </c>
      <c r="D180" s="212"/>
      <c r="E180" s="211"/>
      <c r="F180" s="211"/>
      <c r="G180" s="211"/>
      <c r="H180" s="211"/>
    </row>
    <row r="181" spans="1:8" s="16" customFormat="1" ht="21" x14ac:dyDescent="0.2">
      <c r="A181" s="208"/>
      <c r="B181" s="211"/>
      <c r="C181" s="392"/>
      <c r="D181" s="392"/>
      <c r="E181" s="211"/>
      <c r="F181" s="211"/>
      <c r="G181" s="211"/>
      <c r="H181" s="211"/>
    </row>
    <row r="182" spans="1:8" s="16" customFormat="1" ht="21" x14ac:dyDescent="0.2">
      <c r="A182" s="213" t="s">
        <v>662</v>
      </c>
      <c r="B182" s="213"/>
      <c r="C182" s="213"/>
      <c r="D182" s="213"/>
      <c r="E182" s="213"/>
      <c r="F182" s="213"/>
      <c r="G182" s="213"/>
      <c r="H182" s="213"/>
    </row>
    <row r="183" spans="1:8" s="16" customFormat="1" ht="21" x14ac:dyDescent="0.2">
      <c r="A183" s="204"/>
      <c r="B183" s="205"/>
      <c r="C183" s="212"/>
      <c r="D183" s="212"/>
      <c r="E183" s="211"/>
      <c r="F183" s="211"/>
      <c r="G183" s="211"/>
      <c r="H183" s="205"/>
    </row>
    <row r="184" spans="1:8" ht="12.6" customHeight="1" x14ac:dyDescent="0.2">
      <c r="A184" s="215" t="str">
        <f>Абакан_юр!A157</f>
        <v>По соглашению сторон в качестве валюты платежа могут выступать украинские гривны, в этом случае курс следующий: 1 руб. = 0,4294 гривен</v>
      </c>
      <c r="B184" s="215"/>
      <c r="C184" s="215"/>
      <c r="D184" s="216"/>
      <c r="E184" s="216"/>
      <c r="F184" s="217"/>
      <c r="G184" s="218"/>
      <c r="H184" s="218"/>
    </row>
    <row r="185" spans="1:8" s="211" customFormat="1" ht="24.95" customHeight="1" x14ac:dyDescent="0.2">
      <c r="A185" s="215" t="str">
        <f>Абакан_юр!A158</f>
        <v>По соглашению сторон в качестве валюты платежа могут выступать дирхамы ОАЭ, в этом случае курс следующий: 1 руб. = 0,0422 дирхам</v>
      </c>
      <c r="B185" s="215"/>
      <c r="C185" s="215"/>
      <c r="D185" s="216"/>
      <c r="E185" s="216"/>
      <c r="F185" s="217"/>
      <c r="G185" s="220"/>
      <c r="H185" s="220"/>
    </row>
    <row r="186" spans="1:8" s="211" customFormat="1" ht="24.95" customHeight="1" x14ac:dyDescent="0.2">
      <c r="A186" s="215" t="str">
        <f>Абакан_юр!A159</f>
        <v>По соглашению сторон в качестве валюты платежа могут выступать доллары США, в этом случае курс следующий: 1 руб. = 0,0115 доллара</v>
      </c>
      <c r="B186" s="215"/>
      <c r="C186" s="215"/>
      <c r="D186" s="216"/>
      <c r="E186" s="216"/>
      <c r="F186" s="217"/>
      <c r="G186" s="220"/>
      <c r="H186" s="220"/>
    </row>
    <row r="187" spans="1:8" s="211" customFormat="1" ht="24.95" customHeight="1" x14ac:dyDescent="0.2">
      <c r="A187" s="215" t="str">
        <f>Абакан_юр!A160</f>
        <v>По соглашению сторон в качестве валюты платежа могут выступать евро, в этом случае курс следующий: 1 руб. = 0,0106 евро</v>
      </c>
      <c r="B187" s="215"/>
      <c r="C187" s="215"/>
      <c r="D187" s="216"/>
      <c r="E187" s="217"/>
      <c r="F187" s="217"/>
      <c r="G187" s="220"/>
      <c r="H187" s="220"/>
    </row>
    <row r="188" spans="1:8" s="211" customFormat="1" ht="24.75" customHeight="1" x14ac:dyDescent="0.2">
      <c r="A188" s="215" t="str">
        <f>Абакан_юр!A161</f>
        <v>По соглашению сторон в качестве валюты платежа могут выступать чешские кроны, в этом случае курс следующий: 1 руб. = 0,2596 крона</v>
      </c>
      <c r="B188" s="215"/>
      <c r="C188" s="215"/>
      <c r="D188" s="216"/>
      <c r="E188" s="217"/>
      <c r="F188" s="217"/>
      <c r="G188" s="220"/>
      <c r="H188" s="220"/>
    </row>
    <row r="189" spans="1:8" s="214" customFormat="1" ht="26.25" x14ac:dyDescent="0.2">
      <c r="A189" s="215" t="str">
        <f>Абакан_юр!A162</f>
        <v>По соглашению сторон в качестве валюты платежа могут выступать киргизские сомы, в этом случае курс следующий: 1 руб. = 1,0276 сом</v>
      </c>
      <c r="B189" s="215"/>
      <c r="C189" s="215"/>
      <c r="D189" s="216"/>
      <c r="E189" s="216"/>
      <c r="F189" s="217"/>
      <c r="G189" s="220"/>
      <c r="H189" s="220"/>
    </row>
    <row r="190" spans="1:8" s="205" customFormat="1" ht="12" customHeight="1" x14ac:dyDescent="0.2">
      <c r="A190"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0" s="215"/>
      <c r="C190" s="215"/>
      <c r="D190" s="216"/>
      <c r="E190" s="216"/>
      <c r="F190" s="217"/>
      <c r="G190" s="220"/>
      <c r="H190" s="220"/>
    </row>
    <row r="191" spans="1:8" s="219" customFormat="1" ht="24.95" customHeight="1" x14ac:dyDescent="0.2">
      <c r="A191" s="221"/>
      <c r="B191" s="221"/>
      <c r="C191" s="222"/>
      <c r="D191" s="223"/>
      <c r="E191" s="223"/>
      <c r="F191" s="224"/>
      <c r="G191" s="225"/>
      <c r="H191" s="225"/>
    </row>
    <row r="192" spans="1:8" s="219" customFormat="1" ht="24.95" customHeight="1" x14ac:dyDescent="0.2">
      <c r="A192" s="227" t="s">
        <v>136</v>
      </c>
      <c r="B192" s="227"/>
      <c r="C192" s="227"/>
      <c r="D192" s="227"/>
      <c r="E192" s="227"/>
      <c r="F192" s="227"/>
      <c r="G192" s="227"/>
      <c r="H192" s="227"/>
    </row>
    <row r="193" spans="1:8" s="219" customFormat="1" ht="24.95" customHeight="1" x14ac:dyDescent="0.2">
      <c r="A193" s="227" t="s">
        <v>137</v>
      </c>
      <c r="B193" s="227"/>
      <c r="C193" s="227"/>
      <c r="D193" s="227"/>
      <c r="E193" s="227"/>
      <c r="F193" s="227"/>
      <c r="G193" s="227"/>
      <c r="H193" s="227"/>
    </row>
    <row r="194" spans="1:8" s="219" customFormat="1" ht="24.95" customHeight="1" x14ac:dyDescent="0.2">
      <c r="A194" s="221"/>
      <c r="B194" s="221"/>
      <c r="C194" s="222"/>
      <c r="D194" s="223"/>
      <c r="E194" s="223"/>
      <c r="F194" s="224"/>
      <c r="G194" s="225"/>
      <c r="H194" s="225"/>
    </row>
    <row r="195" spans="1:8" s="219" customFormat="1" ht="24.95" customHeight="1" thickBot="1" x14ac:dyDescent="0.25">
      <c r="A195" s="228" t="s">
        <v>138</v>
      </c>
      <c r="B195" s="228"/>
      <c r="C195" s="228"/>
      <c r="D195" s="228"/>
      <c r="E195" s="228"/>
      <c r="F195" s="229"/>
      <c r="H195" s="230"/>
    </row>
    <row r="196" spans="1:8" s="219" customFormat="1" ht="24.95" customHeight="1" thickBot="1" x14ac:dyDescent="0.25">
      <c r="A196" s="541" t="s">
        <v>139</v>
      </c>
      <c r="B196" s="542"/>
      <c r="C196" s="542"/>
      <c r="D196" s="542"/>
      <c r="E196" s="543"/>
      <c r="F196" s="234"/>
      <c r="G196" s="205"/>
      <c r="H196" s="235"/>
    </row>
    <row r="197" spans="1:8" s="219" customFormat="1" ht="24.95" customHeight="1" thickBot="1" x14ac:dyDescent="0.25">
      <c r="A197" s="305" t="s">
        <v>140</v>
      </c>
      <c r="B197" s="306"/>
      <c r="C197" s="238" t="s">
        <v>141</v>
      </c>
      <c r="D197" s="330" t="s">
        <v>142</v>
      </c>
      <c r="E197" s="331"/>
      <c r="F197" s="240"/>
      <c r="G197" s="240"/>
      <c r="H197" s="240"/>
    </row>
    <row r="198" spans="1:8" s="226" customFormat="1" ht="12" customHeight="1" x14ac:dyDescent="0.2">
      <c r="A198" s="246" t="s">
        <v>169</v>
      </c>
      <c r="B198" s="247"/>
      <c r="C198" s="249" t="s">
        <v>170</v>
      </c>
      <c r="D198" s="249">
        <v>2190</v>
      </c>
      <c r="E198" s="250"/>
      <c r="F198" s="207"/>
      <c r="G198" s="207"/>
      <c r="H198" s="207"/>
    </row>
    <row r="199" spans="1:8" ht="24.95" customHeight="1" x14ac:dyDescent="0.2">
      <c r="A199" s="246" t="s">
        <v>171</v>
      </c>
      <c r="B199" s="247"/>
      <c r="C199" s="249"/>
      <c r="D199" s="249">
        <v>1590</v>
      </c>
      <c r="E199" s="250"/>
      <c r="F199" s="207"/>
      <c r="G199" s="207"/>
    </row>
    <row r="200" spans="1:8" ht="24.95" customHeight="1" x14ac:dyDescent="0.2">
      <c r="A200" s="246" t="s">
        <v>172</v>
      </c>
      <c r="B200" s="247"/>
      <c r="C200" s="249"/>
      <c r="D200" s="249">
        <v>1440</v>
      </c>
      <c r="E200" s="250"/>
      <c r="F200" s="207"/>
      <c r="G200" s="207"/>
    </row>
    <row r="201" spans="1:8" s="226" customFormat="1" ht="12.6" customHeight="1" x14ac:dyDescent="0.2">
      <c r="A201" s="246" t="s">
        <v>173</v>
      </c>
      <c r="B201" s="247"/>
      <c r="C201" s="249"/>
      <c r="D201" s="249">
        <v>1290</v>
      </c>
      <c r="E201" s="250"/>
      <c r="F201" s="207"/>
      <c r="G201" s="207"/>
      <c r="H201" s="207"/>
    </row>
    <row r="202" spans="1:8" s="230" customFormat="1" ht="50.1" customHeight="1" x14ac:dyDescent="0.2">
      <c r="A202" s="246" t="s">
        <v>143</v>
      </c>
      <c r="B202" s="247"/>
      <c r="C202" s="248" t="s">
        <v>144</v>
      </c>
      <c r="D202" s="249" t="s">
        <v>145</v>
      </c>
      <c r="E202" s="250"/>
      <c r="F202" s="240"/>
      <c r="G202" s="240"/>
      <c r="H202" s="240"/>
    </row>
    <row r="203" spans="1:8" s="235" customFormat="1" ht="50.1" customHeight="1" x14ac:dyDescent="0.2">
      <c r="A203" s="246" t="s">
        <v>146</v>
      </c>
      <c r="B203" s="247"/>
      <c r="C203" s="248" t="s">
        <v>147</v>
      </c>
      <c r="D203" s="249" t="s">
        <v>148</v>
      </c>
      <c r="E203" s="250"/>
      <c r="F203" s="240"/>
      <c r="G203" s="240"/>
      <c r="H203" s="240"/>
    </row>
    <row r="204" spans="1:8" ht="91.5" customHeight="1" x14ac:dyDescent="0.2">
      <c r="A204" s="246" t="s">
        <v>149</v>
      </c>
      <c r="B204" s="247"/>
      <c r="C204" s="248" t="s">
        <v>150</v>
      </c>
      <c r="D204" s="249" t="s">
        <v>148</v>
      </c>
      <c r="E204" s="250"/>
      <c r="F204" s="240"/>
      <c r="G204" s="240"/>
      <c r="H204" s="240"/>
    </row>
    <row r="205" spans="1:8" ht="50.1" customHeight="1" thickBot="1" x14ac:dyDescent="0.25">
      <c r="A205" s="332" t="s">
        <v>152</v>
      </c>
      <c r="B205" s="333"/>
      <c r="C205" s="547" t="s">
        <v>153</v>
      </c>
      <c r="D205" s="333" t="s">
        <v>148</v>
      </c>
      <c r="E205" s="548"/>
      <c r="F205" s="234"/>
      <c r="G205" s="234"/>
      <c r="H205" s="234"/>
    </row>
    <row r="206" spans="1:8" ht="50.1" customHeight="1" thickBot="1" x14ac:dyDescent="0.25">
      <c r="A206" s="332" t="s">
        <v>154</v>
      </c>
      <c r="B206" s="333"/>
      <c r="C206" s="334" t="s">
        <v>155</v>
      </c>
      <c r="D206" s="335" t="s">
        <v>148</v>
      </c>
      <c r="E206" s="336"/>
      <c r="F206" s="224"/>
      <c r="G206" s="225"/>
      <c r="H206" s="225"/>
    </row>
    <row r="207" spans="1:8" ht="50.1" customHeight="1" x14ac:dyDescent="0.2">
      <c r="A207" s="252" t="s">
        <v>156</v>
      </c>
      <c r="B207" s="252"/>
      <c r="C207" s="252"/>
      <c r="D207" s="252"/>
      <c r="E207" s="252"/>
      <c r="F207" s="252"/>
      <c r="G207" s="252"/>
      <c r="H207" s="252"/>
    </row>
    <row r="208" spans="1:8" ht="50.1" customHeight="1" x14ac:dyDescent="0.2">
      <c r="A208" s="252" t="s">
        <v>157</v>
      </c>
      <c r="B208" s="252"/>
      <c r="C208" s="252"/>
      <c r="D208" s="252"/>
      <c r="E208" s="252"/>
      <c r="F208" s="252"/>
      <c r="G208" s="252"/>
      <c r="H208" s="252"/>
    </row>
    <row r="209" spans="1:8" ht="99.95" customHeight="1" x14ac:dyDescent="0.2">
      <c r="A20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11"/>
      <c r="C209" s="311"/>
      <c r="D209" s="311"/>
      <c r="E209" s="311"/>
      <c r="F209" s="311"/>
      <c r="G209" s="311"/>
      <c r="H209" s="311"/>
    </row>
    <row r="210" spans="1:8" ht="75" customHeight="1" x14ac:dyDescent="0.2">
      <c r="A210" s="227" t="s">
        <v>159</v>
      </c>
      <c r="B210" s="227"/>
      <c r="C210" s="227"/>
      <c r="D210" s="227"/>
      <c r="E210" s="227"/>
      <c r="F210" s="227"/>
      <c r="G210" s="227"/>
      <c r="H210" s="227"/>
    </row>
    <row r="211" spans="1:8" ht="134.25" customHeight="1" x14ac:dyDescent="0.2">
      <c r="A211" s="252" t="s">
        <v>160</v>
      </c>
      <c r="B211" s="252"/>
      <c r="C211" s="252"/>
      <c r="D211" s="252"/>
      <c r="E211" s="252"/>
      <c r="F211" s="252"/>
      <c r="G211" s="252"/>
      <c r="H211" s="252"/>
    </row>
    <row r="212" spans="1:8" s="205" customFormat="1" ht="102.75" customHeight="1" x14ac:dyDescent="0.2">
      <c r="A212" s="227" t="s">
        <v>161</v>
      </c>
      <c r="B212" s="227"/>
      <c r="C212" s="227"/>
      <c r="D212" s="227"/>
      <c r="E212" s="227"/>
      <c r="F212" s="227"/>
      <c r="G212" s="227"/>
      <c r="H212" s="227"/>
    </row>
    <row r="213" spans="1:8" s="226" customFormat="1" ht="222.75" customHeight="1" x14ac:dyDescent="0.2">
      <c r="A213" s="204"/>
      <c r="B213" s="205"/>
      <c r="C213" s="206"/>
      <c r="D213" s="205"/>
      <c r="E213" s="205"/>
      <c r="F213" s="205"/>
      <c r="G213" s="205"/>
      <c r="H213" s="207"/>
    </row>
    <row r="214" spans="1:8" ht="50.1" customHeight="1" x14ac:dyDescent="0.2"/>
    <row r="215" spans="1:8" ht="50.1" customHeight="1" x14ac:dyDescent="0.2"/>
    <row r="216" spans="1:8" ht="185.25" customHeight="1" x14ac:dyDescent="0.2"/>
    <row r="217" spans="1:8" s="16" customFormat="1" ht="67.5" customHeight="1" x14ac:dyDescent="0.2">
      <c r="A217" s="204"/>
      <c r="B217" s="205"/>
      <c r="C217" s="206"/>
      <c r="D217" s="205"/>
      <c r="E217" s="205"/>
      <c r="F217" s="205"/>
      <c r="G217" s="205"/>
      <c r="H217" s="207"/>
    </row>
    <row r="219" spans="1:8" s="254" customFormat="1" ht="114.75" customHeight="1" x14ac:dyDescent="0.2">
      <c r="A219" s="204"/>
      <c r="B219" s="205"/>
      <c r="C219" s="206"/>
      <c r="D219" s="205"/>
      <c r="E219" s="205"/>
      <c r="F219" s="205"/>
      <c r="G219" s="205"/>
      <c r="H219" s="207"/>
    </row>
  </sheetData>
  <sheetProtection selectLockedCells="1" selectUnlockedCells="1"/>
  <mergeCells count="355">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 ref="A201:B201"/>
    <mergeCell ref="D201:E201"/>
    <mergeCell ref="A202:B202"/>
    <mergeCell ref="D202:E202"/>
    <mergeCell ref="A203:B203"/>
    <mergeCell ref="D203:E203"/>
    <mergeCell ref="A196:E196"/>
    <mergeCell ref="A197:B197"/>
    <mergeCell ref="D197:E197"/>
    <mergeCell ref="A198:B198"/>
    <mergeCell ref="C198:C201"/>
    <mergeCell ref="D198:E198"/>
    <mergeCell ref="A199:B199"/>
    <mergeCell ref="D199:E199"/>
    <mergeCell ref="A200:B200"/>
    <mergeCell ref="D200:E200"/>
    <mergeCell ref="A188:C188"/>
    <mergeCell ref="A189:C189"/>
    <mergeCell ref="A190:C190"/>
    <mergeCell ref="A192:H192"/>
    <mergeCell ref="A193:H193"/>
    <mergeCell ref="A195:E195"/>
    <mergeCell ref="C183:D183"/>
    <mergeCell ref="A184:C184"/>
    <mergeCell ref="G184:H184"/>
    <mergeCell ref="A185:C185"/>
    <mergeCell ref="A186:C186"/>
    <mergeCell ref="A187:C187"/>
    <mergeCell ref="A176:B176"/>
    <mergeCell ref="D176:H176"/>
    <mergeCell ref="C178:D178"/>
    <mergeCell ref="C179:D179"/>
    <mergeCell ref="C180:D180"/>
    <mergeCell ref="A182:H182"/>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6:B166"/>
    <mergeCell ref="D166:H166"/>
    <mergeCell ref="A167:B167"/>
    <mergeCell ref="A168:B168"/>
    <mergeCell ref="D168:H168"/>
    <mergeCell ref="A169:B169"/>
    <mergeCell ref="D169:H169"/>
    <mergeCell ref="D162:H162"/>
    <mergeCell ref="A163:B163"/>
    <mergeCell ref="D163:H163"/>
    <mergeCell ref="A164:B164"/>
    <mergeCell ref="A165:B165"/>
    <mergeCell ref="D165:H165"/>
    <mergeCell ref="A158:B158"/>
    <mergeCell ref="C158:C162"/>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8"/>
  <sheetViews>
    <sheetView view="pageBreakPreview" zoomScale="40" zoomScaleNormal="60" zoomScaleSheetLayoutView="40" workbookViewId="0">
      <pane ySplit="4" topLeftCell="A159"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663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4">
        <v>180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330 до 25080</v>
      </c>
      <c r="E48" s="122"/>
      <c r="F48" s="122"/>
      <c r="G48" s="122"/>
      <c r="H48" s="123"/>
    </row>
    <row r="49" spans="1:8" ht="37.5" customHeight="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49" s="127">
        <v>330</v>
      </c>
      <c r="E49" s="128"/>
      <c r="F49" s="128"/>
      <c r="G49" s="128"/>
      <c r="H49" s="129"/>
    </row>
    <row r="50" spans="1:8" ht="37.5" customHeight="1" x14ac:dyDescent="0.2">
      <c r="A50" s="130" t="s">
        <v>33</v>
      </c>
      <c r="B50" s="366"/>
      <c r="C50" s="367"/>
      <c r="D50" s="36">
        <v>1320</v>
      </c>
      <c r="E50" s="37"/>
      <c r="F50" s="37"/>
      <c r="G50" s="37"/>
      <c r="H50" s="38"/>
    </row>
    <row r="51" spans="1:8" ht="37.5" customHeight="1" x14ac:dyDescent="0.2">
      <c r="A51" s="130" t="s">
        <v>34</v>
      </c>
      <c r="B51" s="366"/>
      <c r="C51" s="367"/>
      <c r="D51" s="36">
        <v>2640</v>
      </c>
      <c r="E51" s="37"/>
      <c r="F51" s="37"/>
      <c r="G51" s="37"/>
      <c r="H51" s="38"/>
    </row>
    <row r="52" spans="1:8" ht="37.5" customHeight="1" x14ac:dyDescent="0.2">
      <c r="A52" s="130" t="s">
        <v>35</v>
      </c>
      <c r="B52" s="366"/>
      <c r="C52" s="367"/>
      <c r="D52" s="36">
        <v>3960</v>
      </c>
      <c r="E52" s="37"/>
      <c r="F52" s="37"/>
      <c r="G52" s="37"/>
      <c r="H52" s="38"/>
    </row>
    <row r="53" spans="1:8" ht="37.5" customHeight="1" x14ac:dyDescent="0.2">
      <c r="A53" s="130" t="s">
        <v>36</v>
      </c>
      <c r="B53" s="366"/>
      <c r="C53" s="367"/>
      <c r="D53" s="36">
        <v>5280</v>
      </c>
      <c r="E53" s="37"/>
      <c r="F53" s="37"/>
      <c r="G53" s="37"/>
      <c r="H53" s="38"/>
    </row>
    <row r="54" spans="1:8" ht="37.5" customHeight="1" x14ac:dyDescent="0.2">
      <c r="A54" s="130" t="s">
        <v>37</v>
      </c>
      <c r="B54" s="366"/>
      <c r="C54" s="367"/>
      <c r="D54" s="36">
        <v>6600</v>
      </c>
      <c r="E54" s="37"/>
      <c r="F54" s="37"/>
      <c r="G54" s="37"/>
      <c r="H54" s="38"/>
    </row>
    <row r="55" spans="1:8" ht="37.5" customHeight="1" x14ac:dyDescent="0.2">
      <c r="A55" s="130" t="s">
        <v>38</v>
      </c>
      <c r="B55" s="366"/>
      <c r="C55" s="367"/>
      <c r="D55" s="36">
        <v>7920</v>
      </c>
      <c r="E55" s="37"/>
      <c r="F55" s="37"/>
      <c r="G55" s="37"/>
      <c r="H55" s="38"/>
    </row>
    <row r="56" spans="1:8" ht="37.5" customHeight="1" x14ac:dyDescent="0.2">
      <c r="A56" s="130" t="s">
        <v>39</v>
      </c>
      <c r="B56" s="366"/>
      <c r="C56" s="367"/>
      <c r="D56" s="36">
        <v>9240</v>
      </c>
      <c r="E56" s="37"/>
      <c r="F56" s="37"/>
      <c r="G56" s="37"/>
      <c r="H56" s="38"/>
    </row>
    <row r="57" spans="1:8" ht="37.5" customHeight="1" x14ac:dyDescent="0.2">
      <c r="A57" s="130" t="s">
        <v>40</v>
      </c>
      <c r="B57" s="366"/>
      <c r="C57" s="367"/>
      <c r="D57" s="36">
        <v>10560</v>
      </c>
      <c r="E57" s="37"/>
      <c r="F57" s="37"/>
      <c r="G57" s="37"/>
      <c r="H57" s="38"/>
    </row>
    <row r="58" spans="1:8" ht="37.5" customHeight="1" x14ac:dyDescent="0.2">
      <c r="A58" s="130" t="s">
        <v>41</v>
      </c>
      <c r="B58" s="366"/>
      <c r="C58" s="367"/>
      <c r="D58" s="36">
        <v>11880</v>
      </c>
      <c r="E58" s="37"/>
      <c r="F58" s="37"/>
      <c r="G58" s="37"/>
      <c r="H58" s="38"/>
    </row>
    <row r="59" spans="1:8" ht="37.5" customHeight="1" x14ac:dyDescent="0.2">
      <c r="A59" s="130" t="s">
        <v>42</v>
      </c>
      <c r="B59" s="366"/>
      <c r="C59" s="367"/>
      <c r="D59" s="36">
        <v>13200</v>
      </c>
      <c r="E59" s="37"/>
      <c r="F59" s="37"/>
      <c r="G59" s="37"/>
      <c r="H59" s="38"/>
    </row>
    <row r="60" spans="1:8" ht="37.5" customHeight="1" x14ac:dyDescent="0.2">
      <c r="A60" s="130" t="s">
        <v>43</v>
      </c>
      <c r="B60" s="366"/>
      <c r="C60" s="367"/>
      <c r="D60" s="36">
        <v>14520</v>
      </c>
      <c r="E60" s="37"/>
      <c r="F60" s="37"/>
      <c r="G60" s="37"/>
      <c r="H60" s="38"/>
    </row>
    <row r="61" spans="1:8" ht="37.5" customHeight="1" x14ac:dyDescent="0.2">
      <c r="A61" s="130" t="s">
        <v>44</v>
      </c>
      <c r="B61" s="366"/>
      <c r="C61" s="367"/>
      <c r="D61" s="36">
        <v>15840</v>
      </c>
      <c r="E61" s="37"/>
      <c r="F61" s="37"/>
      <c r="G61" s="37"/>
      <c r="H61" s="38"/>
    </row>
    <row r="62" spans="1:8" ht="37.5" customHeight="1" x14ac:dyDescent="0.2">
      <c r="A62" s="130" t="s">
        <v>45</v>
      </c>
      <c r="B62" s="366"/>
      <c r="C62" s="367"/>
      <c r="D62" s="36">
        <v>17160</v>
      </c>
      <c r="E62" s="37"/>
      <c r="F62" s="37"/>
      <c r="G62" s="37"/>
      <c r="H62" s="38"/>
    </row>
    <row r="63" spans="1:8" ht="37.5" customHeight="1" x14ac:dyDescent="0.2">
      <c r="A63" s="130" t="s">
        <v>46</v>
      </c>
      <c r="B63" s="366"/>
      <c r="C63" s="367"/>
      <c r="D63" s="36">
        <v>18480</v>
      </c>
      <c r="E63" s="37"/>
      <c r="F63" s="37"/>
      <c r="G63" s="37"/>
      <c r="H63" s="38"/>
    </row>
    <row r="64" spans="1:8" ht="37.5" customHeight="1" x14ac:dyDescent="0.2">
      <c r="A64" s="130" t="s">
        <v>47</v>
      </c>
      <c r="B64" s="366"/>
      <c r="C64" s="367"/>
      <c r="D64" s="36">
        <v>19800</v>
      </c>
      <c r="E64" s="37"/>
      <c r="F64" s="37"/>
      <c r="G64" s="37"/>
      <c r="H64" s="38"/>
    </row>
    <row r="65" spans="1:8" ht="37.5" customHeight="1" x14ac:dyDescent="0.2">
      <c r="A65" s="130" t="s">
        <v>48</v>
      </c>
      <c r="B65" s="366"/>
      <c r="C65" s="367"/>
      <c r="D65" s="36">
        <v>21120</v>
      </c>
      <c r="E65" s="37"/>
      <c r="F65" s="37"/>
      <c r="G65" s="37"/>
      <c r="H65" s="38"/>
    </row>
    <row r="66" spans="1:8" ht="37.5" customHeight="1" x14ac:dyDescent="0.2">
      <c r="A66" s="130" t="s">
        <v>49</v>
      </c>
      <c r="B66" s="366"/>
      <c r="C66" s="367"/>
      <c r="D66" s="36">
        <v>22440</v>
      </c>
      <c r="E66" s="37"/>
      <c r="F66" s="37"/>
      <c r="G66" s="37"/>
      <c r="H66" s="38"/>
    </row>
    <row r="67" spans="1:8" ht="37.5" customHeight="1" x14ac:dyDescent="0.2">
      <c r="A67" s="130" t="s">
        <v>50</v>
      </c>
      <c r="B67" s="366"/>
      <c r="C67" s="367"/>
      <c r="D67" s="36">
        <v>23760</v>
      </c>
      <c r="E67" s="37"/>
      <c r="F67" s="37"/>
      <c r="G67" s="37"/>
      <c r="H67" s="38"/>
    </row>
    <row r="68" spans="1:8" ht="37.5" customHeight="1" x14ac:dyDescent="0.2">
      <c r="A68" s="130" t="s">
        <v>51</v>
      </c>
      <c r="B68" s="366"/>
      <c r="C68" s="367"/>
      <c r="D68" s="36">
        <v>25080</v>
      </c>
      <c r="E68" s="37"/>
      <c r="F68" s="37"/>
      <c r="G68" s="37"/>
      <c r="H68" s="38"/>
    </row>
    <row r="69" spans="1:8" ht="37.5" customHeight="1" x14ac:dyDescent="0.2">
      <c r="A69" s="130" t="s">
        <v>196</v>
      </c>
      <c r="B69" s="366"/>
      <c r="C69" s="367"/>
      <c r="D69" s="36">
        <v>26400</v>
      </c>
      <c r="E69" s="37"/>
      <c r="F69" s="37"/>
      <c r="G69" s="37"/>
      <c r="H69" s="38"/>
    </row>
    <row r="70" spans="1:8" ht="37.5" customHeight="1" x14ac:dyDescent="0.2">
      <c r="A70" s="130" t="s">
        <v>197</v>
      </c>
      <c r="B70" s="366"/>
      <c r="C70" s="367"/>
      <c r="D70" s="36">
        <v>27720</v>
      </c>
      <c r="E70" s="37"/>
      <c r="F70" s="37"/>
      <c r="G70" s="37"/>
      <c r="H70" s="38"/>
    </row>
    <row r="71" spans="1:8" ht="37.5" customHeight="1" x14ac:dyDescent="0.2">
      <c r="A71" s="130" t="s">
        <v>198</v>
      </c>
      <c r="B71" s="366"/>
      <c r="C71" s="367"/>
      <c r="D71" s="36">
        <v>29040</v>
      </c>
      <c r="E71" s="37"/>
      <c r="F71" s="37"/>
      <c r="G71" s="37"/>
      <c r="H71" s="38"/>
    </row>
    <row r="72" spans="1:8" ht="37.5" customHeight="1" x14ac:dyDescent="0.2">
      <c r="A72" s="130" t="s">
        <v>199</v>
      </c>
      <c r="B72" s="366"/>
      <c r="C72" s="367"/>
      <c r="D72" s="36">
        <v>30360</v>
      </c>
      <c r="E72" s="37"/>
      <c r="F72" s="37"/>
      <c r="G72" s="37"/>
      <c r="H72" s="38"/>
    </row>
    <row r="73" spans="1:8" ht="37.5" customHeight="1" x14ac:dyDescent="0.2">
      <c r="A73" s="130" t="s">
        <v>200</v>
      </c>
      <c r="B73" s="366"/>
      <c r="C73" s="367"/>
      <c r="D73" s="36">
        <v>31680</v>
      </c>
      <c r="E73" s="37"/>
      <c r="F73" s="37"/>
      <c r="G73" s="37"/>
      <c r="H73" s="38"/>
    </row>
    <row r="74" spans="1:8" ht="37.5" customHeight="1" x14ac:dyDescent="0.2">
      <c r="A74" s="130" t="s">
        <v>201</v>
      </c>
      <c r="B74" s="366"/>
      <c r="C74" s="367"/>
      <c r="D74" s="36">
        <v>33000</v>
      </c>
      <c r="E74" s="37"/>
      <c r="F74" s="37"/>
      <c r="G74" s="37"/>
      <c r="H74" s="38"/>
    </row>
    <row r="75" spans="1:8" ht="37.5" customHeight="1" x14ac:dyDescent="0.2">
      <c r="A75" s="130" t="s">
        <v>202</v>
      </c>
      <c r="B75" s="366"/>
      <c r="C75" s="367"/>
      <c r="D75" s="36">
        <v>34320</v>
      </c>
      <c r="E75" s="37"/>
      <c r="F75" s="37"/>
      <c r="G75" s="37"/>
      <c r="H75" s="38"/>
    </row>
    <row r="76" spans="1:8" ht="37.5" customHeight="1" x14ac:dyDescent="0.2">
      <c r="A76" s="130" t="s">
        <v>203</v>
      </c>
      <c r="B76" s="366"/>
      <c r="C76" s="367"/>
      <c r="D76" s="36">
        <v>35640</v>
      </c>
      <c r="E76" s="37"/>
      <c r="F76" s="37"/>
      <c r="G76" s="37"/>
      <c r="H76" s="38"/>
    </row>
    <row r="77" spans="1:8" ht="37.5" customHeight="1" x14ac:dyDescent="0.2">
      <c r="A77" s="130" t="s">
        <v>204</v>
      </c>
      <c r="B77" s="366"/>
      <c r="C77" s="367"/>
      <c r="D77" s="36">
        <v>36960</v>
      </c>
      <c r="E77" s="37"/>
      <c r="F77" s="37"/>
      <c r="G77" s="37"/>
      <c r="H77" s="38"/>
    </row>
    <row r="78" spans="1:8" ht="37.5" customHeight="1" x14ac:dyDescent="0.2">
      <c r="A78" s="130" t="s">
        <v>205</v>
      </c>
      <c r="B78" s="366"/>
      <c r="C78" s="367"/>
      <c r="D78" s="36">
        <v>38280</v>
      </c>
      <c r="E78" s="37"/>
      <c r="F78" s="37"/>
      <c r="G78" s="37"/>
      <c r="H78" s="38"/>
    </row>
    <row r="79" spans="1:8" ht="37.5" customHeight="1" x14ac:dyDescent="0.2">
      <c r="A79" s="130" t="s">
        <v>215</v>
      </c>
      <c r="B79" s="366"/>
      <c r="C79" s="367"/>
      <c r="D79" s="36">
        <v>39600</v>
      </c>
      <c r="E79" s="37"/>
      <c r="F79" s="37"/>
      <c r="G79" s="37"/>
      <c r="H79" s="38"/>
    </row>
    <row r="80" spans="1:8" ht="37.5" customHeight="1" x14ac:dyDescent="0.2">
      <c r="A80" s="130" t="s">
        <v>216</v>
      </c>
      <c r="B80" s="366"/>
      <c r="C80" s="367"/>
      <c r="D80" s="36">
        <v>40920</v>
      </c>
      <c r="E80" s="37"/>
      <c r="F80" s="37"/>
      <c r="G80" s="37"/>
      <c r="H80" s="38"/>
    </row>
    <row r="81" spans="1:8" ht="37.5" customHeight="1" x14ac:dyDescent="0.2">
      <c r="A81" s="130" t="s">
        <v>217</v>
      </c>
      <c r="B81" s="366"/>
      <c r="C81" s="367"/>
      <c r="D81" s="36">
        <v>42240</v>
      </c>
      <c r="E81" s="37"/>
      <c r="F81" s="37"/>
      <c r="G81" s="37"/>
      <c r="H81" s="38"/>
    </row>
    <row r="82" spans="1:8" ht="37.5" customHeight="1" x14ac:dyDescent="0.2">
      <c r="A82" s="130" t="s">
        <v>218</v>
      </c>
      <c r="B82" s="366"/>
      <c r="C82" s="367"/>
      <c r="D82" s="36">
        <v>43560</v>
      </c>
      <c r="E82" s="37"/>
      <c r="F82" s="37"/>
      <c r="G82" s="37"/>
      <c r="H82" s="38"/>
    </row>
    <row r="83" spans="1:8" ht="37.5" customHeight="1" thickBot="1" x14ac:dyDescent="0.25">
      <c r="A83" s="130" t="s">
        <v>219</v>
      </c>
      <c r="B83" s="366"/>
      <c r="C83" s="368"/>
      <c r="D83" s="36">
        <v>44880</v>
      </c>
      <c r="E83" s="37"/>
      <c r="F83" s="37"/>
      <c r="G83" s="37"/>
      <c r="H83" s="38"/>
    </row>
    <row r="84" spans="1:8" ht="50.1" customHeight="1" thickBot="1" x14ac:dyDescent="0.25">
      <c r="A84" s="119" t="s">
        <v>52</v>
      </c>
      <c r="B84" s="120"/>
      <c r="C84" s="120"/>
      <c r="D84" s="121" t="str">
        <f>"от "&amp;MIN(D85:D94)&amp;" до "&amp;MAX(D85:D94)</f>
        <v>от 144 до 4932</v>
      </c>
      <c r="E84" s="122"/>
      <c r="F84" s="122"/>
      <c r="G84" s="122"/>
      <c r="H84" s="123"/>
    </row>
    <row r="85" spans="1:8" ht="151.5" x14ac:dyDescent="0.2">
      <c r="A85" s="132" t="s">
        <v>53</v>
      </c>
      <c r="B85" s="133" t="s">
        <v>13</v>
      </c>
      <c r="C85" s="321"/>
      <c r="D85" s="135">
        <v>858</v>
      </c>
      <c r="E85" s="135"/>
      <c r="F85" s="135"/>
      <c r="G85" s="135"/>
      <c r="H85" s="136"/>
    </row>
    <row r="86" spans="1:8" ht="37.5" customHeight="1" x14ac:dyDescent="0.2">
      <c r="A86" s="137" t="s">
        <v>54</v>
      </c>
      <c r="B86" s="138"/>
      <c r="C86" s="139"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86" s="140">
        <v>144</v>
      </c>
      <c r="E86" s="140"/>
      <c r="F86" s="140"/>
      <c r="G86" s="140"/>
      <c r="H86" s="141"/>
    </row>
    <row r="87" spans="1:8" ht="37.5" customHeight="1" x14ac:dyDescent="0.2">
      <c r="A87" s="137" t="s">
        <v>55</v>
      </c>
      <c r="B87" s="138"/>
      <c r="C87" s="142"/>
      <c r="D87" s="140">
        <v>2598</v>
      </c>
      <c r="E87" s="140"/>
      <c r="F87" s="140"/>
      <c r="G87" s="140"/>
      <c r="H87" s="141"/>
    </row>
    <row r="88" spans="1:8" ht="37.5" customHeight="1" x14ac:dyDescent="0.2">
      <c r="A88" s="137" t="s">
        <v>56</v>
      </c>
      <c r="B88" s="138"/>
      <c r="C88" s="142"/>
      <c r="D88" s="140">
        <v>1500</v>
      </c>
      <c r="E88" s="140"/>
      <c r="F88" s="140"/>
      <c r="G88" s="140"/>
      <c r="H88" s="141"/>
    </row>
    <row r="89" spans="1:8" ht="37.5" customHeight="1" x14ac:dyDescent="0.2">
      <c r="A89" s="143" t="s">
        <v>57</v>
      </c>
      <c r="B89" s="144"/>
      <c r="C89" s="142"/>
      <c r="D89" s="140">
        <v>2598</v>
      </c>
      <c r="E89" s="140"/>
      <c r="F89" s="140"/>
      <c r="G89" s="140"/>
      <c r="H89" s="141"/>
    </row>
    <row r="90" spans="1:8" ht="37.5" customHeight="1" x14ac:dyDescent="0.2">
      <c r="A90" s="137" t="s">
        <v>58</v>
      </c>
      <c r="B90" s="138"/>
      <c r="C90" s="142"/>
      <c r="D90" s="140">
        <v>258</v>
      </c>
      <c r="E90" s="140"/>
      <c r="F90" s="140"/>
      <c r="G90" s="140"/>
      <c r="H90" s="141"/>
    </row>
    <row r="91" spans="1:8" ht="37.5" customHeight="1" x14ac:dyDescent="0.2">
      <c r="A91" s="137" t="s">
        <v>59</v>
      </c>
      <c r="B91" s="138"/>
      <c r="C91" s="142"/>
      <c r="D91" s="140">
        <v>258</v>
      </c>
      <c r="E91" s="140"/>
      <c r="F91" s="140"/>
      <c r="G91" s="140"/>
      <c r="H91" s="141"/>
    </row>
    <row r="92" spans="1:8" ht="37.5" customHeight="1" x14ac:dyDescent="0.2">
      <c r="A92" s="137" t="s">
        <v>60</v>
      </c>
      <c r="B92" s="138"/>
      <c r="C92" s="142"/>
      <c r="D92" s="140">
        <v>516</v>
      </c>
      <c r="E92" s="140"/>
      <c r="F92" s="140"/>
      <c r="G92" s="140"/>
      <c r="H92" s="141"/>
    </row>
    <row r="93" spans="1:8" ht="37.5" customHeight="1" x14ac:dyDescent="0.2">
      <c r="A93" s="137" t="s">
        <v>61</v>
      </c>
      <c r="B93" s="138"/>
      <c r="C93" s="142"/>
      <c r="D93" s="140">
        <v>774</v>
      </c>
      <c r="E93" s="140"/>
      <c r="F93" s="140"/>
      <c r="G93" s="140"/>
      <c r="H93" s="141"/>
    </row>
    <row r="94" spans="1:8" ht="37.5" customHeight="1" thickBot="1" x14ac:dyDescent="0.25">
      <c r="A94" s="145" t="s">
        <v>62</v>
      </c>
      <c r="B94" s="146"/>
      <c r="C94" s="147"/>
      <c r="D94" s="148">
        <v>4932</v>
      </c>
      <c r="E94" s="148"/>
      <c r="F94" s="148"/>
      <c r="G94" s="148"/>
      <c r="H94" s="149"/>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5" s="45">
        <v>30</v>
      </c>
      <c r="E95" s="45"/>
      <c r="F95" s="45"/>
      <c r="G95" s="45"/>
      <c r="H95" s="46"/>
    </row>
    <row r="96" spans="1:8" ht="50.1" customHeight="1" thickBot="1" x14ac:dyDescent="0.25">
      <c r="A96" s="24" t="s">
        <v>65</v>
      </c>
      <c r="B96" s="25"/>
      <c r="C96" s="26"/>
      <c r="D96" s="156" t="str">
        <f>"от "&amp;MIN(D98,D118:H119,F157,D120:H134)&amp;" до "&amp;MAX(D98,D118:H119,F157,D120:H134)</f>
        <v>от 552 до 20640</v>
      </c>
      <c r="E96" s="156"/>
      <c r="F96" s="156"/>
      <c r="G96" s="156"/>
      <c r="H96" s="157"/>
    </row>
    <row r="97" spans="1:8" ht="21.75" thickBot="1" x14ac:dyDescent="0.25">
      <c r="A97" s="301"/>
      <c r="B97" s="302"/>
      <c r="C97" s="118"/>
      <c r="D97" s="325"/>
      <c r="E97" s="325"/>
      <c r="F97" s="325"/>
      <c r="G97" s="325"/>
      <c r="H97" s="326"/>
    </row>
    <row r="98" spans="1:8" ht="59.25"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98" s="165">
        <v>4440</v>
      </c>
      <c r="E98" s="165"/>
      <c r="F98" s="165"/>
      <c r="G98" s="165"/>
      <c r="H98" s="166"/>
    </row>
    <row r="99" spans="1:8" ht="59.25" customHeight="1" thickBot="1" x14ac:dyDescent="0.25">
      <c r="A99" s="167" t="s">
        <v>67</v>
      </c>
      <c r="B99" s="168"/>
      <c r="C99" s="169"/>
      <c r="D99" s="170" t="s">
        <v>68</v>
      </c>
      <c r="E99" s="171"/>
      <c r="F99" s="171"/>
      <c r="G99" s="171"/>
      <c r="H99" s="172"/>
    </row>
    <row r="100" spans="1:8" ht="59.25" customHeight="1" x14ac:dyDescent="0.2">
      <c r="A100" s="173" t="s">
        <v>69</v>
      </c>
      <c r="B100" s="174"/>
      <c r="C100" s="169"/>
      <c r="D100" s="140">
        <f>D98/4</f>
        <v>1110</v>
      </c>
      <c r="E100" s="140"/>
      <c r="F100" s="140"/>
      <c r="G100" s="140"/>
      <c r="H100" s="141"/>
    </row>
    <row r="101" spans="1:8" ht="59.25" customHeight="1" x14ac:dyDescent="0.2">
      <c r="A101" s="173" t="s">
        <v>70</v>
      </c>
      <c r="B101" s="174"/>
      <c r="C101" s="169"/>
      <c r="D101" s="140">
        <f>D98/5</f>
        <v>888</v>
      </c>
      <c r="E101" s="140"/>
      <c r="F101" s="140"/>
      <c r="G101" s="140"/>
      <c r="H101" s="141"/>
    </row>
    <row r="102" spans="1:8" ht="59.25" customHeight="1" x14ac:dyDescent="0.2">
      <c r="A102" s="173" t="s">
        <v>71</v>
      </c>
      <c r="B102" s="174"/>
      <c r="C102" s="169"/>
      <c r="D102" s="140">
        <f>D98/6</f>
        <v>740</v>
      </c>
      <c r="E102" s="140"/>
      <c r="F102" s="140"/>
      <c r="G102" s="140"/>
      <c r="H102" s="141"/>
    </row>
    <row r="103" spans="1:8" ht="59.25" customHeight="1" x14ac:dyDescent="0.2">
      <c r="A103" s="173" t="s">
        <v>72</v>
      </c>
      <c r="B103" s="174"/>
      <c r="C103" s="169"/>
      <c r="D103" s="140">
        <f>D98/7</f>
        <v>634.28571428571433</v>
      </c>
      <c r="E103" s="140"/>
      <c r="F103" s="140"/>
      <c r="G103" s="140"/>
      <c r="H103" s="141"/>
    </row>
    <row r="104" spans="1:8" ht="59.25" customHeight="1" x14ac:dyDescent="0.2">
      <c r="A104" s="173" t="s">
        <v>73</v>
      </c>
      <c r="B104" s="174"/>
      <c r="C104" s="169"/>
      <c r="D104" s="140">
        <f>D98/8</f>
        <v>555</v>
      </c>
      <c r="E104" s="140"/>
      <c r="F104" s="140"/>
      <c r="G104" s="140"/>
      <c r="H104" s="141"/>
    </row>
    <row r="105" spans="1:8" ht="59.25" customHeight="1" x14ac:dyDescent="0.2">
      <c r="A105" s="173" t="s">
        <v>74</v>
      </c>
      <c r="B105" s="174"/>
      <c r="C105" s="169"/>
      <c r="D105" s="140">
        <f>D98/9</f>
        <v>493.33333333333331</v>
      </c>
      <c r="E105" s="140"/>
      <c r="F105" s="140"/>
      <c r="G105" s="140"/>
      <c r="H105" s="141"/>
    </row>
    <row r="106" spans="1:8" ht="59.25" customHeight="1" x14ac:dyDescent="0.2">
      <c r="A106" s="173" t="s">
        <v>75</v>
      </c>
      <c r="B106" s="174"/>
      <c r="C106" s="169"/>
      <c r="D106" s="140">
        <f>D98/10</f>
        <v>444</v>
      </c>
      <c r="E106" s="140"/>
      <c r="F106" s="140"/>
      <c r="G106" s="140"/>
      <c r="H106" s="141"/>
    </row>
    <row r="107" spans="1:8" ht="59.25" customHeight="1" thickBot="1" x14ac:dyDescent="0.25">
      <c r="A107" s="162" t="s">
        <v>76</v>
      </c>
      <c r="B107" s="163"/>
      <c r="C107" s="169"/>
      <c r="D107" s="165">
        <v>6672</v>
      </c>
      <c r="E107" s="165"/>
      <c r="F107" s="165"/>
      <c r="G107" s="165"/>
      <c r="H107" s="166"/>
    </row>
    <row r="108" spans="1:8" ht="59.25" customHeight="1" thickBot="1" x14ac:dyDescent="0.25">
      <c r="A108" s="167" t="s">
        <v>67</v>
      </c>
      <c r="B108" s="168"/>
      <c r="C108" s="169"/>
      <c r="D108" s="170" t="s">
        <v>68</v>
      </c>
      <c r="E108" s="171"/>
      <c r="F108" s="171"/>
      <c r="G108" s="171"/>
      <c r="H108" s="172"/>
    </row>
    <row r="109" spans="1:8" ht="59.25" customHeight="1" x14ac:dyDescent="0.2">
      <c r="A109" s="173" t="s">
        <v>69</v>
      </c>
      <c r="B109" s="174"/>
      <c r="C109" s="169"/>
      <c r="D109" s="140">
        <v>1668</v>
      </c>
      <c r="E109" s="140"/>
      <c r="F109" s="140"/>
      <c r="G109" s="140"/>
      <c r="H109" s="141"/>
    </row>
    <row r="110" spans="1:8" ht="59.25" customHeight="1" x14ac:dyDescent="0.2">
      <c r="A110" s="173" t="s">
        <v>70</v>
      </c>
      <c r="B110" s="174"/>
      <c r="C110" s="169"/>
      <c r="D110" s="140">
        <v>1334.3999999999999</v>
      </c>
      <c r="E110" s="140"/>
      <c r="F110" s="140"/>
      <c r="G110" s="140"/>
      <c r="H110" s="141"/>
    </row>
    <row r="111" spans="1:8" ht="59.25" customHeight="1" x14ac:dyDescent="0.2">
      <c r="A111" s="173" t="s">
        <v>71</v>
      </c>
      <c r="B111" s="174"/>
      <c r="C111" s="169"/>
      <c r="D111" s="140">
        <v>1112</v>
      </c>
      <c r="E111" s="140"/>
      <c r="F111" s="140"/>
      <c r="G111" s="140"/>
      <c r="H111" s="141"/>
    </row>
    <row r="112" spans="1:8" ht="59.25" customHeight="1" x14ac:dyDescent="0.2">
      <c r="A112" s="173" t="s">
        <v>72</v>
      </c>
      <c r="B112" s="174"/>
      <c r="C112" s="169"/>
      <c r="D112" s="140">
        <v>953.14285714285711</v>
      </c>
      <c r="E112" s="140"/>
      <c r="F112" s="140"/>
      <c r="G112" s="140"/>
      <c r="H112" s="141"/>
    </row>
    <row r="113" spans="1:8" ht="59.25" customHeight="1" x14ac:dyDescent="0.2">
      <c r="A113" s="173" t="s">
        <v>73</v>
      </c>
      <c r="B113" s="174"/>
      <c r="C113" s="169"/>
      <c r="D113" s="140">
        <v>834</v>
      </c>
      <c r="E113" s="140"/>
      <c r="F113" s="140"/>
      <c r="G113" s="140"/>
      <c r="H113" s="141"/>
    </row>
    <row r="114" spans="1:8" ht="59.25" customHeight="1" x14ac:dyDescent="0.2">
      <c r="A114" s="173" t="s">
        <v>74</v>
      </c>
      <c r="B114" s="174"/>
      <c r="C114" s="169"/>
      <c r="D114" s="140">
        <v>741.33333333333337</v>
      </c>
      <c r="E114" s="140"/>
      <c r="F114" s="140"/>
      <c r="G114" s="140"/>
      <c r="H114" s="141"/>
    </row>
    <row r="115" spans="1:8" ht="59.25" customHeight="1" thickBot="1" x14ac:dyDescent="0.25">
      <c r="A115" s="173" t="s">
        <v>75</v>
      </c>
      <c r="B115" s="174"/>
      <c r="C115" s="177"/>
      <c r="D115" s="140">
        <v>667.19999999999993</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16" s="44">
        <v>10008</v>
      </c>
      <c r="E116" s="45"/>
      <c r="F116" s="45"/>
      <c r="G116" s="45"/>
      <c r="H116" s="46"/>
    </row>
    <row r="117" spans="1:8" ht="21.75" thickBot="1" x14ac:dyDescent="0.25">
      <c r="A117" s="301"/>
      <c r="B117" s="302"/>
      <c r="C117" s="182"/>
      <c r="D117" s="325"/>
      <c r="E117" s="325"/>
      <c r="F117" s="325"/>
      <c r="G117" s="325"/>
      <c r="H117" s="326"/>
    </row>
    <row r="118" spans="1:8" ht="50.1" customHeight="1" x14ac:dyDescent="0.2">
      <c r="A118" s="143" t="s">
        <v>78</v>
      </c>
      <c r="B118" s="144"/>
      <c r="C118" s="185" t="str">
        <f>"Интернет-площадка 2gis.ru на основе Cправочника организаций "&amp;$C$2&amp;""</f>
        <v>Интернет-площадка 2gis.ru на основе Cправочника организаций "2ГИС.СТАВРОПОЛЬ"</v>
      </c>
      <c r="D118" s="31">
        <v>5970</v>
      </c>
      <c r="E118" s="32"/>
      <c r="F118" s="32"/>
      <c r="G118" s="32"/>
      <c r="H118" s="33"/>
    </row>
    <row r="119" spans="1:8" ht="50.1" customHeight="1" x14ac:dyDescent="0.2">
      <c r="A119" s="143" t="s">
        <v>79</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9" s="187">
        <v>5970</v>
      </c>
      <c r="E119" s="188"/>
      <c r="F119" s="188"/>
      <c r="G119" s="188"/>
      <c r="H119" s="189"/>
    </row>
    <row r="120" spans="1:8" ht="50.1" customHeight="1" x14ac:dyDescent="0.2">
      <c r="A120" s="143" t="s">
        <v>80</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0" s="36">
        <v>5520</v>
      </c>
      <c r="E120" s="37"/>
      <c r="F120" s="37"/>
      <c r="G120" s="37"/>
      <c r="H120" s="38"/>
    </row>
    <row r="121" spans="1:8" ht="50.1" customHeight="1" x14ac:dyDescent="0.2">
      <c r="A121" s="143" t="s">
        <v>81</v>
      </c>
      <c r="B121" s="144"/>
      <c r="C121" s="186" t="str">
        <f>"Интернет-площадка 2gis.ru на основе Cправочника организаций "&amp;$C$2&amp;""</f>
        <v>Интернет-площадка 2gis.ru на основе Cправочника организаций "2ГИС.СТАВРОПОЛЬ"</v>
      </c>
      <c r="D121" s="36">
        <v>8640</v>
      </c>
      <c r="E121" s="37"/>
      <c r="F121" s="37"/>
      <c r="G121" s="37"/>
      <c r="H121" s="38"/>
    </row>
    <row r="122" spans="1:8" ht="50.1" customHeight="1" x14ac:dyDescent="0.2">
      <c r="A122" s="143" t="s">
        <v>82</v>
      </c>
      <c r="B122" s="144"/>
      <c r="C122" s="186" t="str">
        <f>"Интернет-площадка 2gis.ru на основе Cправочника организаций "&amp;$C$2&amp;""</f>
        <v>Интернет-площадка 2gis.ru на основе Cправочника организаций "2ГИС.СТАВРОПОЛЬ"</v>
      </c>
      <c r="D122" s="36">
        <v>10368</v>
      </c>
      <c r="E122" s="37"/>
      <c r="F122" s="37"/>
      <c r="G122" s="37"/>
      <c r="H122" s="38"/>
    </row>
    <row r="123" spans="1:8" ht="50.1" customHeight="1" x14ac:dyDescent="0.2">
      <c r="A123" s="143" t="s">
        <v>83</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3" s="36">
        <v>3834</v>
      </c>
      <c r="E123" s="37"/>
      <c r="F123" s="37"/>
      <c r="G123" s="37"/>
      <c r="H123" s="38"/>
    </row>
    <row r="124" spans="1:8" ht="50.1" customHeight="1" x14ac:dyDescent="0.2">
      <c r="A124" s="143" t="s">
        <v>84</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4" s="36">
        <v>3309</v>
      </c>
      <c r="E124" s="37"/>
      <c r="F124" s="37"/>
      <c r="G124" s="37"/>
      <c r="H124" s="38"/>
    </row>
    <row r="125" spans="1:8" ht="50.1" customHeight="1" x14ac:dyDescent="0.2">
      <c r="A125" s="143" t="s">
        <v>85</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5" s="36">
        <v>5970</v>
      </c>
      <c r="E125" s="37"/>
      <c r="F125" s="37"/>
      <c r="G125" s="37"/>
      <c r="H125" s="38"/>
    </row>
    <row r="126" spans="1:8" ht="50.1" customHeight="1" x14ac:dyDescent="0.2">
      <c r="A126" s="143" t="s">
        <v>86</v>
      </c>
      <c r="B126" s="144"/>
      <c r="C126" s="190" t="str">
        <f>C157</f>
        <v>электронный справочник на основе Справочника организаций "2ГИС.СТАВРОПОЛЬ" (мобильная версия 2ГИС 4.0 и выше)</v>
      </c>
      <c r="D126" s="36">
        <v>9936</v>
      </c>
      <c r="E126" s="37"/>
      <c r="F126" s="37"/>
      <c r="G126" s="37"/>
      <c r="H126" s="38"/>
    </row>
    <row r="127" spans="1:8" ht="50.1" customHeight="1" x14ac:dyDescent="0.2">
      <c r="A127" s="143" t="s">
        <v>87</v>
      </c>
      <c r="B127" s="144"/>
      <c r="C127" s="186" t="s">
        <v>88</v>
      </c>
      <c r="D127" s="36">
        <v>552</v>
      </c>
      <c r="E127" s="37"/>
      <c r="F127" s="37"/>
      <c r="G127" s="37"/>
      <c r="H127" s="38"/>
    </row>
    <row r="128" spans="1:8" ht="81" customHeight="1" x14ac:dyDescent="0.2">
      <c r="A128" s="143" t="s">
        <v>89</v>
      </c>
      <c r="B128" s="144"/>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8" s="36">
        <v>1950</v>
      </c>
      <c r="E128" s="37"/>
      <c r="F128" s="37"/>
      <c r="G128" s="37"/>
      <c r="H128" s="38"/>
    </row>
    <row r="129" spans="1:8" ht="81" customHeight="1" x14ac:dyDescent="0.2">
      <c r="A129" s="143" t="s">
        <v>90</v>
      </c>
      <c r="B129" s="144"/>
      <c r="C129" s="186" t="str">
        <f t="shared" ref="C129:C1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9" s="36">
        <v>1560</v>
      </c>
      <c r="E129" s="37"/>
      <c r="F129" s="37"/>
      <c r="G129" s="37"/>
      <c r="H129" s="38"/>
    </row>
    <row r="130" spans="1:8" ht="81" customHeight="1" x14ac:dyDescent="0.2">
      <c r="A130" s="143" t="s">
        <v>91</v>
      </c>
      <c r="B130" s="144"/>
      <c r="C130"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0" s="36">
        <v>1680</v>
      </c>
      <c r="E130" s="37"/>
      <c r="F130" s="37"/>
      <c r="G130" s="37"/>
      <c r="H130" s="38"/>
    </row>
    <row r="131" spans="1:8" ht="81" customHeight="1" x14ac:dyDescent="0.2">
      <c r="A131" s="143" t="s">
        <v>92</v>
      </c>
      <c r="B131" s="144"/>
      <c r="C131" s="186"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1" s="36">
        <v>780</v>
      </c>
      <c r="E131" s="37"/>
      <c r="F131" s="37"/>
      <c r="G131" s="37"/>
      <c r="H131" s="38"/>
    </row>
    <row r="132" spans="1:8" ht="81" customHeight="1" x14ac:dyDescent="0.2">
      <c r="A132" s="143" t="s">
        <v>93</v>
      </c>
      <c r="B132" s="144" t="s">
        <v>93</v>
      </c>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2" s="36">
        <v>20640</v>
      </c>
      <c r="E132" s="37"/>
      <c r="F132" s="37"/>
      <c r="G132" s="37"/>
      <c r="H132" s="38"/>
    </row>
    <row r="133" spans="1:8" ht="81" customHeight="1" x14ac:dyDescent="0.2">
      <c r="A133" s="143" t="s">
        <v>94</v>
      </c>
      <c r="B133" s="144" t="s">
        <v>94</v>
      </c>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3" s="36">
        <v>3504</v>
      </c>
      <c r="E133" s="37"/>
      <c r="F133" s="37"/>
      <c r="G133" s="37"/>
      <c r="H133" s="38"/>
    </row>
    <row r="134" spans="1:8" ht="50.1" customHeight="1" thickBot="1" x14ac:dyDescent="0.25">
      <c r="A134" s="143" t="s">
        <v>95</v>
      </c>
      <c r="B134" s="144"/>
      <c r="C134"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4" s="36">
        <v>5514</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5" s="36">
        <v>858</v>
      </c>
      <c r="E135" s="37"/>
      <c r="F135" s="37"/>
      <c r="G135" s="37"/>
      <c r="H135" s="38"/>
    </row>
    <row r="136" spans="1:8" s="16" customFormat="1" ht="126" customHeight="1" x14ac:dyDescent="0.2">
      <c r="A136" s="143" t="s">
        <v>96</v>
      </c>
      <c r="B136" s="144"/>
      <c r="C13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6" s="36">
        <v>10020</v>
      </c>
      <c r="E136" s="37"/>
      <c r="F136" s="37"/>
      <c r="G136" s="37"/>
      <c r="H136" s="38"/>
    </row>
    <row r="137" spans="1:8" s="16" customFormat="1" ht="96" customHeight="1" x14ac:dyDescent="0.2">
      <c r="A137" s="137" t="s">
        <v>97</v>
      </c>
      <c r="B137" s="191"/>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37" s="36">
        <v>5010</v>
      </c>
      <c r="E137" s="37"/>
      <c r="F137" s="37"/>
      <c r="G137" s="37"/>
      <c r="H137" s="38"/>
    </row>
    <row r="138" spans="1:8" s="16" customFormat="1" ht="96" customHeight="1" x14ac:dyDescent="0.2">
      <c r="A138" s="137" t="s">
        <v>98</v>
      </c>
      <c r="B138" s="191"/>
      <c r="C138"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38" s="36">
        <v>8232</v>
      </c>
      <c r="E138" s="37"/>
      <c r="F138" s="37"/>
      <c r="G138" s="37"/>
      <c r="H138" s="38"/>
    </row>
    <row r="139" spans="1:8" ht="50.1" customHeight="1" x14ac:dyDescent="0.2">
      <c r="A139" s="143" t="s">
        <v>99</v>
      </c>
      <c r="B139" s="144"/>
      <c r="C139" s="186" t="str">
        <f>"Интернет-площадка 2gis.ru на основе Cправочника организаций "&amp;$C$2&amp;""</f>
        <v>Интернет-площадка 2gis.ru на основе Cправочника организаций "2ГИС.СТАВРОПОЛЬ"</v>
      </c>
      <c r="D139" s="36">
        <v>9960</v>
      </c>
      <c r="E139" s="37"/>
      <c r="F139" s="37"/>
      <c r="G139" s="37"/>
      <c r="H139" s="38"/>
    </row>
    <row r="140" spans="1:8" ht="50.1" customHeight="1" x14ac:dyDescent="0.2">
      <c r="A140" s="143" t="s">
        <v>100</v>
      </c>
      <c r="B140" s="144"/>
      <c r="C140" s="186"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6">
        <v>9960</v>
      </c>
      <c r="E140" s="37"/>
      <c r="F140" s="37"/>
      <c r="G140" s="37"/>
      <c r="H140" s="38"/>
    </row>
    <row r="141" spans="1:8" ht="50.1" customHeight="1" x14ac:dyDescent="0.2">
      <c r="A141" s="143" t="s">
        <v>101</v>
      </c>
      <c r="B141" s="144"/>
      <c r="C141" s="186" t="str">
        <f t="shared" si="1"/>
        <v>Электронный справочник на основе Справочника организаций "2ГИС.СТАВРОПОЛЬ" (версия для ПК)</v>
      </c>
      <c r="D141" s="36">
        <v>9120</v>
      </c>
      <c r="E141" s="37"/>
      <c r="F141" s="37"/>
      <c r="G141" s="37"/>
      <c r="H141" s="38"/>
    </row>
    <row r="142" spans="1:8" ht="50.1" customHeight="1" x14ac:dyDescent="0.2">
      <c r="A142" s="143" t="s">
        <v>102</v>
      </c>
      <c r="B142" s="144"/>
      <c r="C142" s="186" t="str">
        <f>"Интернет-площадка 2gis.ru на основе Cправочника организаций "&amp;$C$2&amp;""</f>
        <v>Интернет-площадка 2gis.ru на основе Cправочника организаций "2ГИС.СТАВРОПОЛЬ"</v>
      </c>
      <c r="D142" s="36">
        <v>14280</v>
      </c>
      <c r="E142" s="37"/>
      <c r="F142" s="37"/>
      <c r="G142" s="37"/>
      <c r="H142" s="38"/>
    </row>
    <row r="143" spans="1:8" ht="50.1" customHeight="1" x14ac:dyDescent="0.2">
      <c r="A143" s="143" t="s">
        <v>103</v>
      </c>
      <c r="B143" s="144"/>
      <c r="C143" s="186" t="str">
        <f>"Интернет-площадка 2gis.ru на основе Cправочника организаций "&amp;$C$2&amp;""</f>
        <v>Интернет-площадка 2gis.ru на основе Cправочника организаций "2ГИС.СТАВРОПОЛЬ"</v>
      </c>
      <c r="D143" s="36">
        <v>17136</v>
      </c>
      <c r="E143" s="37"/>
      <c r="F143" s="37"/>
      <c r="G143" s="37"/>
      <c r="H143" s="38"/>
    </row>
    <row r="144" spans="1:8" ht="50.1" customHeight="1" x14ac:dyDescent="0.2">
      <c r="A144" s="143" t="s">
        <v>104</v>
      </c>
      <c r="B144" s="144"/>
      <c r="C144" s="186" t="str">
        <f t="shared" si="1"/>
        <v>Электронный справочник на основе Справочника организаций "2ГИС.СТАВРОПОЛЬ" (версия для ПК)</v>
      </c>
      <c r="D144" s="36">
        <v>6360</v>
      </c>
      <c r="E144" s="37"/>
      <c r="F144" s="37"/>
      <c r="G144" s="37"/>
      <c r="H144" s="38"/>
    </row>
    <row r="145" spans="1:8" ht="50.1" customHeight="1" x14ac:dyDescent="0.2">
      <c r="A145" s="143" t="s">
        <v>105</v>
      </c>
      <c r="B145" s="144"/>
      <c r="C145" s="186" t="str">
        <f t="shared" si="1"/>
        <v>Электронный справочник на основе Справочника организаций "2ГИС.СТАВРОПОЛЬ" (версия для ПК)</v>
      </c>
      <c r="D145" s="36">
        <v>5520</v>
      </c>
      <c r="E145" s="37"/>
      <c r="F145" s="37"/>
      <c r="G145" s="37"/>
      <c r="H145" s="38"/>
    </row>
    <row r="146" spans="1:8" ht="50.1" customHeight="1" x14ac:dyDescent="0.2">
      <c r="A146" s="143" t="s">
        <v>106</v>
      </c>
      <c r="B146" s="144"/>
      <c r="C146" s="186" t="str">
        <f t="shared" si="1"/>
        <v>Электронный справочник на основе Справочника организаций "2ГИС.СТАВРОПОЛЬ" (версия для ПК)</v>
      </c>
      <c r="D146" s="36">
        <v>9960</v>
      </c>
      <c r="E146" s="37"/>
      <c r="F146" s="37"/>
      <c r="G146" s="37"/>
      <c r="H146" s="38"/>
    </row>
    <row r="147" spans="1:8" ht="50.1" customHeight="1" x14ac:dyDescent="0.2">
      <c r="A147" s="143" t="s">
        <v>107</v>
      </c>
      <c r="B147" s="144"/>
      <c r="C147" s="186" t="s">
        <v>88</v>
      </c>
      <c r="D147" s="36">
        <v>960</v>
      </c>
      <c r="E147" s="37"/>
      <c r="F147" s="37"/>
      <c r="G147" s="37"/>
      <c r="H147" s="38"/>
    </row>
    <row r="148" spans="1:8" ht="69.75" customHeight="1" x14ac:dyDescent="0.2">
      <c r="A148" s="143" t="s">
        <v>108</v>
      </c>
      <c r="B148" s="144"/>
      <c r="C14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8" s="36">
        <v>34080</v>
      </c>
      <c r="E148" s="37"/>
      <c r="F148" s="37"/>
      <c r="G148" s="37"/>
      <c r="H148" s="38"/>
    </row>
    <row r="149" spans="1:8" ht="50.1" customHeight="1" thickBot="1" x14ac:dyDescent="0.25">
      <c r="A149" s="143" t="s">
        <v>109</v>
      </c>
      <c r="B149" s="144"/>
      <c r="C149" s="186" t="str">
        <f t="shared" si="1"/>
        <v>Электронный справочник на основе Справочника организаций "2ГИС.СТАВРОПОЛЬ" (версия для ПК)</v>
      </c>
      <c r="D149" s="44">
        <v>9120</v>
      </c>
      <c r="E149" s="45"/>
      <c r="F149" s="45"/>
      <c r="G149" s="45"/>
      <c r="H149" s="46"/>
    </row>
    <row r="150" spans="1:8" s="28" customFormat="1" ht="50.1" customHeight="1" thickBot="1" x14ac:dyDescent="0.25">
      <c r="A150" s="24" t="s">
        <v>110</v>
      </c>
      <c r="B150" s="25"/>
      <c r="C150" s="26"/>
      <c r="D150" s="156"/>
      <c r="E150" s="156"/>
      <c r="F150" s="156"/>
      <c r="G150" s="156"/>
      <c r="H150" s="157"/>
    </row>
    <row r="151" spans="1:8" s="16" customFormat="1" ht="50.1" customHeight="1" x14ac:dyDescent="0.2">
      <c r="A151" s="143" t="s">
        <v>111</v>
      </c>
      <c r="B151" s="144"/>
      <c r="C151"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51" s="36">
        <v>5040</v>
      </c>
      <c r="E151" s="37"/>
      <c r="F151" s="37"/>
      <c r="G151" s="37"/>
      <c r="H151" s="38"/>
    </row>
    <row r="152" spans="1:8" s="16" customFormat="1" ht="50.1" customHeight="1" x14ac:dyDescent="0.2">
      <c r="A152" s="143" t="s">
        <v>112</v>
      </c>
      <c r="B152" s="144"/>
      <c r="C152" s="196"/>
      <c r="D152" s="36">
        <v>5040</v>
      </c>
      <c r="E152" s="37"/>
      <c r="F152" s="37"/>
      <c r="G152" s="37"/>
      <c r="H152" s="38"/>
    </row>
    <row r="153" spans="1:8" s="16" customFormat="1" ht="50.1" customHeight="1" x14ac:dyDescent="0.2">
      <c r="A153" s="194" t="s">
        <v>113</v>
      </c>
      <c r="B153" s="195"/>
      <c r="C153" s="196"/>
      <c r="D153" s="329">
        <v>1500</v>
      </c>
      <c r="E153" s="140"/>
      <c r="F153" s="140"/>
      <c r="G153" s="140"/>
      <c r="H153" s="140"/>
    </row>
    <row r="154" spans="1:8" s="16" customFormat="1" ht="50.1" customHeight="1" x14ac:dyDescent="0.2">
      <c r="A154" s="194" t="s">
        <v>114</v>
      </c>
      <c r="B154" s="195"/>
      <c r="C154" s="196"/>
      <c r="D154" s="329">
        <v>150</v>
      </c>
      <c r="E154" s="140"/>
      <c r="F154" s="140"/>
      <c r="G154" s="140"/>
      <c r="H154" s="140"/>
    </row>
    <row r="155" spans="1:8" s="16" customFormat="1" ht="50.1" customHeight="1" thickBot="1" x14ac:dyDescent="0.25">
      <c r="A155" s="194" t="s">
        <v>115</v>
      </c>
      <c r="B155" s="195"/>
      <c r="C155" s="198"/>
      <c r="D155" s="78">
        <v>510</v>
      </c>
      <c r="E155" s="79"/>
      <c r="F155" s="79"/>
      <c r="G155" s="79"/>
      <c r="H155" s="79"/>
    </row>
    <row r="156" spans="1:8" s="16" customFormat="1" ht="50.1" customHeight="1" thickBot="1" x14ac:dyDescent="0.25">
      <c r="A156" s="24" t="s">
        <v>116</v>
      </c>
      <c r="B156" s="25"/>
      <c r="C156" s="26"/>
      <c r="D156" s="156"/>
      <c r="E156" s="156"/>
      <c r="F156" s="156"/>
      <c r="G156" s="156"/>
      <c r="H156" s="157"/>
    </row>
    <row r="157" spans="1:8" ht="50.1" customHeight="1" x14ac:dyDescent="0.2">
      <c r="A157" s="143" t="s">
        <v>117</v>
      </c>
      <c r="B157" s="144"/>
      <c r="C15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7" s="200">
        <f>F157*1.2</f>
        <v>6091.2</v>
      </c>
      <c r="E157" s="201">
        <f>F157*1.1</f>
        <v>5583.6</v>
      </c>
      <c r="F157" s="201">
        <v>5076</v>
      </c>
      <c r="G157" s="201">
        <f>F157*0.75</f>
        <v>3807</v>
      </c>
      <c r="H157" s="202">
        <f>F157*0.5</f>
        <v>2538</v>
      </c>
    </row>
    <row r="158" spans="1:8" ht="50.1" customHeight="1" x14ac:dyDescent="0.2">
      <c r="A158" s="143" t="s">
        <v>118</v>
      </c>
      <c r="B158" s="144"/>
      <c r="C158" s="186" t="str">
        <f>"Интернет-площадка 2gis.ru на основе Cправочника организаций "&amp;$C$2&amp;""</f>
        <v>Интернет-площадка 2gis.ru на основе Cправочника организаций "2ГИС.СТАВРОПОЛЬ"</v>
      </c>
      <c r="D158" s="36">
        <v>2208</v>
      </c>
      <c r="E158" s="37"/>
      <c r="F158" s="37"/>
      <c r="G158" s="37"/>
      <c r="H158" s="38"/>
    </row>
    <row r="159" spans="1:8" ht="50.1" customHeight="1" x14ac:dyDescent="0.2">
      <c r="A159" s="143" t="s">
        <v>119</v>
      </c>
      <c r="B159" s="144"/>
      <c r="C159"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9" s="36">
        <v>2598</v>
      </c>
      <c r="E159" s="37"/>
      <c r="F159" s="37"/>
      <c r="G159" s="37"/>
      <c r="H159" s="38"/>
    </row>
    <row r="160" spans="1:8" ht="50.1" customHeight="1" x14ac:dyDescent="0.2">
      <c r="A160" s="143" t="s">
        <v>120</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200">
        <f>F160*1.2</f>
        <v>10080</v>
      </c>
      <c r="E160" s="201">
        <f>F160*1.1</f>
        <v>9240</v>
      </c>
      <c r="F160" s="201">
        <v>8400</v>
      </c>
      <c r="G160" s="201">
        <f>F160*0.75</f>
        <v>6300</v>
      </c>
      <c r="H160" s="202">
        <f>F160*0.5</f>
        <v>4200</v>
      </c>
    </row>
    <row r="161" spans="1:8" ht="50.1" customHeight="1" x14ac:dyDescent="0.2">
      <c r="A161" s="143" t="s">
        <v>165</v>
      </c>
      <c r="B161" s="144"/>
      <c r="C161" s="186" t="str">
        <f>"Интернет-площадка 2gis.ru на основе Cправочника организаций "&amp;$C$2&amp;""</f>
        <v>Интернет-площадка 2gis.ru на основе Cправочника организаций "2ГИС.СТАВРОПОЛЬ"</v>
      </c>
      <c r="D161" s="36">
        <v>3720</v>
      </c>
      <c r="E161" s="37"/>
      <c r="F161" s="37"/>
      <c r="G161" s="37"/>
      <c r="H161" s="38"/>
    </row>
    <row r="162" spans="1:8" ht="50.1" customHeight="1" x14ac:dyDescent="0.2">
      <c r="A162" s="143" t="s">
        <v>122</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6">
        <v>4320</v>
      </c>
      <c r="E162" s="37"/>
      <c r="F162" s="37"/>
      <c r="G162" s="37"/>
      <c r="H162" s="38"/>
    </row>
    <row r="163" spans="1:8" s="16" customFormat="1" ht="126" customHeight="1" thickBot="1" x14ac:dyDescent="0.25">
      <c r="A163" s="143" t="s">
        <v>123</v>
      </c>
      <c r="B163" s="144"/>
      <c r="C163" s="300" t="str">
        <f>C158</f>
        <v>Интернет-площадка 2gis.ru на основе Cправочника организаций "2ГИС.СТАВРОПОЛЬ"</v>
      </c>
      <c r="D163" s="327">
        <v>2208</v>
      </c>
      <c r="E163" s="148"/>
      <c r="F163" s="148"/>
      <c r="G163" s="148"/>
      <c r="H163" s="149"/>
    </row>
    <row r="164" spans="1:8" ht="50.1" customHeight="1" thickBot="1" x14ac:dyDescent="0.25">
      <c r="A164" s="24" t="s">
        <v>184</v>
      </c>
      <c r="B164" s="25"/>
      <c r="C164" s="26"/>
      <c r="D164" s="156"/>
      <c r="E164" s="156"/>
      <c r="F164" s="156"/>
      <c r="G164" s="156"/>
      <c r="H164" s="157"/>
    </row>
    <row r="165" spans="1:8" s="23" customFormat="1" ht="30" customHeight="1" thickBot="1" x14ac:dyDescent="0.25">
      <c r="A165" s="535"/>
      <c r="B165" s="357"/>
      <c r="C165" s="358"/>
      <c r="D165" s="357"/>
      <c r="E165" s="357"/>
      <c r="F165" s="357"/>
      <c r="G165" s="357"/>
      <c r="H165" s="359"/>
    </row>
    <row r="166" spans="1:8" s="16" customFormat="1" ht="185.25" customHeight="1" x14ac:dyDescent="0.2">
      <c r="A166" s="143" t="s">
        <v>185</v>
      </c>
      <c r="B166" s="144"/>
      <c r="C16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6" s="31">
        <v>8010</v>
      </c>
      <c r="E166" s="32"/>
      <c r="F166" s="32"/>
      <c r="G166" s="32"/>
      <c r="H166" s="33"/>
    </row>
    <row r="167" spans="1:8" s="16" customFormat="1" ht="83.25" customHeight="1" thickBot="1" x14ac:dyDescent="0.25">
      <c r="A167" s="143" t="s">
        <v>186</v>
      </c>
      <c r="B167" s="144"/>
      <c r="C167" s="196"/>
      <c r="D167" s="36">
        <v>8010</v>
      </c>
      <c r="E167" s="37"/>
      <c r="F167" s="37"/>
      <c r="G167" s="37"/>
      <c r="H167" s="38"/>
    </row>
    <row r="168" spans="1:8" ht="21.75" thickBot="1" x14ac:dyDescent="0.25">
      <c r="A168" s="301"/>
      <c r="B168" s="302"/>
      <c r="C168" s="182"/>
      <c r="D168" s="325"/>
      <c r="E168" s="325"/>
      <c r="F168" s="325"/>
      <c r="G168" s="325"/>
      <c r="H168" s="326"/>
    </row>
    <row r="170" spans="1:8" ht="21" x14ac:dyDescent="0.2">
      <c r="A170" s="208"/>
      <c r="B170" s="209" t="s">
        <v>125</v>
      </c>
      <c r="C170" s="210" t="s">
        <v>664</v>
      </c>
      <c r="D170" s="210"/>
      <c r="E170" s="211"/>
      <c r="F170" s="211"/>
      <c r="G170" s="211"/>
      <c r="H170" s="211"/>
    </row>
    <row r="171" spans="1:8" ht="21" x14ac:dyDescent="0.2">
      <c r="A171" s="208"/>
      <c r="B171" s="211"/>
      <c r="C171" s="212" t="s">
        <v>665</v>
      </c>
      <c r="D171" s="212"/>
      <c r="E171" s="211"/>
      <c r="F171" s="211"/>
      <c r="G171" s="211"/>
      <c r="H171" s="211"/>
    </row>
    <row r="172" spans="1:8" ht="21" x14ac:dyDescent="0.2">
      <c r="A172" s="208"/>
      <c r="B172" s="211"/>
      <c r="C172" s="212" t="s">
        <v>666</v>
      </c>
      <c r="D172" s="212"/>
      <c r="E172" s="211"/>
      <c r="F172" s="211"/>
      <c r="G172" s="211"/>
      <c r="H172" s="211"/>
    </row>
    <row r="173" spans="1:8" ht="21" x14ac:dyDescent="0.2">
      <c r="C173" s="212"/>
      <c r="D173" s="212"/>
      <c r="E173" s="211"/>
      <c r="F173" s="211"/>
      <c r="G173" s="211"/>
      <c r="H173" s="205"/>
    </row>
    <row r="174" spans="1:8" ht="26.25" customHeight="1" x14ac:dyDescent="0.2">
      <c r="A174" s="215" t="str">
        <f>Абакан_юр!A157</f>
        <v>По соглашению сторон в качестве валюты платежа могут выступать украинские гривны, в этом случае курс следующий: 1 руб. = 0,4294 гривен</v>
      </c>
      <c r="B174" s="215"/>
      <c r="C174" s="215"/>
      <c r="D174" s="216"/>
      <c r="E174" s="216"/>
      <c r="F174" s="217"/>
      <c r="G174" s="218"/>
      <c r="H174" s="218"/>
    </row>
    <row r="175" spans="1:8" ht="26.25" customHeight="1" x14ac:dyDescent="0.2">
      <c r="A175" s="215" t="str">
        <f>Абакан_юр!A158</f>
        <v>По соглашению сторон в качестве валюты платежа могут выступать дирхамы ОАЭ, в этом случае курс следующий: 1 руб. = 0,0422 дирхам</v>
      </c>
      <c r="B175" s="215"/>
      <c r="C175" s="215"/>
      <c r="D175" s="216"/>
      <c r="E175" s="216"/>
      <c r="F175" s="217"/>
      <c r="G175" s="220"/>
      <c r="H175" s="220"/>
    </row>
    <row r="176" spans="1:8" ht="26.25" customHeight="1" x14ac:dyDescent="0.2">
      <c r="A176" s="215" t="str">
        <f>Абакан_юр!A159</f>
        <v>По соглашению сторон в качестве валюты платежа могут выступать доллары США, в этом случае курс следующий: 1 руб. = 0,0115 доллара</v>
      </c>
      <c r="B176" s="215"/>
      <c r="C176" s="215"/>
      <c r="D176" s="216"/>
      <c r="E176" s="216"/>
      <c r="F176" s="217"/>
      <c r="G176" s="220"/>
      <c r="H176" s="220"/>
    </row>
    <row r="177" spans="1:8" ht="26.25" customHeight="1" x14ac:dyDescent="0.2">
      <c r="A177" s="215" t="str">
        <f>Абакан_юр!A160</f>
        <v>По соглашению сторон в качестве валюты платежа могут выступать евро, в этом случае курс следующий: 1 руб. = 0,0106 евро</v>
      </c>
      <c r="B177" s="215"/>
      <c r="C177" s="215"/>
      <c r="D177" s="216"/>
      <c r="E177" s="217"/>
      <c r="F177" s="217"/>
      <c r="G177" s="220"/>
      <c r="H177" s="220"/>
    </row>
    <row r="178" spans="1:8" ht="26.25" customHeight="1" x14ac:dyDescent="0.2">
      <c r="A178" s="215" t="str">
        <f>Абакан_юр!A161</f>
        <v>По соглашению сторон в качестве валюты платежа могут выступать чешские кроны, в этом случае курс следующий: 1 руб. = 0,2596 крона</v>
      </c>
      <c r="B178" s="215"/>
      <c r="C178" s="215"/>
      <c r="D178" s="216"/>
      <c r="E178" s="217"/>
      <c r="F178" s="217"/>
      <c r="G178" s="220"/>
      <c r="H178" s="220"/>
    </row>
    <row r="179" spans="1:8" ht="26.25" customHeight="1" x14ac:dyDescent="0.2">
      <c r="A179" s="215" t="str">
        <f>Абакан_юр!A162</f>
        <v>По соглашению сторон в качестве валюты платежа могут выступать киргизские сомы, в этом случае курс следующий: 1 руб. = 1,0276 сом</v>
      </c>
      <c r="B179" s="215"/>
      <c r="C179" s="215"/>
      <c r="D179" s="216"/>
      <c r="E179" s="216"/>
      <c r="F179" s="217"/>
      <c r="G179" s="220"/>
      <c r="H179" s="220"/>
    </row>
    <row r="180" spans="1:8" ht="26.25" customHeight="1" x14ac:dyDescent="0.2">
      <c r="A180"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0" s="215"/>
      <c r="C180" s="215"/>
      <c r="D180" s="216"/>
      <c r="E180" s="216"/>
      <c r="F180" s="217"/>
      <c r="G180" s="220"/>
      <c r="H180" s="220"/>
    </row>
    <row r="181" spans="1:8" ht="26.25" customHeight="1" x14ac:dyDescent="0.2">
      <c r="A181" s="221"/>
      <c r="B181" s="221"/>
      <c r="C181" s="221"/>
      <c r="D181" s="216"/>
      <c r="E181" s="216"/>
      <c r="F181" s="217"/>
      <c r="G181" s="220"/>
      <c r="H181" s="220"/>
    </row>
    <row r="182" spans="1:8" s="254" customFormat="1" ht="92.25" customHeight="1" x14ac:dyDescent="0.2">
      <c r="A182" s="710" t="s">
        <v>667</v>
      </c>
      <c r="B182" s="710"/>
      <c r="C182" s="710"/>
      <c r="D182" s="710"/>
      <c r="E182" s="710"/>
      <c r="F182" s="710"/>
      <c r="G182" s="710"/>
      <c r="H182" s="710"/>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1" x14ac:dyDescent="0.2">
      <c r="A186" s="538"/>
      <c r="B186" s="538"/>
      <c r="C186" s="538"/>
      <c r="D186" s="538"/>
      <c r="E186" s="538"/>
      <c r="F186" s="538"/>
      <c r="G186" s="538"/>
      <c r="H186" s="538"/>
    </row>
    <row r="187" spans="1:8" s="219" customFormat="1" ht="24.95" customHeight="1" thickBot="1" x14ac:dyDescent="0.25">
      <c r="A187" s="228" t="s">
        <v>138</v>
      </c>
      <c r="B187" s="228"/>
      <c r="C187" s="228"/>
      <c r="D187" s="228"/>
      <c r="E187" s="228"/>
      <c r="F187" s="229"/>
      <c r="H187" s="230"/>
    </row>
    <row r="188" spans="1:8" s="219" customFormat="1" ht="24.95" customHeight="1" thickBot="1" x14ac:dyDescent="0.25">
      <c r="A188" s="231" t="s">
        <v>139</v>
      </c>
      <c r="B188" s="232"/>
      <c r="C188" s="232"/>
      <c r="D188" s="232"/>
      <c r="E188" s="233"/>
      <c r="F188" s="234"/>
      <c r="G188" s="205"/>
      <c r="H188" s="235"/>
    </row>
    <row r="189" spans="1:8" s="219" customFormat="1" ht="88.5" customHeight="1" thickBot="1" x14ac:dyDescent="0.25">
      <c r="A189" s="305" t="s">
        <v>140</v>
      </c>
      <c r="B189" s="306"/>
      <c r="C189" s="238" t="s">
        <v>141</v>
      </c>
      <c r="D189" s="602" t="s">
        <v>142</v>
      </c>
      <c r="E189" s="603"/>
      <c r="F189" s="240"/>
      <c r="G189" s="240"/>
      <c r="H189" s="240"/>
    </row>
    <row r="190" spans="1:8" s="226" customFormat="1" ht="23.25" x14ac:dyDescent="0.2">
      <c r="A190" s="247" t="s">
        <v>169</v>
      </c>
      <c r="B190" s="711"/>
      <c r="C190" s="712" t="s">
        <v>170</v>
      </c>
      <c r="D190" s="713">
        <v>2190</v>
      </c>
      <c r="E190" s="245"/>
      <c r="F190" s="240"/>
      <c r="G190" s="240"/>
      <c r="H190" s="240"/>
    </row>
    <row r="191" spans="1:8" ht="24.95" customHeight="1" x14ac:dyDescent="0.2">
      <c r="A191" s="247" t="s">
        <v>171</v>
      </c>
      <c r="B191" s="711"/>
      <c r="C191" s="714"/>
      <c r="D191" s="251">
        <v>1590</v>
      </c>
      <c r="E191" s="250"/>
      <c r="F191" s="240"/>
      <c r="G191" s="240"/>
      <c r="H191" s="240"/>
    </row>
    <row r="192" spans="1:8" ht="24.95" customHeight="1" x14ac:dyDescent="0.2">
      <c r="A192" s="247" t="s">
        <v>172</v>
      </c>
      <c r="B192" s="711"/>
      <c r="C192" s="714"/>
      <c r="D192" s="251">
        <v>1440</v>
      </c>
      <c r="E192" s="250"/>
      <c r="F192" s="240"/>
      <c r="G192" s="240"/>
      <c r="H192" s="240"/>
    </row>
    <row r="193" spans="1:8" s="205" customFormat="1" ht="38.25" customHeight="1" thickBot="1" x14ac:dyDescent="0.25">
      <c r="A193" s="247" t="s">
        <v>173</v>
      </c>
      <c r="B193" s="711"/>
      <c r="C193" s="715"/>
      <c r="D193" s="716">
        <v>1290</v>
      </c>
      <c r="E193" s="336"/>
      <c r="F193" s="240"/>
      <c r="G193" s="240"/>
      <c r="H193" s="240"/>
    </row>
    <row r="194" spans="1:8" ht="50.1" customHeight="1" thickBot="1" x14ac:dyDescent="0.25">
      <c r="A194" s="228" t="s">
        <v>138</v>
      </c>
      <c r="B194" s="228"/>
      <c r="C194" s="228"/>
      <c r="D194" s="228"/>
      <c r="E194" s="228"/>
      <c r="F194" s="240"/>
      <c r="G194" s="219"/>
      <c r="H194" s="230"/>
    </row>
    <row r="195" spans="1:8" ht="50.1" customHeight="1" thickBot="1" x14ac:dyDescent="0.25">
      <c r="A195" s="541" t="s">
        <v>139</v>
      </c>
      <c r="B195" s="542"/>
      <c r="C195" s="542"/>
      <c r="D195" s="542"/>
      <c r="E195" s="543"/>
      <c r="F195" s="234"/>
      <c r="H195" s="235"/>
    </row>
    <row r="196" spans="1:8" ht="81" customHeight="1" thickBot="1" x14ac:dyDescent="0.25">
      <c r="A196" s="305" t="s">
        <v>140</v>
      </c>
      <c r="B196" s="306"/>
      <c r="C196" s="238" t="s">
        <v>141</v>
      </c>
      <c r="D196" s="330" t="s">
        <v>142</v>
      </c>
      <c r="E196" s="331"/>
      <c r="F196" s="240"/>
      <c r="G196" s="240"/>
      <c r="H196" s="240"/>
    </row>
    <row r="197" spans="1:8" ht="117" customHeight="1" x14ac:dyDescent="0.2">
      <c r="A197" s="717" t="s">
        <v>143</v>
      </c>
      <c r="B197" s="718"/>
      <c r="C197" s="243" t="s">
        <v>144</v>
      </c>
      <c r="D197" s="719" t="s">
        <v>145</v>
      </c>
      <c r="E197" s="720"/>
      <c r="F197" s="240"/>
      <c r="G197" s="240"/>
      <c r="H197" s="240"/>
    </row>
    <row r="198" spans="1:8" ht="77.25" customHeight="1" x14ac:dyDescent="0.2">
      <c r="A198" s="378" t="s">
        <v>146</v>
      </c>
      <c r="B198" s="379"/>
      <c r="C198" s="248" t="s">
        <v>147</v>
      </c>
      <c r="D198" s="380" t="s">
        <v>148</v>
      </c>
      <c r="E198" s="381"/>
      <c r="F198" s="240"/>
      <c r="G198" s="240"/>
      <c r="H198" s="240"/>
    </row>
    <row r="199" spans="1:8" ht="135" customHeight="1" x14ac:dyDescent="0.2">
      <c r="A199" s="378" t="s">
        <v>149</v>
      </c>
      <c r="B199" s="379"/>
      <c r="C199" s="248" t="s">
        <v>150</v>
      </c>
      <c r="D199" s="380" t="s">
        <v>148</v>
      </c>
      <c r="E199" s="381"/>
      <c r="F199" s="240"/>
      <c r="G199" s="240"/>
      <c r="H199" s="240"/>
    </row>
    <row r="200" spans="1:8" s="205" customFormat="1" ht="102.75" customHeight="1" thickBot="1" x14ac:dyDescent="0.25">
      <c r="A200" s="332" t="s">
        <v>152</v>
      </c>
      <c r="B200" s="333"/>
      <c r="C200" s="547" t="s">
        <v>153</v>
      </c>
      <c r="D200" s="333" t="s">
        <v>148</v>
      </c>
      <c r="E200" s="548"/>
      <c r="F200" s="234"/>
      <c r="G200" s="234"/>
      <c r="H200" s="234"/>
    </row>
    <row r="201" spans="1:8" s="226" customFormat="1" ht="222.75" customHeight="1" thickBot="1" x14ac:dyDescent="0.25">
      <c r="A201" s="332" t="s">
        <v>154</v>
      </c>
      <c r="B201" s="333"/>
      <c r="C201" s="334" t="s">
        <v>155</v>
      </c>
      <c r="D201" s="335" t="s">
        <v>148</v>
      </c>
      <c r="E201" s="336"/>
      <c r="F201" s="224"/>
      <c r="G201" s="225"/>
      <c r="H201" s="225"/>
    </row>
    <row r="202" spans="1:8" ht="26.25" x14ac:dyDescent="0.2">
      <c r="A202" s="689"/>
      <c r="B202" s="689"/>
      <c r="C202" s="577"/>
      <c r="D202" s="577"/>
      <c r="E202" s="577"/>
      <c r="F202" s="224"/>
      <c r="G202" s="225"/>
      <c r="H202" s="225"/>
    </row>
    <row r="203" spans="1:8" ht="34.5" customHeight="1" x14ac:dyDescent="0.2">
      <c r="A203" s="252" t="s">
        <v>156</v>
      </c>
      <c r="B203" s="252"/>
      <c r="C203" s="252"/>
      <c r="D203" s="252"/>
      <c r="E203" s="252"/>
      <c r="F203" s="252"/>
      <c r="G203" s="252"/>
      <c r="H203" s="252"/>
    </row>
    <row r="204" spans="1:8" ht="34.5" customHeight="1" x14ac:dyDescent="0.2">
      <c r="A204" s="252" t="s">
        <v>157</v>
      </c>
      <c r="B204" s="252"/>
      <c r="C204" s="252"/>
      <c r="D204" s="252"/>
      <c r="E204" s="252"/>
      <c r="F204" s="252"/>
      <c r="G204" s="252"/>
      <c r="H204" s="252"/>
    </row>
    <row r="205" spans="1:8" ht="183" customHeight="1" x14ac:dyDescent="0.2">
      <c r="A20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27"/>
      <c r="C205" s="227"/>
      <c r="D205" s="227"/>
      <c r="E205" s="227"/>
      <c r="F205" s="227"/>
      <c r="G205" s="227"/>
      <c r="H205" s="227"/>
    </row>
    <row r="206" spans="1:8" ht="77.25" customHeight="1" x14ac:dyDescent="0.2">
      <c r="A206" s="227" t="s">
        <v>159</v>
      </c>
      <c r="B206" s="227"/>
      <c r="C206" s="227"/>
      <c r="D206" s="227"/>
      <c r="E206" s="227"/>
      <c r="F206" s="227"/>
      <c r="G206" s="227"/>
      <c r="H206" s="227"/>
    </row>
    <row r="207" spans="1:8" ht="23.25" x14ac:dyDescent="0.2">
      <c r="A207" s="252" t="s">
        <v>160</v>
      </c>
      <c r="B207" s="252"/>
      <c r="C207" s="252"/>
      <c r="D207" s="252"/>
      <c r="E207" s="252"/>
      <c r="F207" s="252"/>
      <c r="G207" s="252"/>
      <c r="H207" s="252"/>
    </row>
    <row r="208" spans="1:8" s="254" customFormat="1" ht="114.75" customHeight="1" x14ac:dyDescent="0.2">
      <c r="A208" s="227" t="s">
        <v>161</v>
      </c>
      <c r="B208" s="227"/>
      <c r="C208" s="227"/>
      <c r="D208" s="227"/>
      <c r="E208" s="227"/>
      <c r="F208" s="227"/>
      <c r="G208" s="227"/>
      <c r="H208" s="227"/>
    </row>
  </sheetData>
  <sheetProtection selectLockedCells="1" selectUnlockedCells="1"/>
  <mergeCells count="347">
    <mergeCell ref="A205:H205"/>
    <mergeCell ref="A206:H206"/>
    <mergeCell ref="A207:H207"/>
    <mergeCell ref="A208:E208"/>
    <mergeCell ref="F208:H208"/>
    <mergeCell ref="A200:B200"/>
    <mergeCell ref="D200:E200"/>
    <mergeCell ref="A201:B201"/>
    <mergeCell ref="D201:E201"/>
    <mergeCell ref="A203:H203"/>
    <mergeCell ref="A204:H204"/>
    <mergeCell ref="A197:B197"/>
    <mergeCell ref="D197:E197"/>
    <mergeCell ref="A198:B198"/>
    <mergeCell ref="D198:E198"/>
    <mergeCell ref="A199:B199"/>
    <mergeCell ref="D199:E199"/>
    <mergeCell ref="A193:B193"/>
    <mergeCell ref="D193:E193"/>
    <mergeCell ref="A194:E194"/>
    <mergeCell ref="A195:E195"/>
    <mergeCell ref="A196:B196"/>
    <mergeCell ref="D196:E196"/>
    <mergeCell ref="A188:E188"/>
    <mergeCell ref="A189:B189"/>
    <mergeCell ref="D189:E189"/>
    <mergeCell ref="A190:B190"/>
    <mergeCell ref="C190:C193"/>
    <mergeCell ref="D190:E190"/>
    <mergeCell ref="A191:B191"/>
    <mergeCell ref="D191:E191"/>
    <mergeCell ref="A192:B192"/>
    <mergeCell ref="D192:E192"/>
    <mergeCell ref="A179:C179"/>
    <mergeCell ref="A180:C180"/>
    <mergeCell ref="A182:H182"/>
    <mergeCell ref="A184:H184"/>
    <mergeCell ref="A185:H185"/>
    <mergeCell ref="A187:E187"/>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64:B164"/>
    <mergeCell ref="D164:H164"/>
    <mergeCell ref="A165:C165"/>
    <mergeCell ref="D165:H165"/>
    <mergeCell ref="A166:B166"/>
    <mergeCell ref="C166:C167"/>
    <mergeCell ref="D166:H166"/>
    <mergeCell ref="A167:B167"/>
    <mergeCell ref="D167:H167"/>
    <mergeCell ref="A161:B161"/>
    <mergeCell ref="D161:H161"/>
    <mergeCell ref="A162:B162"/>
    <mergeCell ref="D162:H162"/>
    <mergeCell ref="A163:B163"/>
    <mergeCell ref="D163:H163"/>
    <mergeCell ref="A157:B157"/>
    <mergeCell ref="A158:B158"/>
    <mergeCell ref="D158:H158"/>
    <mergeCell ref="A159:B159"/>
    <mergeCell ref="D159:H159"/>
    <mergeCell ref="A160:B160"/>
    <mergeCell ref="D153:H153"/>
    <mergeCell ref="A154:B154"/>
    <mergeCell ref="D154:H154"/>
    <mergeCell ref="A155:B155"/>
    <mergeCell ref="D155:H155"/>
    <mergeCell ref="A156:B156"/>
    <mergeCell ref="D156:H156"/>
    <mergeCell ref="A149:B149"/>
    <mergeCell ref="D149:H149"/>
    <mergeCell ref="A150:B150"/>
    <mergeCell ref="D150:H150"/>
    <mergeCell ref="A151:B151"/>
    <mergeCell ref="C151:C155"/>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6"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77"/>
  <sheetViews>
    <sheetView view="pageBreakPreview" zoomScale="40" zoomScaleNormal="60" zoomScaleSheetLayoutView="40" workbookViewId="0">
      <pane ySplit="3" topLeftCell="A82"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668</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"&amp;MIN(D49:D68)&amp;" до "&amp;MAX(D49:D68)</f>
        <v>от 474 до 9480</v>
      </c>
      <c r="E48" s="122"/>
      <c r="F48" s="122"/>
      <c r="G48" s="122"/>
      <c r="H48" s="123"/>
    </row>
    <row r="49" spans="1:8" s="16" customFormat="1" ht="37.5" customHeight="1" outlineLevel="1" x14ac:dyDescent="0.2">
      <c r="A49" s="124" t="s">
        <v>32</v>
      </c>
      <c r="B49" s="125"/>
      <c r="C49" s="4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49" s="127">
        <v>474</v>
      </c>
      <c r="E49" s="128"/>
      <c r="F49" s="128"/>
      <c r="G49" s="128"/>
      <c r="H49" s="129"/>
    </row>
    <row r="50" spans="1:8" s="16" customFormat="1" ht="37.5" customHeight="1" outlineLevel="1" x14ac:dyDescent="0.2">
      <c r="A50" s="130" t="s">
        <v>33</v>
      </c>
      <c r="B50" s="131"/>
      <c r="C50" s="456"/>
      <c r="D50" s="36">
        <v>948</v>
      </c>
      <c r="E50" s="37"/>
      <c r="F50" s="37"/>
      <c r="G50" s="37"/>
      <c r="H50" s="38"/>
    </row>
    <row r="51" spans="1:8" s="16" customFormat="1" ht="37.5" customHeight="1" outlineLevel="1" x14ac:dyDescent="0.2">
      <c r="A51" s="130" t="s">
        <v>34</v>
      </c>
      <c r="B51" s="131"/>
      <c r="C51" s="456"/>
      <c r="D51" s="36">
        <v>1422</v>
      </c>
      <c r="E51" s="37"/>
      <c r="F51" s="37"/>
      <c r="G51" s="37"/>
      <c r="H51" s="38"/>
    </row>
    <row r="52" spans="1:8" s="16" customFormat="1" ht="37.5" customHeight="1" outlineLevel="1" x14ac:dyDescent="0.2">
      <c r="A52" s="130" t="s">
        <v>35</v>
      </c>
      <c r="B52" s="131"/>
      <c r="C52" s="456"/>
      <c r="D52" s="36">
        <v>1896</v>
      </c>
      <c r="E52" s="37"/>
      <c r="F52" s="37"/>
      <c r="G52" s="37"/>
      <c r="H52" s="38"/>
    </row>
    <row r="53" spans="1:8" s="16" customFormat="1" ht="37.5" customHeight="1" outlineLevel="1" x14ac:dyDescent="0.2">
      <c r="A53" s="130" t="s">
        <v>36</v>
      </c>
      <c r="B53" s="131"/>
      <c r="C53" s="456"/>
      <c r="D53" s="36">
        <v>2370</v>
      </c>
      <c r="E53" s="37"/>
      <c r="F53" s="37"/>
      <c r="G53" s="37"/>
      <c r="H53" s="38"/>
    </row>
    <row r="54" spans="1:8" s="16" customFormat="1" ht="37.5" customHeight="1" outlineLevel="1" x14ac:dyDescent="0.2">
      <c r="A54" s="130" t="s">
        <v>37</v>
      </c>
      <c r="B54" s="131"/>
      <c r="C54" s="456"/>
      <c r="D54" s="36">
        <v>2844</v>
      </c>
      <c r="E54" s="37"/>
      <c r="F54" s="37"/>
      <c r="G54" s="37"/>
      <c r="H54" s="38"/>
    </row>
    <row r="55" spans="1:8" s="16" customFormat="1" ht="37.5" customHeight="1" outlineLevel="1" x14ac:dyDescent="0.2">
      <c r="A55" s="130" t="s">
        <v>38</v>
      </c>
      <c r="B55" s="131"/>
      <c r="C55" s="456"/>
      <c r="D55" s="36">
        <v>3318</v>
      </c>
      <c r="E55" s="37"/>
      <c r="F55" s="37"/>
      <c r="G55" s="37"/>
      <c r="H55" s="38"/>
    </row>
    <row r="56" spans="1:8" s="16" customFormat="1" ht="37.5" customHeight="1" outlineLevel="1" x14ac:dyDescent="0.2">
      <c r="A56" s="130" t="s">
        <v>39</v>
      </c>
      <c r="B56" s="131"/>
      <c r="C56" s="456"/>
      <c r="D56" s="36">
        <v>3792</v>
      </c>
      <c r="E56" s="37"/>
      <c r="F56" s="37"/>
      <c r="G56" s="37"/>
      <c r="H56" s="38"/>
    </row>
    <row r="57" spans="1:8" s="16" customFormat="1" ht="37.5" customHeight="1" outlineLevel="1" x14ac:dyDescent="0.2">
      <c r="A57" s="130" t="s">
        <v>40</v>
      </c>
      <c r="B57" s="131"/>
      <c r="C57" s="456"/>
      <c r="D57" s="36">
        <v>4266</v>
      </c>
      <c r="E57" s="37"/>
      <c r="F57" s="37"/>
      <c r="G57" s="37"/>
      <c r="H57" s="38"/>
    </row>
    <row r="58" spans="1:8" s="16" customFormat="1" ht="37.5" customHeight="1" outlineLevel="1" x14ac:dyDescent="0.2">
      <c r="A58" s="130" t="s">
        <v>41</v>
      </c>
      <c r="B58" s="131"/>
      <c r="C58" s="456"/>
      <c r="D58" s="36">
        <v>4740</v>
      </c>
      <c r="E58" s="37"/>
      <c r="F58" s="37"/>
      <c r="G58" s="37"/>
      <c r="H58" s="38"/>
    </row>
    <row r="59" spans="1:8" s="16" customFormat="1" ht="37.5" customHeight="1" outlineLevel="1" x14ac:dyDescent="0.2">
      <c r="A59" s="130" t="s">
        <v>42</v>
      </c>
      <c r="B59" s="131"/>
      <c r="C59" s="456"/>
      <c r="D59" s="36">
        <v>5214</v>
      </c>
      <c r="E59" s="37"/>
      <c r="F59" s="37"/>
      <c r="G59" s="37"/>
      <c r="H59" s="38"/>
    </row>
    <row r="60" spans="1:8" s="16" customFormat="1" ht="37.5" customHeight="1" outlineLevel="1" x14ac:dyDescent="0.2">
      <c r="A60" s="130" t="s">
        <v>43</v>
      </c>
      <c r="B60" s="131"/>
      <c r="C60" s="456"/>
      <c r="D60" s="36">
        <v>5688</v>
      </c>
      <c r="E60" s="37"/>
      <c r="F60" s="37"/>
      <c r="G60" s="37"/>
      <c r="H60" s="38"/>
    </row>
    <row r="61" spans="1:8" s="16" customFormat="1" ht="37.5" customHeight="1" outlineLevel="1" x14ac:dyDescent="0.2">
      <c r="A61" s="130" t="s">
        <v>44</v>
      </c>
      <c r="B61" s="131"/>
      <c r="C61" s="456"/>
      <c r="D61" s="36">
        <v>6162</v>
      </c>
      <c r="E61" s="37"/>
      <c r="F61" s="37"/>
      <c r="G61" s="37"/>
      <c r="H61" s="38"/>
    </row>
    <row r="62" spans="1:8" s="16" customFormat="1" ht="37.5" customHeight="1" outlineLevel="1" x14ac:dyDescent="0.2">
      <c r="A62" s="130" t="s">
        <v>45</v>
      </c>
      <c r="B62" s="131"/>
      <c r="C62" s="456"/>
      <c r="D62" s="36">
        <v>6636</v>
      </c>
      <c r="E62" s="37"/>
      <c r="F62" s="37"/>
      <c r="G62" s="37"/>
      <c r="H62" s="38"/>
    </row>
    <row r="63" spans="1:8" s="16" customFormat="1" ht="37.5" customHeight="1" outlineLevel="1" x14ac:dyDescent="0.2">
      <c r="A63" s="130" t="s">
        <v>46</v>
      </c>
      <c r="B63" s="131"/>
      <c r="C63" s="456"/>
      <c r="D63" s="36">
        <v>7110</v>
      </c>
      <c r="E63" s="37"/>
      <c r="F63" s="37"/>
      <c r="G63" s="37"/>
      <c r="H63" s="38"/>
    </row>
    <row r="64" spans="1:8" s="16" customFormat="1" ht="37.5" customHeight="1" outlineLevel="1" x14ac:dyDescent="0.2">
      <c r="A64" s="130" t="s">
        <v>47</v>
      </c>
      <c r="B64" s="131"/>
      <c r="C64" s="456"/>
      <c r="D64" s="36">
        <v>7584</v>
      </c>
      <c r="E64" s="37"/>
      <c r="F64" s="37"/>
      <c r="G64" s="37"/>
      <c r="H64" s="38"/>
    </row>
    <row r="65" spans="1:8" s="16" customFormat="1" ht="37.5" customHeight="1" outlineLevel="1" x14ac:dyDescent="0.2">
      <c r="A65" s="130" t="s">
        <v>48</v>
      </c>
      <c r="B65" s="131"/>
      <c r="C65" s="456"/>
      <c r="D65" s="36">
        <v>8058</v>
      </c>
      <c r="E65" s="37"/>
      <c r="F65" s="37"/>
      <c r="G65" s="37"/>
      <c r="H65" s="38"/>
    </row>
    <row r="66" spans="1:8" s="16" customFormat="1" ht="37.5" customHeight="1" outlineLevel="1" x14ac:dyDescent="0.2">
      <c r="A66" s="130" t="s">
        <v>49</v>
      </c>
      <c r="B66" s="131"/>
      <c r="C66" s="456"/>
      <c r="D66" s="36">
        <v>8532</v>
      </c>
      <c r="E66" s="37"/>
      <c r="F66" s="37"/>
      <c r="G66" s="37"/>
      <c r="H66" s="38"/>
    </row>
    <row r="67" spans="1:8" s="16" customFormat="1" ht="37.5" customHeight="1" outlineLevel="1" x14ac:dyDescent="0.2">
      <c r="A67" s="130" t="s">
        <v>50</v>
      </c>
      <c r="B67" s="131"/>
      <c r="C67" s="456"/>
      <c r="D67" s="36">
        <v>9006</v>
      </c>
      <c r="E67" s="37"/>
      <c r="F67" s="37"/>
      <c r="G67" s="37"/>
      <c r="H67" s="38"/>
    </row>
    <row r="68" spans="1:8" s="16" customFormat="1" ht="37.5" customHeight="1" outlineLevel="1" thickBot="1" x14ac:dyDescent="0.25">
      <c r="A68" s="130" t="s">
        <v>51</v>
      </c>
      <c r="B68" s="131"/>
      <c r="C68" s="457"/>
      <c r="D68" s="36">
        <v>9480</v>
      </c>
      <c r="E68" s="37"/>
      <c r="F68" s="37"/>
      <c r="G68" s="37"/>
      <c r="H68" s="38"/>
    </row>
    <row r="69" spans="1:8" s="16" customFormat="1" ht="50.1" customHeight="1" thickBot="1" x14ac:dyDescent="0.25">
      <c r="A69" s="119" t="s">
        <v>52</v>
      </c>
      <c r="B69" s="120"/>
      <c r="C69" s="120"/>
      <c r="D69" s="121" t="str">
        <f>"от "&amp;MIN(D70:D79)&amp;" до "&amp;MAX(D70:D79)</f>
        <v>от 300 до 5310</v>
      </c>
      <c r="E69" s="122"/>
      <c r="F69" s="122"/>
      <c r="G69" s="122"/>
      <c r="H69" s="123"/>
    </row>
    <row r="70" spans="1:8" s="16" customFormat="1" ht="150"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70" s="127">
        <v>648</v>
      </c>
      <c r="E70" s="128"/>
      <c r="F70" s="128"/>
      <c r="G70" s="128"/>
      <c r="H70" s="129"/>
    </row>
    <row r="71" spans="1:8" s="16" customFormat="1" ht="37.5" customHeight="1" x14ac:dyDescent="0.2">
      <c r="A71" s="143" t="s">
        <v>54</v>
      </c>
      <c r="B71" s="144"/>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71" s="36">
        <v>444</v>
      </c>
      <c r="E71" s="37"/>
      <c r="F71" s="37"/>
      <c r="G71" s="37"/>
      <c r="H71" s="38"/>
    </row>
    <row r="72" spans="1:8" s="16" customFormat="1" ht="37.5" customHeight="1" x14ac:dyDescent="0.2">
      <c r="A72" s="143" t="s">
        <v>55</v>
      </c>
      <c r="B72" s="144"/>
      <c r="C72" s="142"/>
      <c r="D72" s="36">
        <v>5310</v>
      </c>
      <c r="E72" s="37"/>
      <c r="F72" s="37"/>
      <c r="G72" s="37"/>
      <c r="H72" s="38"/>
    </row>
    <row r="73" spans="1:8" s="16" customFormat="1" ht="37.5" customHeight="1" x14ac:dyDescent="0.2">
      <c r="A73" s="143" t="s">
        <v>56</v>
      </c>
      <c r="B73" s="458"/>
      <c r="C73" s="142"/>
      <c r="D73" s="329">
        <v>1038</v>
      </c>
      <c r="E73" s="140"/>
      <c r="F73" s="140"/>
      <c r="G73" s="140"/>
      <c r="H73" s="141"/>
    </row>
    <row r="74" spans="1:8" s="16" customFormat="1" ht="37.5" customHeight="1" x14ac:dyDescent="0.2">
      <c r="A74" s="143" t="s">
        <v>57</v>
      </c>
      <c r="B74" s="144"/>
      <c r="C74" s="142"/>
      <c r="D74" s="329">
        <v>3246</v>
      </c>
      <c r="E74" s="140"/>
      <c r="F74" s="140"/>
      <c r="G74" s="140"/>
      <c r="H74" s="141"/>
    </row>
    <row r="75" spans="1:8" s="16" customFormat="1" ht="37.5" customHeight="1" x14ac:dyDescent="0.2">
      <c r="A75" s="143" t="s">
        <v>58</v>
      </c>
      <c r="B75" s="458"/>
      <c r="C75" s="142"/>
      <c r="D75" s="36">
        <v>300</v>
      </c>
      <c r="E75" s="37"/>
      <c r="F75" s="37"/>
      <c r="G75" s="37"/>
      <c r="H75" s="38"/>
    </row>
    <row r="76" spans="1:8" s="16" customFormat="1" ht="37.5" customHeight="1" x14ac:dyDescent="0.2">
      <c r="A76" s="143" t="s">
        <v>59</v>
      </c>
      <c r="B76" s="458"/>
      <c r="C76" s="142"/>
      <c r="D76" s="36">
        <v>300</v>
      </c>
      <c r="E76" s="37"/>
      <c r="F76" s="37"/>
      <c r="G76" s="37"/>
      <c r="H76" s="38"/>
    </row>
    <row r="77" spans="1:8" s="16" customFormat="1" ht="37.5" customHeight="1" x14ac:dyDescent="0.2">
      <c r="A77" s="143" t="s">
        <v>60</v>
      </c>
      <c r="B77" s="458"/>
      <c r="C77" s="142"/>
      <c r="D77" s="36">
        <v>600</v>
      </c>
      <c r="E77" s="37"/>
      <c r="F77" s="37"/>
      <c r="G77" s="37"/>
      <c r="H77" s="38"/>
    </row>
    <row r="78" spans="1:8" s="16" customFormat="1" ht="37.5" customHeight="1" x14ac:dyDescent="0.2">
      <c r="A78" s="143" t="s">
        <v>61</v>
      </c>
      <c r="B78" s="458"/>
      <c r="C78" s="142"/>
      <c r="D78" s="36">
        <v>900</v>
      </c>
      <c r="E78" s="37"/>
      <c r="F78" s="37"/>
      <c r="G78" s="37"/>
      <c r="H78" s="38"/>
    </row>
    <row r="79" spans="1:8" s="16" customFormat="1" ht="37.5" customHeight="1" thickBot="1" x14ac:dyDescent="0.25">
      <c r="A79" s="194" t="s">
        <v>62</v>
      </c>
      <c r="B79" s="459"/>
      <c r="C79" s="147"/>
      <c r="D79" s="36">
        <v>4632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80" s="45">
        <v>30</v>
      </c>
      <c r="E80" s="45"/>
      <c r="F80" s="45"/>
      <c r="G80" s="45"/>
      <c r="H80" s="46"/>
    </row>
    <row r="81" spans="1:8" s="28" customFormat="1" ht="50.1" customHeight="1" thickBot="1" x14ac:dyDescent="0.25">
      <c r="A81" s="24" t="s">
        <v>65</v>
      </c>
      <c r="B81" s="25"/>
      <c r="C81" s="26"/>
      <c r="D81" s="156" t="str">
        <f>"от "&amp;MIN(D83,D103:H119)&amp;" до "&amp;MAX(D83,D103:H119)</f>
        <v>от 504 до 9444</v>
      </c>
      <c r="E81" s="156"/>
      <c r="F81" s="156"/>
      <c r="G81" s="156"/>
      <c r="H81" s="157"/>
    </row>
    <row r="82" spans="1:8" s="16" customFormat="1" ht="24.95" customHeight="1" thickBot="1" x14ac:dyDescent="0.25">
      <c r="A82" s="301"/>
      <c r="B82" s="302"/>
      <c r="C82" s="118"/>
      <c r="D82" s="325"/>
      <c r="E82" s="325"/>
      <c r="F82" s="325"/>
      <c r="G82" s="325"/>
      <c r="H82" s="326"/>
    </row>
    <row r="83" spans="1:8" s="16" customFormat="1" ht="58.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83" s="165">
        <v>6480</v>
      </c>
      <c r="E83" s="165"/>
      <c r="F83" s="165"/>
      <c r="G83" s="165"/>
      <c r="H83" s="166"/>
    </row>
    <row r="84" spans="1:8" s="16" customFormat="1" ht="58.5" customHeight="1" thickBot="1" x14ac:dyDescent="0.25">
      <c r="A84" s="167" t="s">
        <v>67</v>
      </c>
      <c r="B84" s="168"/>
      <c r="C84" s="169"/>
      <c r="D84" s="170" t="s">
        <v>68</v>
      </c>
      <c r="E84" s="171"/>
      <c r="F84" s="171"/>
      <c r="G84" s="171"/>
      <c r="H84" s="172"/>
    </row>
    <row r="85" spans="1:8" s="16" customFormat="1" ht="58.5" customHeight="1" x14ac:dyDescent="0.2">
      <c r="A85" s="173" t="s">
        <v>69</v>
      </c>
      <c r="B85" s="174"/>
      <c r="C85" s="169"/>
      <c r="D85" s="140">
        <f>D83/4</f>
        <v>1620</v>
      </c>
      <c r="E85" s="140"/>
      <c r="F85" s="140"/>
      <c r="G85" s="140"/>
      <c r="H85" s="141"/>
    </row>
    <row r="86" spans="1:8" s="16" customFormat="1" ht="58.5" customHeight="1" x14ac:dyDescent="0.2">
      <c r="A86" s="173" t="s">
        <v>70</v>
      </c>
      <c r="B86" s="174"/>
      <c r="C86" s="169"/>
      <c r="D86" s="140">
        <f>D83/5</f>
        <v>1296</v>
      </c>
      <c r="E86" s="140"/>
      <c r="F86" s="140"/>
      <c r="G86" s="140"/>
      <c r="H86" s="141"/>
    </row>
    <row r="87" spans="1:8" s="16" customFormat="1" ht="58.5" customHeight="1" x14ac:dyDescent="0.2">
      <c r="A87" s="173" t="s">
        <v>71</v>
      </c>
      <c r="B87" s="174"/>
      <c r="C87" s="169"/>
      <c r="D87" s="140">
        <f>D83/6</f>
        <v>1080</v>
      </c>
      <c r="E87" s="140"/>
      <c r="F87" s="140"/>
      <c r="G87" s="140"/>
      <c r="H87" s="141"/>
    </row>
    <row r="88" spans="1:8" s="16" customFormat="1" ht="58.5" customHeight="1" x14ac:dyDescent="0.2">
      <c r="A88" s="173" t="s">
        <v>72</v>
      </c>
      <c r="B88" s="174"/>
      <c r="C88" s="169"/>
      <c r="D88" s="140">
        <f>D83/7</f>
        <v>925.71428571428567</v>
      </c>
      <c r="E88" s="140"/>
      <c r="F88" s="140"/>
      <c r="G88" s="140"/>
      <c r="H88" s="141"/>
    </row>
    <row r="89" spans="1:8" s="16" customFormat="1" ht="58.5" customHeight="1" x14ac:dyDescent="0.2">
      <c r="A89" s="173" t="s">
        <v>73</v>
      </c>
      <c r="B89" s="174"/>
      <c r="C89" s="169"/>
      <c r="D89" s="140">
        <f>D83/8</f>
        <v>810</v>
      </c>
      <c r="E89" s="140"/>
      <c r="F89" s="140"/>
      <c r="G89" s="140"/>
      <c r="H89" s="141"/>
    </row>
    <row r="90" spans="1:8" s="16" customFormat="1" ht="58.5" customHeight="1" x14ac:dyDescent="0.2">
      <c r="A90" s="173" t="s">
        <v>74</v>
      </c>
      <c r="B90" s="174"/>
      <c r="C90" s="169"/>
      <c r="D90" s="140">
        <f>D83/9</f>
        <v>720</v>
      </c>
      <c r="E90" s="140"/>
      <c r="F90" s="140"/>
      <c r="G90" s="140"/>
      <c r="H90" s="141"/>
    </row>
    <row r="91" spans="1:8" s="16" customFormat="1" ht="58.5" customHeight="1" x14ac:dyDescent="0.2">
      <c r="A91" s="173" t="s">
        <v>75</v>
      </c>
      <c r="B91" s="174"/>
      <c r="C91" s="169"/>
      <c r="D91" s="140">
        <f>D83/10</f>
        <v>648</v>
      </c>
      <c r="E91" s="140"/>
      <c r="F91" s="140"/>
      <c r="G91" s="140"/>
      <c r="H91" s="141"/>
    </row>
    <row r="92" spans="1:8" s="16" customFormat="1" ht="58.5" customHeight="1" thickBot="1" x14ac:dyDescent="0.25">
      <c r="A92" s="162" t="s">
        <v>76</v>
      </c>
      <c r="B92" s="163"/>
      <c r="C92" s="169"/>
      <c r="D92" s="165">
        <v>9720</v>
      </c>
      <c r="E92" s="165"/>
      <c r="F92" s="165"/>
      <c r="G92" s="165"/>
      <c r="H92" s="166"/>
    </row>
    <row r="93" spans="1:8" s="16" customFormat="1" ht="58.5" customHeight="1" thickBot="1" x14ac:dyDescent="0.25">
      <c r="A93" s="167" t="s">
        <v>67</v>
      </c>
      <c r="B93" s="168"/>
      <c r="C93" s="169"/>
      <c r="D93" s="170" t="s">
        <v>68</v>
      </c>
      <c r="E93" s="171"/>
      <c r="F93" s="171"/>
      <c r="G93" s="171"/>
      <c r="H93" s="172"/>
    </row>
    <row r="94" spans="1:8" s="16" customFormat="1" ht="58.5" customHeight="1" x14ac:dyDescent="0.2">
      <c r="A94" s="173" t="s">
        <v>69</v>
      </c>
      <c r="B94" s="174"/>
      <c r="C94" s="169"/>
      <c r="D94" s="140">
        <v>2430</v>
      </c>
      <c r="E94" s="140"/>
      <c r="F94" s="140"/>
      <c r="G94" s="140"/>
      <c r="H94" s="141"/>
    </row>
    <row r="95" spans="1:8" s="16" customFormat="1" ht="58.5" customHeight="1" x14ac:dyDescent="0.2">
      <c r="A95" s="173" t="s">
        <v>70</v>
      </c>
      <c r="B95" s="174"/>
      <c r="C95" s="169"/>
      <c r="D95" s="140">
        <v>1944</v>
      </c>
      <c r="E95" s="140"/>
      <c r="F95" s="140"/>
      <c r="G95" s="140"/>
      <c r="H95" s="141"/>
    </row>
    <row r="96" spans="1:8" s="16" customFormat="1" ht="58.5" customHeight="1" x14ac:dyDescent="0.2">
      <c r="A96" s="173" t="s">
        <v>71</v>
      </c>
      <c r="B96" s="174"/>
      <c r="C96" s="169"/>
      <c r="D96" s="140">
        <v>1620</v>
      </c>
      <c r="E96" s="140"/>
      <c r="F96" s="140"/>
      <c r="G96" s="140"/>
      <c r="H96" s="141"/>
    </row>
    <row r="97" spans="1:8" s="16" customFormat="1" ht="58.5" customHeight="1" x14ac:dyDescent="0.2">
      <c r="A97" s="173" t="s">
        <v>72</v>
      </c>
      <c r="B97" s="174"/>
      <c r="C97" s="169"/>
      <c r="D97" s="140">
        <v>1388.5714285714284</v>
      </c>
      <c r="E97" s="140"/>
      <c r="F97" s="140"/>
      <c r="G97" s="140"/>
      <c r="H97" s="141"/>
    </row>
    <row r="98" spans="1:8" s="16" customFormat="1" ht="58.5" customHeight="1" x14ac:dyDescent="0.2">
      <c r="A98" s="173" t="s">
        <v>73</v>
      </c>
      <c r="B98" s="174"/>
      <c r="C98" s="169"/>
      <c r="D98" s="140">
        <v>1215</v>
      </c>
      <c r="E98" s="140"/>
      <c r="F98" s="140"/>
      <c r="G98" s="140"/>
      <c r="H98" s="141"/>
    </row>
    <row r="99" spans="1:8" s="16" customFormat="1" ht="58.5" customHeight="1" x14ac:dyDescent="0.2">
      <c r="A99" s="173" t="s">
        <v>74</v>
      </c>
      <c r="B99" s="174"/>
      <c r="C99" s="169"/>
      <c r="D99" s="140">
        <v>1080</v>
      </c>
      <c r="E99" s="140"/>
      <c r="F99" s="140"/>
      <c r="G99" s="140"/>
      <c r="H99" s="141"/>
    </row>
    <row r="100" spans="1:8" s="16" customFormat="1" ht="58.5" customHeight="1" thickBot="1" x14ac:dyDescent="0.25">
      <c r="A100" s="173" t="s">
        <v>75</v>
      </c>
      <c r="B100" s="174"/>
      <c r="C100" s="177"/>
      <c r="D100" s="140">
        <v>972</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1" s="44">
        <v>10008</v>
      </c>
      <c r="E101" s="45"/>
      <c r="F101" s="45"/>
      <c r="G101" s="45"/>
      <c r="H101" s="46"/>
    </row>
    <row r="102" spans="1:8" s="16" customFormat="1" ht="24.95" customHeight="1" thickBot="1" x14ac:dyDescent="0.25">
      <c r="A102" s="301"/>
      <c r="B102" s="302"/>
      <c r="C102" s="182"/>
      <c r="D102" s="325"/>
      <c r="E102" s="325"/>
      <c r="F102" s="325"/>
      <c r="G102" s="325"/>
      <c r="H102" s="326"/>
    </row>
    <row r="103" spans="1:8" s="16" customFormat="1" ht="50.1" customHeight="1" x14ac:dyDescent="0.2">
      <c r="A103" s="137" t="s">
        <v>78</v>
      </c>
      <c r="B103" s="191"/>
      <c r="C103" s="294" t="str">
        <f>"Интернет-площадка 2gis.ru на основе Cправочника организаций "&amp;$C$2&amp;""</f>
        <v>Интернет-площадка 2gis.ru на основе Cправочника организаций "2ГИС.СТАРЫЙ ОСКОЛ"</v>
      </c>
      <c r="D103" s="329">
        <v>948</v>
      </c>
      <c r="E103" s="140"/>
      <c r="F103" s="140"/>
      <c r="G103" s="140"/>
      <c r="H103" s="141"/>
    </row>
    <row r="104" spans="1:8" s="16" customFormat="1" ht="50.1" customHeight="1" x14ac:dyDescent="0.2">
      <c r="A104" s="143" t="s">
        <v>79</v>
      </c>
      <c r="B104" s="144"/>
      <c r="C104"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4" s="56">
        <v>2214</v>
      </c>
      <c r="E104" s="37"/>
      <c r="F104" s="37"/>
      <c r="G104" s="37"/>
      <c r="H104" s="38"/>
    </row>
    <row r="105" spans="1:8" s="16" customFormat="1" ht="50.1" customHeight="1" x14ac:dyDescent="0.2">
      <c r="A105" s="137" t="s">
        <v>80</v>
      </c>
      <c r="B105" s="191"/>
      <c r="C105"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5" s="56">
        <v>8202</v>
      </c>
      <c r="E105" s="37"/>
      <c r="F105" s="37"/>
      <c r="G105" s="37"/>
      <c r="H105" s="38"/>
    </row>
    <row r="106" spans="1:8" s="16" customFormat="1" ht="50.1" customHeight="1" x14ac:dyDescent="0.2">
      <c r="A106" s="137" t="s">
        <v>81</v>
      </c>
      <c r="B106" s="191"/>
      <c r="C106" s="190" t="str">
        <f>"Интернет-площадка 2gis.ru на основе Cправочника организаций "&amp;$C$2&amp;""</f>
        <v>Интернет-площадка 2gis.ru на основе Cправочника организаций "2ГИС.СТАРЫЙ ОСКОЛ"</v>
      </c>
      <c r="D106" s="56">
        <v>1416</v>
      </c>
      <c r="E106" s="37"/>
      <c r="F106" s="37"/>
      <c r="G106" s="37"/>
      <c r="H106" s="38"/>
    </row>
    <row r="107" spans="1:8"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"2ГИС.СТАРЫЙ ОСКОЛ"</v>
      </c>
      <c r="D107" s="56">
        <v>1699.2</v>
      </c>
      <c r="E107" s="37"/>
      <c r="F107" s="37"/>
      <c r="G107" s="37"/>
      <c r="H107" s="38"/>
    </row>
    <row r="108" spans="1:8" s="16" customFormat="1" ht="50.1" customHeight="1" x14ac:dyDescent="0.2">
      <c r="A108" s="143" t="s">
        <v>83</v>
      </c>
      <c r="B108" s="144"/>
      <c r="C108"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8" s="56">
        <v>2952</v>
      </c>
      <c r="E108" s="37"/>
      <c r="F108" s="37"/>
      <c r="G108" s="37"/>
      <c r="H108" s="38"/>
    </row>
    <row r="109" spans="1:8" s="16" customFormat="1" ht="50.1" customHeight="1" x14ac:dyDescent="0.2">
      <c r="A109" s="143" t="s">
        <v>84</v>
      </c>
      <c r="B109" s="144"/>
      <c r="C10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9" s="56">
        <v>6636</v>
      </c>
      <c r="E109" s="37"/>
      <c r="F109" s="37"/>
      <c r="G109" s="37"/>
      <c r="H109" s="38"/>
    </row>
    <row r="110" spans="1:8" s="16" customFormat="1" ht="50.1" customHeight="1" x14ac:dyDescent="0.2">
      <c r="A110" s="143" t="s">
        <v>85</v>
      </c>
      <c r="B110" s="144"/>
      <c r="C110"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0" s="56">
        <v>9444</v>
      </c>
      <c r="E110" s="37"/>
      <c r="F110" s="37"/>
      <c r="G110" s="37"/>
      <c r="H110" s="38"/>
    </row>
    <row r="111" spans="1:8" s="16" customFormat="1" ht="50.1" customHeight="1" x14ac:dyDescent="0.2">
      <c r="A111" s="143" t="s">
        <v>86</v>
      </c>
      <c r="B111" s="144"/>
      <c r="C111" s="190" t="str">
        <f>C141</f>
        <v>электронный справочник на основе Справочника организаций "2ГИС.СТАРЫЙ ОСКОЛ" (мобильная версия 2ГИС 4.0 и выше)</v>
      </c>
      <c r="D111" s="56">
        <v>1200</v>
      </c>
      <c r="E111" s="37"/>
      <c r="F111" s="37"/>
      <c r="G111" s="37"/>
      <c r="H111" s="38"/>
    </row>
    <row r="112" spans="1:8" s="16" customFormat="1" ht="50.1" customHeight="1" x14ac:dyDescent="0.2">
      <c r="A112" s="143" t="s">
        <v>87</v>
      </c>
      <c r="B112" s="144"/>
      <c r="C112" s="190" t="s">
        <v>88</v>
      </c>
      <c r="D112" s="56">
        <v>504</v>
      </c>
      <c r="E112" s="37"/>
      <c r="F112" s="37"/>
      <c r="G112" s="37"/>
      <c r="H112" s="38"/>
    </row>
    <row r="113" spans="1:8" s="16" customFormat="1" ht="64.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3" s="56">
        <v>1890</v>
      </c>
      <c r="E113" s="37"/>
      <c r="F113" s="37"/>
      <c r="G113" s="37"/>
      <c r="H113" s="38"/>
    </row>
    <row r="114" spans="1:8" s="16" customFormat="1" ht="64.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4" s="56">
        <v>1512</v>
      </c>
      <c r="E114" s="37"/>
      <c r="F114" s="37"/>
      <c r="G114" s="37"/>
      <c r="H114" s="38"/>
    </row>
    <row r="115" spans="1:8" s="16" customFormat="1" ht="64.5" customHeight="1" x14ac:dyDescent="0.2">
      <c r="A115" s="143" t="s">
        <v>91</v>
      </c>
      <c r="B115" s="144"/>
      <c r="C115"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5" s="56">
        <v>1656</v>
      </c>
      <c r="E115" s="37"/>
      <c r="F115" s="37"/>
      <c r="G115" s="37"/>
      <c r="H115" s="38"/>
    </row>
    <row r="116" spans="1:8" s="16" customFormat="1" ht="64.5" customHeight="1" x14ac:dyDescent="0.2">
      <c r="A116" s="143" t="s">
        <v>92</v>
      </c>
      <c r="B116" s="144"/>
      <c r="C116" s="190"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6" s="56">
        <v>756</v>
      </c>
      <c r="E116" s="37"/>
      <c r="F116" s="37"/>
      <c r="G116" s="37"/>
      <c r="H116" s="38"/>
    </row>
    <row r="117" spans="1:8" s="16" customFormat="1" ht="64.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7" s="56">
        <v>9444</v>
      </c>
      <c r="E117" s="37"/>
      <c r="F117" s="37"/>
      <c r="G117" s="37"/>
      <c r="H117" s="38"/>
    </row>
    <row r="118" spans="1:8" s="16" customFormat="1" ht="64.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18" s="56">
        <v>1002</v>
      </c>
      <c r="E118" s="37"/>
      <c r="F118" s="37"/>
      <c r="G118" s="37"/>
      <c r="H118" s="38"/>
    </row>
    <row r="119" spans="1:8" s="16" customFormat="1" ht="50.1" customHeight="1" thickBot="1" x14ac:dyDescent="0.25">
      <c r="A119" s="143" t="s">
        <v>95</v>
      </c>
      <c r="B119" s="144"/>
      <c r="C119"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9" s="56">
        <v>2952</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20" s="56">
        <v>648</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1" s="56">
        <v>8610</v>
      </c>
      <c r="E121" s="37"/>
      <c r="F121" s="37"/>
      <c r="G121" s="37"/>
      <c r="H121" s="38"/>
    </row>
    <row r="122" spans="1:8" s="16" customFormat="1" ht="126" customHeight="1" x14ac:dyDescent="0.2">
      <c r="A122" s="137" t="s">
        <v>98</v>
      </c>
      <c r="B122" s="191"/>
      <c r="C1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22" s="56"/>
      <c r="E122" s="37"/>
      <c r="F122" s="37"/>
      <c r="G122" s="37"/>
      <c r="H122" s="38"/>
    </row>
    <row r="123" spans="1:8" s="16" customFormat="1" ht="50.1" customHeight="1" x14ac:dyDescent="0.2">
      <c r="A123" s="143" t="s">
        <v>99</v>
      </c>
      <c r="B123" s="144"/>
      <c r="C123" s="190" t="str">
        <f>"Интернет-площадка 2gis.ru на основе Cправочника организаций "&amp;$C$2&amp;""</f>
        <v>Интернет-площадка 2gis.ru на основе Cправочника организаций "2ГИС.СТАРЫЙ ОСКОЛ"</v>
      </c>
      <c r="D123" s="56">
        <v>1440</v>
      </c>
      <c r="E123" s="37"/>
      <c r="F123" s="37"/>
      <c r="G123" s="37"/>
      <c r="H123" s="38"/>
    </row>
    <row r="124" spans="1:8" s="16" customFormat="1" ht="50.1" customHeight="1" x14ac:dyDescent="0.2">
      <c r="A124" s="143" t="s">
        <v>100</v>
      </c>
      <c r="B124" s="144"/>
      <c r="C124" s="190" t="str">
        <f t="shared" ref="C124:C133"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3120</v>
      </c>
      <c r="E124" s="37"/>
      <c r="F124" s="37"/>
      <c r="G124" s="37"/>
      <c r="H124" s="38"/>
    </row>
    <row r="125" spans="1:8" s="16" customFormat="1" ht="50.1" customHeight="1" x14ac:dyDescent="0.2">
      <c r="A125" s="137" t="s">
        <v>101</v>
      </c>
      <c r="B125" s="191"/>
      <c r="C125" s="190" t="str">
        <f t="shared" si="2"/>
        <v>Электронный справочник на основе Справочника организаций "2ГИС.СТАРЫЙ ОСКОЛ" (версия для ПК)</v>
      </c>
      <c r="D125" s="56">
        <v>11520</v>
      </c>
      <c r="E125" s="37"/>
      <c r="F125" s="37"/>
      <c r="G125" s="37"/>
      <c r="H125" s="38"/>
    </row>
    <row r="126" spans="1:8" s="16" customFormat="1" ht="50.1" customHeight="1" x14ac:dyDescent="0.2">
      <c r="A126" s="137" t="s">
        <v>102</v>
      </c>
      <c r="B126" s="191"/>
      <c r="C126" s="190" t="str">
        <f>"Интернет-площадка 2gis.ru на основе Cправочника организаций "&amp;$C$2&amp;""</f>
        <v>Интернет-площадка 2gis.ru на основе Cправочника организаций "2ГИС.СТАРЫЙ ОСКОЛ"</v>
      </c>
      <c r="D126" s="56">
        <v>2040</v>
      </c>
      <c r="E126" s="37"/>
      <c r="F126" s="37"/>
      <c r="G126" s="37"/>
      <c r="H126" s="38"/>
    </row>
    <row r="127" spans="1:8" s="16" customFormat="1" ht="50.1" customHeight="1" x14ac:dyDescent="0.2">
      <c r="A127" s="137" t="s">
        <v>103</v>
      </c>
      <c r="B127" s="191"/>
      <c r="C127" s="190" t="str">
        <f>"Интернет-площадка 2gis.ru на основе Cправочника организаций "&amp;$C$2&amp;""</f>
        <v>Интернет-площадка 2gis.ru на основе Cправочника организаций "2ГИС.СТАРЫЙ ОСКОЛ"</v>
      </c>
      <c r="D127" s="56">
        <v>2448</v>
      </c>
      <c r="E127" s="37"/>
      <c r="F127" s="37"/>
      <c r="G127" s="37"/>
      <c r="H127" s="38"/>
    </row>
    <row r="128" spans="1:8" s="16" customFormat="1" ht="50.1" customHeight="1" x14ac:dyDescent="0.2">
      <c r="A128" s="137" t="s">
        <v>104</v>
      </c>
      <c r="B128" s="191"/>
      <c r="C128" s="190" t="str">
        <f t="shared" si="2"/>
        <v>Электронный справочник на основе Справочника организаций "2ГИС.СТАРЫЙ ОСКОЛ" (версия для ПК)</v>
      </c>
      <c r="D128" s="56">
        <v>4200</v>
      </c>
      <c r="E128" s="37"/>
      <c r="F128" s="37"/>
      <c r="G128" s="37"/>
      <c r="H128" s="38"/>
    </row>
    <row r="129" spans="1:8" s="16" customFormat="1" ht="50.1" customHeight="1" x14ac:dyDescent="0.2">
      <c r="A129" s="137" t="s">
        <v>105</v>
      </c>
      <c r="B129" s="191"/>
      <c r="C129" s="190" t="str">
        <f t="shared" si="2"/>
        <v>Электронный справочник на основе Справочника организаций "2ГИС.СТАРЫЙ ОСКОЛ" (версия для ПК)</v>
      </c>
      <c r="D129" s="56">
        <v>9360</v>
      </c>
      <c r="E129" s="37"/>
      <c r="F129" s="37"/>
      <c r="G129" s="37"/>
      <c r="H129" s="38"/>
    </row>
    <row r="130" spans="1:8" s="16" customFormat="1" ht="50.1" customHeight="1" x14ac:dyDescent="0.2">
      <c r="A130" s="143" t="s">
        <v>106</v>
      </c>
      <c r="B130" s="144"/>
      <c r="C130" s="190" t="str">
        <f t="shared" si="2"/>
        <v>Электронный справочник на основе Справочника организаций "2ГИС.СТАРЫЙ ОСКОЛ" (версия для ПК)</v>
      </c>
      <c r="D130" s="56">
        <v>13320</v>
      </c>
      <c r="E130" s="37"/>
      <c r="F130" s="37"/>
      <c r="G130" s="37"/>
      <c r="H130" s="38"/>
    </row>
    <row r="131" spans="1:8" s="16" customFormat="1" ht="50.1" customHeight="1" x14ac:dyDescent="0.2">
      <c r="A131" s="143" t="s">
        <v>107</v>
      </c>
      <c r="B131" s="144"/>
      <c r="C131" s="190" t="s">
        <v>88</v>
      </c>
      <c r="D131" s="56">
        <v>720</v>
      </c>
      <c r="E131" s="37"/>
      <c r="F131" s="37"/>
      <c r="G131" s="37"/>
      <c r="H131" s="38"/>
    </row>
    <row r="132" spans="1:8" s="16" customFormat="1" ht="64.5" customHeight="1" x14ac:dyDescent="0.2">
      <c r="A132" s="143" t="s">
        <v>108</v>
      </c>
      <c r="B132" s="144"/>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13320</v>
      </c>
      <c r="E132" s="37"/>
      <c r="F132" s="37"/>
      <c r="G132" s="37"/>
      <c r="H132" s="38"/>
    </row>
    <row r="133" spans="1:8" s="16" customFormat="1" ht="50.1" customHeight="1" thickBot="1" x14ac:dyDescent="0.25">
      <c r="A133" s="143" t="s">
        <v>109</v>
      </c>
      <c r="B133" s="144"/>
      <c r="C133" s="190" t="str">
        <f t="shared" si="2"/>
        <v>Электронный справочник на основе Справочника организаций "2ГИС.СТАРЫЙ ОСКОЛ" (версия для ПК)</v>
      </c>
      <c r="D133" s="56">
        <v>4200</v>
      </c>
      <c r="E133" s="37"/>
      <c r="F133" s="37"/>
      <c r="G133" s="37"/>
      <c r="H133" s="38"/>
    </row>
    <row r="134" spans="1:8" s="28" customFormat="1" ht="50.1" customHeight="1" thickBot="1" x14ac:dyDescent="0.25">
      <c r="A134" s="24" t="s">
        <v>110</v>
      </c>
      <c r="B134" s="25"/>
      <c r="C134" s="26"/>
      <c r="D134" s="156"/>
      <c r="E134" s="156"/>
      <c r="F134" s="156"/>
      <c r="G134" s="156"/>
      <c r="H134" s="157"/>
    </row>
    <row r="135" spans="1:8" s="16" customFormat="1" ht="50.1" customHeight="1" x14ac:dyDescent="0.2">
      <c r="A135" s="143" t="s">
        <v>111</v>
      </c>
      <c r="B135" s="144"/>
      <c r="C13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35" s="128">
        <v>2004</v>
      </c>
      <c r="E135" s="128"/>
      <c r="F135" s="128"/>
      <c r="G135" s="128"/>
      <c r="H135" s="128"/>
    </row>
    <row r="136" spans="1:8" s="16" customFormat="1" ht="50.1" customHeight="1" x14ac:dyDescent="0.2">
      <c r="A136" s="143" t="s">
        <v>112</v>
      </c>
      <c r="B136" s="144"/>
      <c r="C136" s="196"/>
      <c r="D136" s="128">
        <v>2004</v>
      </c>
      <c r="E136" s="128"/>
      <c r="F136" s="128"/>
      <c r="G136" s="128"/>
      <c r="H136" s="128"/>
    </row>
    <row r="137" spans="1:8" s="16" customFormat="1" ht="50.1" customHeight="1" x14ac:dyDescent="0.2">
      <c r="A137" s="194" t="s">
        <v>113</v>
      </c>
      <c r="B137" s="195"/>
      <c r="C137" s="196"/>
      <c r="D137" s="329">
        <v>3000</v>
      </c>
      <c r="E137" s="140"/>
      <c r="F137" s="140"/>
      <c r="G137" s="140"/>
      <c r="H137" s="140"/>
    </row>
    <row r="138" spans="1:8" s="16" customFormat="1" ht="50.1" customHeight="1" x14ac:dyDescent="0.2">
      <c r="A138" s="194" t="s">
        <v>114</v>
      </c>
      <c r="B138" s="195"/>
      <c r="C138" s="196"/>
      <c r="D138" s="329">
        <v>300</v>
      </c>
      <c r="E138" s="140"/>
      <c r="F138" s="140"/>
      <c r="G138" s="140"/>
      <c r="H138" s="140"/>
    </row>
    <row r="139" spans="1:8" s="16" customFormat="1" ht="50.1" customHeight="1" thickBot="1" x14ac:dyDescent="0.25">
      <c r="A139" s="194" t="s">
        <v>115</v>
      </c>
      <c r="B139" s="195"/>
      <c r="C139" s="198"/>
      <c r="D139" s="78">
        <v>1050</v>
      </c>
      <c r="E139" s="79"/>
      <c r="F139" s="79"/>
      <c r="G139" s="79"/>
      <c r="H139" s="79"/>
    </row>
    <row r="140" spans="1:8" s="16" customFormat="1" ht="50.1" customHeight="1" thickBot="1" x14ac:dyDescent="0.25">
      <c r="A140" s="24" t="s">
        <v>116</v>
      </c>
      <c r="B140" s="25"/>
      <c r="C140" s="26"/>
      <c r="D140" s="156"/>
      <c r="E140" s="156"/>
      <c r="F140" s="156"/>
      <c r="G140" s="156"/>
      <c r="H140" s="157"/>
    </row>
    <row r="141" spans="1:8" s="16" customFormat="1" ht="50.1" customHeight="1" x14ac:dyDescent="0.2">
      <c r="A141" s="143" t="s">
        <v>163</v>
      </c>
      <c r="B141" s="144"/>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1" s="128">
        <v>2070</v>
      </c>
      <c r="E141" s="128"/>
      <c r="F141" s="128"/>
      <c r="G141" s="128"/>
      <c r="H141" s="128"/>
    </row>
    <row r="142" spans="1:8" s="16" customFormat="1" ht="50.1" customHeight="1" x14ac:dyDescent="0.2">
      <c r="A142" s="143" t="s">
        <v>118</v>
      </c>
      <c r="B142" s="144"/>
      <c r="C142" s="190" t="str">
        <f>"Интернет-площадка 2gis.ru на основе Cправочника организаций "&amp;$C$2&amp;""</f>
        <v>Интернет-площадка 2gis.ru на основе Cправочника организаций "2ГИС.СТАРЫЙ ОСКОЛ"</v>
      </c>
      <c r="D142" s="329">
        <v>648</v>
      </c>
      <c r="E142" s="140"/>
      <c r="F142" s="140"/>
      <c r="G142" s="140"/>
      <c r="H142" s="141"/>
    </row>
    <row r="143" spans="1:8" s="16" customFormat="1" ht="50.1" customHeight="1" x14ac:dyDescent="0.2">
      <c r="A143" s="143" t="s">
        <v>119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3" s="128">
        <v>2070</v>
      </c>
      <c r="E143" s="128"/>
      <c r="F143" s="128"/>
      <c r="G143" s="128"/>
      <c r="H143" s="128"/>
    </row>
    <row r="144" spans="1:8" s="16" customFormat="1" ht="50.1" customHeight="1" x14ac:dyDescent="0.2">
      <c r="A144" s="143" t="s">
        <v>164</v>
      </c>
      <c r="B144" s="144"/>
      <c r="C14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44" s="329">
        <v>3000</v>
      </c>
      <c r="E144" s="140"/>
      <c r="F144" s="140"/>
      <c r="G144" s="140"/>
      <c r="H144" s="141"/>
    </row>
    <row r="145" spans="1:8" s="16" customFormat="1" ht="50.1" customHeight="1" x14ac:dyDescent="0.2">
      <c r="A145" s="137" t="s">
        <v>165</v>
      </c>
      <c r="B145" s="191"/>
      <c r="C145" s="190" t="str">
        <f>"Интернет-площадка 2gis.ru на основе Cправочника организаций "&amp;$C$2&amp;""</f>
        <v>Интернет-площадка 2gis.ru на основе Cправочника организаций "2ГИС.СТАРЫЙ ОСКОЛ"</v>
      </c>
      <c r="D145" s="36">
        <v>960</v>
      </c>
      <c r="E145" s="37"/>
      <c r="F145" s="37"/>
      <c r="G145" s="37"/>
      <c r="H145" s="38"/>
    </row>
    <row r="146" spans="1:8" s="16" customFormat="1" ht="50.1" customHeight="1" thickBot="1" x14ac:dyDescent="0.25">
      <c r="A146" s="137" t="s">
        <v>122</v>
      </c>
      <c r="B146" s="191"/>
      <c r="C146" s="437"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6" s="329">
        <v>3000</v>
      </c>
      <c r="E146" s="140"/>
      <c r="F146" s="140"/>
      <c r="G146" s="140"/>
      <c r="H146" s="141"/>
    </row>
    <row r="147" spans="1:8" s="16" customFormat="1" ht="21.75" thickBot="1" x14ac:dyDescent="0.25">
      <c r="A147" s="301"/>
      <c r="B147" s="302"/>
      <c r="C147" s="182"/>
      <c r="D147" s="325"/>
      <c r="E147" s="325"/>
      <c r="F147" s="325"/>
      <c r="G147" s="325"/>
      <c r="H147" s="326"/>
    </row>
    <row r="148" spans="1:8" ht="12.6" customHeight="1" x14ac:dyDescent="0.2">
      <c r="E148" s="211"/>
      <c r="F148" s="211"/>
    </row>
    <row r="149" spans="1:8" s="211" customFormat="1" ht="24.95" customHeight="1" x14ac:dyDescent="0.2">
      <c r="A149" s="208"/>
      <c r="B149" s="209" t="s">
        <v>125</v>
      </c>
      <c r="C149" s="210" t="s">
        <v>180</v>
      </c>
      <c r="D149" s="210"/>
    </row>
    <row r="150" spans="1:8" s="211" customFormat="1" ht="24.95" customHeight="1" x14ac:dyDescent="0.2">
      <c r="A150" s="208"/>
      <c r="C150" s="212" t="s">
        <v>181</v>
      </c>
      <c r="D150" s="212"/>
    </row>
    <row r="151" spans="1:8" s="211" customFormat="1" ht="24.95" customHeight="1" x14ac:dyDescent="0.2">
      <c r="A151" s="208"/>
      <c r="C151" s="210" t="s">
        <v>182</v>
      </c>
      <c r="D151" s="212"/>
    </row>
    <row r="152" spans="1:8" s="205" customFormat="1" ht="12.6" customHeight="1" x14ac:dyDescent="0.2">
      <c r="A152" s="204"/>
      <c r="C152" s="212"/>
      <c r="D152" s="212"/>
      <c r="E152" s="211"/>
      <c r="F152" s="211"/>
      <c r="G152" s="211"/>
    </row>
    <row r="153" spans="1:8" s="219" customFormat="1" ht="24.95" customHeight="1" x14ac:dyDescent="0.2">
      <c r="A153" s="215" t="str">
        <f>Абакан_юр!A157</f>
        <v>По соглашению сторон в качестве валюты платежа могут выступать украинские гривны, в этом случае курс следующий: 1 руб. = 0,4294 гривен</v>
      </c>
      <c r="B153" s="215"/>
      <c r="C153" s="215"/>
      <c r="D153" s="216"/>
      <c r="E153" s="216"/>
      <c r="F153" s="217"/>
      <c r="G153" s="218"/>
      <c r="H153" s="218"/>
    </row>
    <row r="154" spans="1:8" s="219" customFormat="1" ht="24.95" customHeight="1" x14ac:dyDescent="0.2">
      <c r="A154" s="215" t="str">
        <f>Абакан_юр!A158</f>
        <v>По соглашению сторон в качестве валюты платежа могут выступать дирхамы ОАЭ, в этом случае курс следующий: 1 руб. = 0,0422 дирхам</v>
      </c>
      <c r="B154" s="215"/>
      <c r="C154" s="215"/>
      <c r="D154" s="216"/>
      <c r="E154" s="216"/>
      <c r="F154" s="217"/>
      <c r="G154" s="220"/>
      <c r="H154" s="220"/>
    </row>
    <row r="155" spans="1:8" s="219" customFormat="1" ht="24.95" customHeight="1" x14ac:dyDescent="0.2">
      <c r="A155" s="215" t="str">
        <f>Абакан_юр!A159</f>
        <v>По соглашению сторон в качестве валюты платежа могут выступать доллары США, в этом случае курс следующий: 1 руб. = 0,0115 доллара</v>
      </c>
      <c r="B155" s="215"/>
      <c r="C155" s="215"/>
      <c r="D155" s="216"/>
      <c r="E155" s="216"/>
      <c r="F155" s="217"/>
      <c r="G155" s="220"/>
      <c r="H155" s="220"/>
    </row>
    <row r="156" spans="1:8" s="219" customFormat="1" ht="24.95" customHeight="1" x14ac:dyDescent="0.2">
      <c r="A156" s="215" t="str">
        <f>Абакан_юр!A160</f>
        <v>По соглашению сторон в качестве валюты платежа могут выступать евро, в этом случае курс следующий: 1 руб. = 0,0106 евро</v>
      </c>
      <c r="B156" s="215"/>
      <c r="C156" s="215"/>
      <c r="D156" s="216"/>
      <c r="E156" s="217"/>
      <c r="F156" s="217"/>
      <c r="G156" s="220"/>
      <c r="H156" s="220"/>
    </row>
    <row r="157" spans="1:8" s="219" customFormat="1" ht="24.95" customHeight="1" x14ac:dyDescent="0.2">
      <c r="A157" s="215" t="str">
        <f>Абакан_юр!A161</f>
        <v>По соглашению сторон в качестве валюты платежа могут выступать чешские кроны, в этом случае курс следующий: 1 руб. = 0,2596 крона</v>
      </c>
      <c r="B157" s="215"/>
      <c r="C157" s="215"/>
      <c r="D157" s="216"/>
      <c r="E157" s="217"/>
      <c r="F157" s="217"/>
      <c r="G157" s="220"/>
      <c r="H157" s="220"/>
    </row>
    <row r="158" spans="1:8" s="219" customFormat="1" ht="24.95" customHeight="1" x14ac:dyDescent="0.2">
      <c r="A158" s="215" t="str">
        <f>Абакан_юр!A162</f>
        <v>По соглашению сторон в качестве валюты платежа могут выступать киргизские сомы, в этом случае курс следующий: 1 руб. = 1,0276 сом</v>
      </c>
      <c r="B158" s="215"/>
      <c r="C158" s="215"/>
      <c r="D158" s="216"/>
      <c r="E158" s="216"/>
      <c r="F158" s="217"/>
      <c r="G158" s="220"/>
      <c r="H158" s="220"/>
    </row>
    <row r="159" spans="1:8" s="219" customFormat="1" ht="24.95" customHeight="1" x14ac:dyDescent="0.2">
      <c r="A159" s="215" t="str">
        <f>Абакан_юр!A163</f>
        <v>По соглашению сторон в качестве валюты платежа могут выступать казахстанские тенге, в этом случае курс следующий: 1 руб. = 5,2809 тенге</v>
      </c>
      <c r="B159" s="215"/>
      <c r="C159" s="215"/>
      <c r="D159" s="216"/>
      <c r="E159" s="216"/>
      <c r="F159" s="217"/>
      <c r="G159" s="220"/>
      <c r="H159" s="220"/>
    </row>
    <row r="160" spans="1:8" s="226" customFormat="1" ht="12" customHeight="1" x14ac:dyDescent="0.2">
      <c r="A160" s="221"/>
      <c r="B160" s="221"/>
      <c r="C160" s="222"/>
      <c r="D160" s="223"/>
      <c r="E160" s="223"/>
      <c r="F160" s="224"/>
      <c r="G160" s="225"/>
      <c r="H160" s="225"/>
    </row>
    <row r="161" spans="1:8" ht="24.95" customHeight="1" x14ac:dyDescent="0.2">
      <c r="A161" s="227" t="s">
        <v>136</v>
      </c>
      <c r="B161" s="227"/>
      <c r="C161" s="227"/>
      <c r="D161" s="227"/>
      <c r="E161" s="227"/>
      <c r="F161" s="227"/>
      <c r="G161" s="227"/>
      <c r="H161" s="227"/>
    </row>
    <row r="162" spans="1:8" ht="24.95" customHeight="1" x14ac:dyDescent="0.2">
      <c r="A162" s="227" t="s">
        <v>137</v>
      </c>
      <c r="B162" s="227"/>
      <c r="C162" s="227"/>
      <c r="D162" s="227"/>
      <c r="E162" s="227"/>
      <c r="F162" s="227"/>
      <c r="G162" s="227"/>
      <c r="H162" s="227"/>
    </row>
    <row r="163" spans="1:8" s="226" customFormat="1" ht="12.6" customHeight="1" x14ac:dyDescent="0.2">
      <c r="A163" s="221"/>
      <c r="B163" s="221"/>
      <c r="C163" s="222"/>
      <c r="D163" s="223"/>
      <c r="E163" s="223"/>
      <c r="F163" s="224"/>
      <c r="G163" s="225"/>
      <c r="H163" s="225"/>
    </row>
    <row r="164" spans="1:8" s="230" customFormat="1" ht="50.1" customHeight="1" thickBot="1" x14ac:dyDescent="0.25">
      <c r="A164" s="228" t="s">
        <v>138</v>
      </c>
      <c r="B164" s="228"/>
      <c r="C164" s="228"/>
      <c r="D164" s="228"/>
      <c r="E164" s="228"/>
      <c r="F164" s="229"/>
      <c r="G164" s="219"/>
    </row>
    <row r="165" spans="1:8" s="235" customFormat="1" ht="50.1" customHeight="1" thickBot="1" x14ac:dyDescent="0.25">
      <c r="A165" s="541" t="s">
        <v>139</v>
      </c>
      <c r="B165" s="542"/>
      <c r="C165" s="542"/>
      <c r="D165" s="542"/>
      <c r="E165" s="543"/>
      <c r="F165" s="234"/>
      <c r="G165" s="205"/>
    </row>
    <row r="166" spans="1:8" ht="103.5" customHeight="1" thickBot="1" x14ac:dyDescent="0.25">
      <c r="A166" s="305" t="s">
        <v>140</v>
      </c>
      <c r="B166" s="306"/>
      <c r="C166" s="238" t="s">
        <v>141</v>
      </c>
      <c r="D166" s="330" t="s">
        <v>142</v>
      </c>
      <c r="E166" s="331"/>
      <c r="F166" s="240"/>
      <c r="G166" s="240"/>
      <c r="H166" s="240"/>
    </row>
    <row r="167" spans="1:8" ht="99.95" customHeight="1" x14ac:dyDescent="0.2">
      <c r="A167" s="241" t="s">
        <v>143</v>
      </c>
      <c r="B167" s="242"/>
      <c r="C167" s="243" t="s">
        <v>144</v>
      </c>
      <c r="D167" s="244" t="s">
        <v>145</v>
      </c>
      <c r="E167" s="245"/>
      <c r="F167" s="240"/>
      <c r="G167" s="240"/>
      <c r="H167" s="240"/>
    </row>
    <row r="168" spans="1:8" ht="75" customHeight="1" x14ac:dyDescent="0.2">
      <c r="A168" s="246" t="s">
        <v>146</v>
      </c>
      <c r="B168" s="247"/>
      <c r="C168" s="248" t="s">
        <v>147</v>
      </c>
      <c r="D168" s="249" t="s">
        <v>148</v>
      </c>
      <c r="E168" s="250"/>
      <c r="F168" s="240"/>
      <c r="G168" s="240"/>
      <c r="H168" s="240"/>
    </row>
    <row r="169" spans="1:8" ht="117.75" customHeight="1" x14ac:dyDescent="0.2">
      <c r="A169" s="246" t="s">
        <v>149</v>
      </c>
      <c r="B169" s="247"/>
      <c r="C169" s="248" t="s">
        <v>150</v>
      </c>
      <c r="D169" s="249" t="s">
        <v>148</v>
      </c>
      <c r="E169" s="250"/>
      <c r="F169" s="240"/>
      <c r="G169" s="240"/>
      <c r="H169" s="240"/>
    </row>
    <row r="170" spans="1:8" s="205" customFormat="1" ht="102.75" customHeight="1" thickBot="1" x14ac:dyDescent="0.25">
      <c r="A170" s="332" t="s">
        <v>152</v>
      </c>
      <c r="B170" s="333"/>
      <c r="C170" s="547" t="s">
        <v>153</v>
      </c>
      <c r="D170" s="333" t="s">
        <v>148</v>
      </c>
      <c r="E170" s="548"/>
      <c r="F170" s="234"/>
      <c r="G170" s="234"/>
      <c r="H170" s="234"/>
    </row>
    <row r="171" spans="1:8" s="226" customFormat="1" ht="222.75" customHeight="1" thickBot="1" x14ac:dyDescent="0.25">
      <c r="A171" s="332" t="s">
        <v>154</v>
      </c>
      <c r="B171" s="333"/>
      <c r="C171" s="334" t="s">
        <v>155</v>
      </c>
      <c r="D171" s="335" t="s">
        <v>148</v>
      </c>
      <c r="E171" s="336"/>
      <c r="F171" s="224"/>
      <c r="G171" s="225"/>
      <c r="H171" s="225"/>
    </row>
    <row r="172" spans="1:8" ht="36.75" customHeight="1" x14ac:dyDescent="0.2">
      <c r="A172" s="252" t="s">
        <v>156</v>
      </c>
      <c r="B172" s="252"/>
      <c r="C172" s="252"/>
      <c r="D172" s="252"/>
      <c r="E172" s="252"/>
      <c r="F172" s="252"/>
      <c r="G172" s="252"/>
      <c r="H172" s="252"/>
    </row>
    <row r="173" spans="1:8" ht="36.75" customHeight="1" x14ac:dyDescent="0.2">
      <c r="A173" s="252" t="s">
        <v>157</v>
      </c>
      <c r="B173" s="252"/>
      <c r="C173" s="252"/>
      <c r="D173" s="252"/>
      <c r="E173" s="252"/>
      <c r="F173" s="252"/>
      <c r="G173" s="252"/>
      <c r="H173" s="252"/>
    </row>
    <row r="174" spans="1:8" ht="181.5" customHeight="1" x14ac:dyDescent="0.2">
      <c r="A174"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4" s="311"/>
      <c r="C174" s="311"/>
      <c r="D174" s="311"/>
      <c r="E174" s="311"/>
      <c r="F174" s="311"/>
      <c r="G174" s="311"/>
      <c r="H174" s="311"/>
    </row>
    <row r="175" spans="1:8" s="16" customFormat="1" ht="67.5" customHeight="1" x14ac:dyDescent="0.2">
      <c r="A175" s="227" t="s">
        <v>159</v>
      </c>
      <c r="B175" s="227"/>
      <c r="C175" s="227"/>
      <c r="D175" s="227"/>
      <c r="E175" s="227"/>
      <c r="F175" s="227"/>
      <c r="G175" s="227"/>
      <c r="H175" s="227"/>
    </row>
    <row r="176" spans="1:8" ht="23.25" x14ac:dyDescent="0.2">
      <c r="A176" s="252" t="s">
        <v>160</v>
      </c>
      <c r="B176" s="252"/>
      <c r="C176" s="252"/>
      <c r="D176" s="252"/>
      <c r="E176" s="252"/>
      <c r="F176" s="252"/>
      <c r="G176" s="252"/>
      <c r="H176" s="252"/>
    </row>
    <row r="177" spans="1:8" s="254" customFormat="1" ht="114.75" customHeight="1" x14ac:dyDescent="0.2">
      <c r="A177" s="227" t="s">
        <v>161</v>
      </c>
      <c r="B177" s="227"/>
      <c r="C177" s="227"/>
      <c r="D177" s="227"/>
      <c r="E177" s="227"/>
      <c r="F177" s="227"/>
      <c r="G177" s="227"/>
      <c r="H177" s="227"/>
    </row>
  </sheetData>
  <sheetProtection selectLockedCells="1" selectUnlockedCells="1"/>
  <mergeCells count="294">
    <mergeCell ref="A174:H174"/>
    <mergeCell ref="A175:H175"/>
    <mergeCell ref="A176:H176"/>
    <mergeCell ref="A177:E177"/>
    <mergeCell ref="F177:H177"/>
    <mergeCell ref="A170:B170"/>
    <mergeCell ref="D170:E170"/>
    <mergeCell ref="A171:B171"/>
    <mergeCell ref="D171:E171"/>
    <mergeCell ref="A172:H172"/>
    <mergeCell ref="A173:H173"/>
    <mergeCell ref="A167:B167"/>
    <mergeCell ref="D167:E167"/>
    <mergeCell ref="A168:B168"/>
    <mergeCell ref="D168:E168"/>
    <mergeCell ref="A169:B169"/>
    <mergeCell ref="D169:E169"/>
    <mergeCell ref="A161:H161"/>
    <mergeCell ref="A162:H162"/>
    <mergeCell ref="A164:E164"/>
    <mergeCell ref="A165:E165"/>
    <mergeCell ref="A166:B166"/>
    <mergeCell ref="D166:E166"/>
    <mergeCell ref="A154:C154"/>
    <mergeCell ref="A155:C155"/>
    <mergeCell ref="A156:C156"/>
    <mergeCell ref="A157:C157"/>
    <mergeCell ref="A158:C158"/>
    <mergeCell ref="A159:C159"/>
    <mergeCell ref="C149:D149"/>
    <mergeCell ref="C150:D150"/>
    <mergeCell ref="C151:D151"/>
    <mergeCell ref="C152:D152"/>
    <mergeCell ref="A153:C153"/>
    <mergeCell ref="G153:H153"/>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6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1104 до 33120</v>
      </c>
      <c r="E48" s="122"/>
      <c r="F48" s="122"/>
      <c r="G48" s="122"/>
      <c r="H48" s="123"/>
    </row>
    <row r="49" spans="1:8" s="16" customFormat="1" ht="37.5" customHeight="1" outlineLevel="1" x14ac:dyDescent="0.2">
      <c r="A49" s="124" t="s">
        <v>32</v>
      </c>
      <c r="B49" s="364"/>
      <c r="C49"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49" s="365">
        <v>1104</v>
      </c>
      <c r="E49" s="128"/>
      <c r="F49" s="128"/>
      <c r="G49" s="128"/>
      <c r="H49" s="129"/>
    </row>
    <row r="50" spans="1:8" s="16" customFormat="1" ht="37.5" customHeight="1" outlineLevel="1" x14ac:dyDescent="0.2">
      <c r="A50" s="130" t="s">
        <v>33</v>
      </c>
      <c r="B50" s="366"/>
      <c r="C50" s="367"/>
      <c r="D50" s="56">
        <v>2208</v>
      </c>
      <c r="E50" s="37"/>
      <c r="F50" s="37"/>
      <c r="G50" s="37"/>
      <c r="H50" s="38"/>
    </row>
    <row r="51" spans="1:8" s="16" customFormat="1" ht="37.5" customHeight="1" outlineLevel="1" x14ac:dyDescent="0.2">
      <c r="A51" s="130" t="s">
        <v>34</v>
      </c>
      <c r="B51" s="366"/>
      <c r="C51" s="367"/>
      <c r="D51" s="56">
        <v>3312</v>
      </c>
      <c r="E51" s="37"/>
      <c r="F51" s="37"/>
      <c r="G51" s="37"/>
      <c r="H51" s="38"/>
    </row>
    <row r="52" spans="1:8" s="16" customFormat="1" ht="37.5" customHeight="1" outlineLevel="1" x14ac:dyDescent="0.2">
      <c r="A52" s="130" t="s">
        <v>35</v>
      </c>
      <c r="B52" s="366"/>
      <c r="C52" s="367"/>
      <c r="D52" s="56">
        <v>4416</v>
      </c>
      <c r="E52" s="37"/>
      <c r="F52" s="37"/>
      <c r="G52" s="37"/>
      <c r="H52" s="38"/>
    </row>
    <row r="53" spans="1:8" s="16" customFormat="1" ht="37.5" customHeight="1" outlineLevel="1" x14ac:dyDescent="0.2">
      <c r="A53" s="130" t="s">
        <v>36</v>
      </c>
      <c r="B53" s="366"/>
      <c r="C53" s="367"/>
      <c r="D53" s="56">
        <v>5520</v>
      </c>
      <c r="E53" s="37"/>
      <c r="F53" s="37"/>
      <c r="G53" s="37"/>
      <c r="H53" s="38"/>
    </row>
    <row r="54" spans="1:8" s="16" customFormat="1" ht="37.5" customHeight="1" outlineLevel="1" x14ac:dyDescent="0.2">
      <c r="A54" s="130" t="s">
        <v>37</v>
      </c>
      <c r="B54" s="366"/>
      <c r="C54" s="367"/>
      <c r="D54" s="56">
        <v>6624</v>
      </c>
      <c r="E54" s="37"/>
      <c r="F54" s="37"/>
      <c r="G54" s="37"/>
      <c r="H54" s="38"/>
    </row>
    <row r="55" spans="1:8" s="16" customFormat="1" ht="37.5" customHeight="1" outlineLevel="1" x14ac:dyDescent="0.2">
      <c r="A55" s="130" t="s">
        <v>38</v>
      </c>
      <c r="B55" s="366"/>
      <c r="C55" s="367"/>
      <c r="D55" s="56">
        <v>7728</v>
      </c>
      <c r="E55" s="37"/>
      <c r="F55" s="37"/>
      <c r="G55" s="37"/>
      <c r="H55" s="38"/>
    </row>
    <row r="56" spans="1:8" s="16" customFormat="1" ht="37.5" customHeight="1" outlineLevel="1" x14ac:dyDescent="0.2">
      <c r="A56" s="130" t="s">
        <v>39</v>
      </c>
      <c r="B56" s="366"/>
      <c r="C56" s="367"/>
      <c r="D56" s="56">
        <v>8832</v>
      </c>
      <c r="E56" s="37"/>
      <c r="F56" s="37"/>
      <c r="G56" s="37"/>
      <c r="H56" s="38"/>
    </row>
    <row r="57" spans="1:8" s="16" customFormat="1" ht="37.5" customHeight="1" outlineLevel="1" x14ac:dyDescent="0.2">
      <c r="A57" s="130" t="s">
        <v>40</v>
      </c>
      <c r="B57" s="366"/>
      <c r="C57" s="367"/>
      <c r="D57" s="56">
        <v>9936</v>
      </c>
      <c r="E57" s="37"/>
      <c r="F57" s="37"/>
      <c r="G57" s="37"/>
      <c r="H57" s="38"/>
    </row>
    <row r="58" spans="1:8" s="16" customFormat="1" ht="37.5" customHeight="1" outlineLevel="1" x14ac:dyDescent="0.2">
      <c r="A58" s="130" t="s">
        <v>41</v>
      </c>
      <c r="B58" s="366"/>
      <c r="C58" s="367"/>
      <c r="D58" s="56">
        <v>11040</v>
      </c>
      <c r="E58" s="37"/>
      <c r="F58" s="37"/>
      <c r="G58" s="37"/>
      <c r="H58" s="38"/>
    </row>
    <row r="59" spans="1:8" s="16" customFormat="1" ht="37.5" customHeight="1" outlineLevel="1" x14ac:dyDescent="0.2">
      <c r="A59" s="130" t="s">
        <v>42</v>
      </c>
      <c r="B59" s="366"/>
      <c r="C59" s="367"/>
      <c r="D59" s="56">
        <v>12144</v>
      </c>
      <c r="E59" s="37"/>
      <c r="F59" s="37"/>
      <c r="G59" s="37"/>
      <c r="H59" s="38"/>
    </row>
    <row r="60" spans="1:8" s="16" customFormat="1" ht="37.5" customHeight="1" outlineLevel="1" x14ac:dyDescent="0.2">
      <c r="A60" s="130" t="s">
        <v>43</v>
      </c>
      <c r="B60" s="366"/>
      <c r="C60" s="367"/>
      <c r="D60" s="56">
        <v>13248</v>
      </c>
      <c r="E60" s="37"/>
      <c r="F60" s="37"/>
      <c r="G60" s="37"/>
      <c r="H60" s="38"/>
    </row>
    <row r="61" spans="1:8" s="16" customFormat="1" ht="37.5" customHeight="1" outlineLevel="1" x14ac:dyDescent="0.2">
      <c r="A61" s="130" t="s">
        <v>44</v>
      </c>
      <c r="B61" s="366"/>
      <c r="C61" s="367"/>
      <c r="D61" s="56">
        <v>14352</v>
      </c>
      <c r="E61" s="37"/>
      <c r="F61" s="37"/>
      <c r="G61" s="37"/>
      <c r="H61" s="38"/>
    </row>
    <row r="62" spans="1:8" s="16" customFormat="1" ht="37.5" customHeight="1" outlineLevel="1" x14ac:dyDescent="0.2">
      <c r="A62" s="130" t="s">
        <v>45</v>
      </c>
      <c r="B62" s="366"/>
      <c r="C62" s="367"/>
      <c r="D62" s="56">
        <v>15456</v>
      </c>
      <c r="E62" s="37"/>
      <c r="F62" s="37"/>
      <c r="G62" s="37"/>
      <c r="H62" s="38"/>
    </row>
    <row r="63" spans="1:8" s="16" customFormat="1" ht="37.5" customHeight="1" outlineLevel="1" x14ac:dyDescent="0.2">
      <c r="A63" s="130" t="s">
        <v>46</v>
      </c>
      <c r="B63" s="366"/>
      <c r="C63" s="367"/>
      <c r="D63" s="56">
        <v>16560</v>
      </c>
      <c r="E63" s="37"/>
      <c r="F63" s="37"/>
      <c r="G63" s="37"/>
      <c r="H63" s="38"/>
    </row>
    <row r="64" spans="1:8" s="16" customFormat="1" ht="37.5" customHeight="1" outlineLevel="1" x14ac:dyDescent="0.2">
      <c r="A64" s="130" t="s">
        <v>47</v>
      </c>
      <c r="B64" s="366"/>
      <c r="C64" s="367"/>
      <c r="D64" s="56">
        <v>17664</v>
      </c>
      <c r="E64" s="37"/>
      <c r="F64" s="37"/>
      <c r="G64" s="37"/>
      <c r="H64" s="38"/>
    </row>
    <row r="65" spans="1:8" s="16" customFormat="1" ht="37.5" customHeight="1" outlineLevel="1" x14ac:dyDescent="0.2">
      <c r="A65" s="130" t="s">
        <v>48</v>
      </c>
      <c r="B65" s="366"/>
      <c r="C65" s="367"/>
      <c r="D65" s="56">
        <v>18768</v>
      </c>
      <c r="E65" s="37"/>
      <c r="F65" s="37"/>
      <c r="G65" s="37"/>
      <c r="H65" s="38"/>
    </row>
    <row r="66" spans="1:8" s="16" customFormat="1" ht="37.5" customHeight="1" outlineLevel="1" x14ac:dyDescent="0.2">
      <c r="A66" s="130" t="s">
        <v>49</v>
      </c>
      <c r="B66" s="366"/>
      <c r="C66" s="367"/>
      <c r="D66" s="56">
        <v>19872</v>
      </c>
      <c r="E66" s="37"/>
      <c r="F66" s="37"/>
      <c r="G66" s="37"/>
      <c r="H66" s="38"/>
    </row>
    <row r="67" spans="1:8" s="16" customFormat="1" ht="37.5" customHeight="1" outlineLevel="1" x14ac:dyDescent="0.2">
      <c r="A67" s="130" t="s">
        <v>50</v>
      </c>
      <c r="B67" s="366"/>
      <c r="C67" s="367"/>
      <c r="D67" s="56">
        <v>20976</v>
      </c>
      <c r="E67" s="37"/>
      <c r="F67" s="37"/>
      <c r="G67" s="37"/>
      <c r="H67" s="38"/>
    </row>
    <row r="68" spans="1:8" s="16" customFormat="1" ht="37.5" customHeight="1" outlineLevel="1" x14ac:dyDescent="0.2">
      <c r="A68" s="130" t="s">
        <v>51</v>
      </c>
      <c r="B68" s="366"/>
      <c r="C68" s="367"/>
      <c r="D68" s="56">
        <v>22080</v>
      </c>
      <c r="E68" s="37"/>
      <c r="F68" s="37"/>
      <c r="G68" s="37"/>
      <c r="H68" s="38"/>
    </row>
    <row r="69" spans="1:8" s="16" customFormat="1" ht="37.5" customHeight="1" outlineLevel="1" x14ac:dyDescent="0.2">
      <c r="A69" s="130" t="s">
        <v>196</v>
      </c>
      <c r="B69" s="366"/>
      <c r="C69" s="367"/>
      <c r="D69" s="56">
        <v>23184</v>
      </c>
      <c r="E69" s="37"/>
      <c r="F69" s="37"/>
      <c r="G69" s="37"/>
      <c r="H69" s="38"/>
    </row>
    <row r="70" spans="1:8" s="16" customFormat="1" ht="37.5" customHeight="1" outlineLevel="1" x14ac:dyDescent="0.2">
      <c r="A70" s="130" t="s">
        <v>197</v>
      </c>
      <c r="B70" s="366"/>
      <c r="C70" s="367"/>
      <c r="D70" s="56">
        <v>24288</v>
      </c>
      <c r="E70" s="37"/>
      <c r="F70" s="37"/>
      <c r="G70" s="37"/>
      <c r="H70" s="38"/>
    </row>
    <row r="71" spans="1:8" s="16" customFormat="1" ht="37.5" customHeight="1" outlineLevel="1" x14ac:dyDescent="0.2">
      <c r="A71" s="130" t="s">
        <v>198</v>
      </c>
      <c r="B71" s="366"/>
      <c r="C71" s="367"/>
      <c r="D71" s="56">
        <v>25392</v>
      </c>
      <c r="E71" s="37"/>
      <c r="F71" s="37"/>
      <c r="G71" s="37"/>
      <c r="H71" s="38"/>
    </row>
    <row r="72" spans="1:8" s="16" customFormat="1" ht="37.5" customHeight="1" outlineLevel="1" x14ac:dyDescent="0.2">
      <c r="A72" s="130" t="s">
        <v>199</v>
      </c>
      <c r="B72" s="366"/>
      <c r="C72" s="367"/>
      <c r="D72" s="56">
        <v>26496</v>
      </c>
      <c r="E72" s="37"/>
      <c r="F72" s="37"/>
      <c r="G72" s="37"/>
      <c r="H72" s="38"/>
    </row>
    <row r="73" spans="1:8" s="16" customFormat="1" ht="37.5" customHeight="1" outlineLevel="1" x14ac:dyDescent="0.2">
      <c r="A73" s="130" t="s">
        <v>200</v>
      </c>
      <c r="B73" s="366"/>
      <c r="C73" s="367"/>
      <c r="D73" s="56">
        <v>27600</v>
      </c>
      <c r="E73" s="37"/>
      <c r="F73" s="37"/>
      <c r="G73" s="37"/>
      <c r="H73" s="38"/>
    </row>
    <row r="74" spans="1:8" s="16" customFormat="1" ht="37.5" customHeight="1" outlineLevel="1" x14ac:dyDescent="0.2">
      <c r="A74" s="130" t="s">
        <v>201</v>
      </c>
      <c r="B74" s="366"/>
      <c r="C74" s="367"/>
      <c r="D74" s="56">
        <v>28704</v>
      </c>
      <c r="E74" s="37"/>
      <c r="F74" s="37"/>
      <c r="G74" s="37"/>
      <c r="H74" s="38"/>
    </row>
    <row r="75" spans="1:8" s="16" customFormat="1" ht="37.5" customHeight="1" outlineLevel="1" x14ac:dyDescent="0.2">
      <c r="A75" s="130" t="s">
        <v>202</v>
      </c>
      <c r="B75" s="366"/>
      <c r="C75" s="367"/>
      <c r="D75" s="56">
        <v>29808</v>
      </c>
      <c r="E75" s="37"/>
      <c r="F75" s="37"/>
      <c r="G75" s="37"/>
      <c r="H75" s="38"/>
    </row>
    <row r="76" spans="1:8" s="16" customFormat="1" ht="37.5" customHeight="1" outlineLevel="1" x14ac:dyDescent="0.2">
      <c r="A76" s="130" t="s">
        <v>203</v>
      </c>
      <c r="B76" s="366"/>
      <c r="C76" s="367"/>
      <c r="D76" s="56">
        <v>30912</v>
      </c>
      <c r="E76" s="37"/>
      <c r="F76" s="37"/>
      <c r="G76" s="37"/>
      <c r="H76" s="38"/>
    </row>
    <row r="77" spans="1:8" s="16" customFormat="1" ht="37.5" customHeight="1" outlineLevel="1" x14ac:dyDescent="0.2">
      <c r="A77" s="130" t="s">
        <v>204</v>
      </c>
      <c r="B77" s="366"/>
      <c r="C77" s="367"/>
      <c r="D77" s="56">
        <v>32016</v>
      </c>
      <c r="E77" s="37"/>
      <c r="F77" s="37"/>
      <c r="G77" s="37"/>
      <c r="H77" s="38"/>
    </row>
    <row r="78" spans="1:8" s="16" customFormat="1" ht="37.5" customHeight="1" outlineLevel="1" x14ac:dyDescent="0.2">
      <c r="A78" s="130" t="s">
        <v>205</v>
      </c>
      <c r="B78" s="366"/>
      <c r="C78" s="367"/>
      <c r="D78" s="56">
        <v>33120</v>
      </c>
      <c r="E78" s="37"/>
      <c r="F78" s="37"/>
      <c r="G78" s="37"/>
      <c r="H78" s="38"/>
    </row>
    <row r="79" spans="1:8" s="16" customFormat="1" ht="37.5" customHeight="1" outlineLevel="1" x14ac:dyDescent="0.2">
      <c r="A79" s="130" t="s">
        <v>215</v>
      </c>
      <c r="B79" s="366"/>
      <c r="C79" s="367"/>
      <c r="D79" s="56">
        <v>34224</v>
      </c>
      <c r="E79" s="37"/>
      <c r="F79" s="37"/>
      <c r="G79" s="37"/>
      <c r="H79" s="38"/>
    </row>
    <row r="80" spans="1:8" s="16" customFormat="1" ht="37.5" customHeight="1" outlineLevel="1" x14ac:dyDescent="0.2">
      <c r="A80" s="130" t="s">
        <v>216</v>
      </c>
      <c r="B80" s="366"/>
      <c r="C80" s="367"/>
      <c r="D80" s="56">
        <v>35328</v>
      </c>
      <c r="E80" s="37"/>
      <c r="F80" s="37"/>
      <c r="G80" s="37"/>
      <c r="H80" s="38"/>
    </row>
    <row r="81" spans="1:8" s="16" customFormat="1" ht="37.5" customHeight="1" outlineLevel="1" x14ac:dyDescent="0.2">
      <c r="A81" s="130" t="s">
        <v>217</v>
      </c>
      <c r="B81" s="366"/>
      <c r="C81" s="367"/>
      <c r="D81" s="56">
        <v>36432</v>
      </c>
      <c r="E81" s="37"/>
      <c r="F81" s="37"/>
      <c r="G81" s="37"/>
      <c r="H81" s="38"/>
    </row>
    <row r="82" spans="1:8" s="16" customFormat="1" ht="37.5" customHeight="1" outlineLevel="1" x14ac:dyDescent="0.2">
      <c r="A82" s="130" t="s">
        <v>218</v>
      </c>
      <c r="B82" s="366"/>
      <c r="C82" s="367"/>
      <c r="D82" s="56">
        <v>37536</v>
      </c>
      <c r="E82" s="37"/>
      <c r="F82" s="37"/>
      <c r="G82" s="37"/>
      <c r="H82" s="38"/>
    </row>
    <row r="83" spans="1:8" s="16" customFormat="1" ht="37.5" customHeight="1" outlineLevel="1" thickBot="1" x14ac:dyDescent="0.25">
      <c r="A83" s="130" t="s">
        <v>219</v>
      </c>
      <c r="B83" s="366"/>
      <c r="C83" s="368"/>
      <c r="D83" s="56">
        <v>38640</v>
      </c>
      <c r="E83" s="37"/>
      <c r="F83" s="37"/>
      <c r="G83" s="37"/>
      <c r="H83" s="38"/>
    </row>
    <row r="84" spans="1:8" s="16" customFormat="1" ht="50.1" customHeight="1" thickBot="1" x14ac:dyDescent="0.25">
      <c r="A84" s="119" t="s">
        <v>52</v>
      </c>
      <c r="B84" s="120"/>
      <c r="C84" s="120"/>
      <c r="D84" s="121" t="str">
        <f>"от "&amp;MIN(D85:D94)&amp;" до "&amp;MAX(D85:D94)</f>
        <v>от 348 до 5184</v>
      </c>
      <c r="E84" s="122"/>
      <c r="F84" s="122"/>
      <c r="G84" s="122"/>
      <c r="H84" s="123"/>
    </row>
    <row r="85" spans="1:8" s="16" customFormat="1" ht="154.5" customHeight="1" x14ac:dyDescent="0.2">
      <c r="A85" s="132" t="s">
        <v>53</v>
      </c>
      <c r="B85" s="133" t="s">
        <v>13</v>
      </c>
      <c r="C85" s="13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85" s="127">
        <v>936</v>
      </c>
      <c r="E85" s="128"/>
      <c r="F85" s="128"/>
      <c r="G85" s="128"/>
      <c r="H85" s="129"/>
    </row>
    <row r="86" spans="1:8" s="16" customFormat="1" ht="37.5" customHeight="1" x14ac:dyDescent="0.2">
      <c r="A86" s="143" t="s">
        <v>54</v>
      </c>
      <c r="B86" s="458"/>
      <c r="C86" s="139"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86" s="56">
        <v>348</v>
      </c>
      <c r="E86" s="37"/>
      <c r="F86" s="37"/>
      <c r="G86" s="37"/>
      <c r="H86" s="38"/>
    </row>
    <row r="87" spans="1:8" s="16" customFormat="1" ht="37.5" customHeight="1" x14ac:dyDescent="0.2">
      <c r="A87" s="143" t="s">
        <v>55</v>
      </c>
      <c r="B87" s="458"/>
      <c r="C87" s="142"/>
      <c r="D87" s="56">
        <v>1698</v>
      </c>
      <c r="E87" s="37"/>
      <c r="F87" s="37"/>
      <c r="G87" s="37"/>
      <c r="H87" s="38"/>
    </row>
    <row r="88" spans="1:8" s="16" customFormat="1" ht="37.5" customHeight="1" x14ac:dyDescent="0.2">
      <c r="A88" s="143" t="s">
        <v>56</v>
      </c>
      <c r="B88" s="458"/>
      <c r="C88" s="142"/>
      <c r="D88" s="56">
        <v>774</v>
      </c>
      <c r="E88" s="37"/>
      <c r="F88" s="37"/>
      <c r="G88" s="37"/>
      <c r="H88" s="38"/>
    </row>
    <row r="89" spans="1:8" s="16" customFormat="1" ht="37.5" customHeight="1" x14ac:dyDescent="0.2">
      <c r="A89" s="137" t="s">
        <v>57</v>
      </c>
      <c r="B89" s="191"/>
      <c r="C89" s="142"/>
      <c r="D89" s="56">
        <v>1698</v>
      </c>
      <c r="E89" s="37"/>
      <c r="F89" s="37"/>
      <c r="G89" s="37"/>
      <c r="H89" s="38"/>
    </row>
    <row r="90" spans="1:8" s="16" customFormat="1" ht="37.5" customHeight="1" x14ac:dyDescent="0.2">
      <c r="A90" s="143" t="s">
        <v>58</v>
      </c>
      <c r="B90" s="458"/>
      <c r="C90" s="142"/>
      <c r="D90" s="36">
        <v>348</v>
      </c>
      <c r="E90" s="37"/>
      <c r="F90" s="37"/>
      <c r="G90" s="37"/>
      <c r="H90" s="38"/>
    </row>
    <row r="91" spans="1:8" s="16" customFormat="1" ht="37.5" customHeight="1" x14ac:dyDescent="0.2">
      <c r="A91" s="143" t="s">
        <v>59</v>
      </c>
      <c r="B91" s="458"/>
      <c r="C91" s="142"/>
      <c r="D91" s="36">
        <v>348</v>
      </c>
      <c r="E91" s="37"/>
      <c r="F91" s="37"/>
      <c r="G91" s="37"/>
      <c r="H91" s="38"/>
    </row>
    <row r="92" spans="1:8" s="16" customFormat="1" ht="37.5" customHeight="1" x14ac:dyDescent="0.2">
      <c r="A92" s="143" t="s">
        <v>60</v>
      </c>
      <c r="B92" s="458"/>
      <c r="C92" s="142"/>
      <c r="D92" s="36">
        <v>690</v>
      </c>
      <c r="E92" s="37"/>
      <c r="F92" s="37"/>
      <c r="G92" s="37"/>
      <c r="H92" s="38"/>
    </row>
    <row r="93" spans="1:8" s="16" customFormat="1" ht="37.5" customHeight="1" x14ac:dyDescent="0.2">
      <c r="A93" s="143" t="s">
        <v>61</v>
      </c>
      <c r="B93" s="458"/>
      <c r="C93" s="142"/>
      <c r="D93" s="36">
        <v>1038</v>
      </c>
      <c r="E93" s="37"/>
      <c r="F93" s="37"/>
      <c r="G93" s="37"/>
      <c r="H93" s="38"/>
    </row>
    <row r="94" spans="1:8" s="16" customFormat="1" ht="37.5" customHeight="1" thickBot="1" x14ac:dyDescent="0.25">
      <c r="A94" s="194" t="s">
        <v>62</v>
      </c>
      <c r="B94" s="459"/>
      <c r="C94" s="147"/>
      <c r="D94" s="36">
        <v>5184</v>
      </c>
      <c r="E94" s="37"/>
      <c r="F94" s="37"/>
      <c r="G94" s="37"/>
      <c r="H94" s="38"/>
    </row>
    <row r="95" spans="1:8" s="16" customFormat="1" ht="117.75" customHeight="1" thickBot="1" x14ac:dyDescent="0.25">
      <c r="A95" s="322" t="s">
        <v>64</v>
      </c>
      <c r="B95" s="323"/>
      <c r="C95"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5" s="45">
        <v>30</v>
      </c>
      <c r="E95" s="45"/>
      <c r="F95" s="45"/>
      <c r="G95" s="45"/>
      <c r="H95" s="46"/>
    </row>
    <row r="96" spans="1:8" s="28" customFormat="1" ht="50.1" customHeight="1" thickBot="1" x14ac:dyDescent="0.25">
      <c r="A96" s="24" t="s">
        <v>65</v>
      </c>
      <c r="B96" s="25"/>
      <c r="C96" s="26"/>
      <c r="D96" s="156" t="str">
        <f>"от "&amp;MIN(D98,D118:H119,F157,D120:H134)&amp;" до "&amp;MAX(D98,D118:H119,F157,D120:H134)</f>
        <v>от 858 до 12150</v>
      </c>
      <c r="E96" s="156"/>
      <c r="F96" s="156"/>
      <c r="G96" s="156"/>
      <c r="H96" s="157"/>
    </row>
    <row r="97" spans="1:8" s="16" customFormat="1" ht="24.95" customHeight="1" thickBot="1" x14ac:dyDescent="0.25">
      <c r="A97" s="301"/>
      <c r="B97" s="302"/>
      <c r="C97" s="118"/>
      <c r="D97" s="325"/>
      <c r="E97" s="325"/>
      <c r="F97" s="325"/>
      <c r="G97" s="325"/>
      <c r="H97" s="326"/>
    </row>
    <row r="98" spans="1:8" s="16" customFormat="1" ht="60"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98" s="165">
        <v>5220</v>
      </c>
      <c r="E98" s="165"/>
      <c r="F98" s="165"/>
      <c r="G98" s="165"/>
      <c r="H98" s="166"/>
    </row>
    <row r="99" spans="1:8" s="16" customFormat="1" ht="60" customHeight="1" thickBot="1" x14ac:dyDescent="0.25">
      <c r="A99" s="167" t="s">
        <v>67</v>
      </c>
      <c r="B99" s="168"/>
      <c r="C99" s="169"/>
      <c r="D99" s="170" t="s">
        <v>68</v>
      </c>
      <c r="E99" s="171"/>
      <c r="F99" s="171"/>
      <c r="G99" s="171"/>
      <c r="H99" s="172"/>
    </row>
    <row r="100" spans="1:8" s="16" customFormat="1" ht="60" customHeight="1" x14ac:dyDescent="0.2">
      <c r="A100" s="173" t="s">
        <v>69</v>
      </c>
      <c r="B100" s="174"/>
      <c r="C100" s="169"/>
      <c r="D100" s="140">
        <f>D98/4</f>
        <v>1305</v>
      </c>
      <c r="E100" s="140"/>
      <c r="F100" s="140"/>
      <c r="G100" s="140"/>
      <c r="H100" s="141"/>
    </row>
    <row r="101" spans="1:8" s="16" customFormat="1" ht="60" customHeight="1" x14ac:dyDescent="0.2">
      <c r="A101" s="173" t="s">
        <v>70</v>
      </c>
      <c r="B101" s="174"/>
      <c r="C101" s="169"/>
      <c r="D101" s="140">
        <f>D98/5</f>
        <v>1044</v>
      </c>
      <c r="E101" s="140"/>
      <c r="F101" s="140"/>
      <c r="G101" s="140"/>
      <c r="H101" s="141"/>
    </row>
    <row r="102" spans="1:8" s="16" customFormat="1" ht="60" customHeight="1" x14ac:dyDescent="0.2">
      <c r="A102" s="173" t="s">
        <v>71</v>
      </c>
      <c r="B102" s="174"/>
      <c r="C102" s="169"/>
      <c r="D102" s="140">
        <f>D98/6</f>
        <v>870</v>
      </c>
      <c r="E102" s="140"/>
      <c r="F102" s="140"/>
      <c r="G102" s="140"/>
      <c r="H102" s="141"/>
    </row>
    <row r="103" spans="1:8" s="16" customFormat="1" ht="60" customHeight="1" x14ac:dyDescent="0.2">
      <c r="A103" s="173" t="s">
        <v>72</v>
      </c>
      <c r="B103" s="174"/>
      <c r="C103" s="169"/>
      <c r="D103" s="140">
        <f>D98/7</f>
        <v>745.71428571428567</v>
      </c>
      <c r="E103" s="140"/>
      <c r="F103" s="140"/>
      <c r="G103" s="140"/>
      <c r="H103" s="141"/>
    </row>
    <row r="104" spans="1:8" s="16" customFormat="1" ht="60" customHeight="1" x14ac:dyDescent="0.2">
      <c r="A104" s="173" t="s">
        <v>73</v>
      </c>
      <c r="B104" s="174"/>
      <c r="C104" s="169"/>
      <c r="D104" s="140">
        <f>D98/8</f>
        <v>652.5</v>
      </c>
      <c r="E104" s="140"/>
      <c r="F104" s="140"/>
      <c r="G104" s="140"/>
      <c r="H104" s="141"/>
    </row>
    <row r="105" spans="1:8" s="16" customFormat="1" ht="60" customHeight="1" x14ac:dyDescent="0.2">
      <c r="A105" s="173" t="s">
        <v>74</v>
      </c>
      <c r="B105" s="174"/>
      <c r="C105" s="169"/>
      <c r="D105" s="140">
        <f>D98/9</f>
        <v>580</v>
      </c>
      <c r="E105" s="140"/>
      <c r="F105" s="140"/>
      <c r="G105" s="140"/>
      <c r="H105" s="141"/>
    </row>
    <row r="106" spans="1:8" s="16" customFormat="1" ht="60" customHeight="1" x14ac:dyDescent="0.2">
      <c r="A106" s="173" t="s">
        <v>75</v>
      </c>
      <c r="B106" s="174"/>
      <c r="C106" s="169"/>
      <c r="D106" s="140">
        <f>D98/10</f>
        <v>522</v>
      </c>
      <c r="E106" s="140"/>
      <c r="F106" s="140"/>
      <c r="G106" s="140"/>
      <c r="H106" s="141"/>
    </row>
    <row r="107" spans="1:8" s="16" customFormat="1" ht="60" customHeight="1" thickBot="1" x14ac:dyDescent="0.25">
      <c r="A107" s="162" t="s">
        <v>76</v>
      </c>
      <c r="B107" s="163"/>
      <c r="C107" s="169"/>
      <c r="D107" s="165">
        <v>7824</v>
      </c>
      <c r="E107" s="165"/>
      <c r="F107" s="165"/>
      <c r="G107" s="165"/>
      <c r="H107" s="166"/>
    </row>
    <row r="108" spans="1:8" s="16" customFormat="1" ht="60" customHeight="1" thickBot="1" x14ac:dyDescent="0.25">
      <c r="A108" s="167" t="s">
        <v>67</v>
      </c>
      <c r="B108" s="168"/>
      <c r="C108" s="169"/>
      <c r="D108" s="170" t="s">
        <v>68</v>
      </c>
      <c r="E108" s="171"/>
      <c r="F108" s="171"/>
      <c r="G108" s="171"/>
      <c r="H108" s="172"/>
    </row>
    <row r="109" spans="1:8" s="16" customFormat="1" ht="60" customHeight="1" x14ac:dyDescent="0.2">
      <c r="A109" s="173" t="s">
        <v>69</v>
      </c>
      <c r="B109" s="174"/>
      <c r="C109" s="169"/>
      <c r="D109" s="140">
        <v>1956</v>
      </c>
      <c r="E109" s="140"/>
      <c r="F109" s="140"/>
      <c r="G109" s="140"/>
      <c r="H109" s="141"/>
    </row>
    <row r="110" spans="1:8" s="16" customFormat="1" ht="60" customHeight="1" x14ac:dyDescent="0.2">
      <c r="A110" s="173" t="s">
        <v>70</v>
      </c>
      <c r="B110" s="174"/>
      <c r="C110" s="169"/>
      <c r="D110" s="140">
        <v>1564.8</v>
      </c>
      <c r="E110" s="140"/>
      <c r="F110" s="140"/>
      <c r="G110" s="140"/>
      <c r="H110" s="141"/>
    </row>
    <row r="111" spans="1:8" s="16" customFormat="1" ht="60" customHeight="1" x14ac:dyDescent="0.2">
      <c r="A111" s="173" t="s">
        <v>71</v>
      </c>
      <c r="B111" s="174"/>
      <c r="C111" s="169"/>
      <c r="D111" s="140">
        <v>1304</v>
      </c>
      <c r="E111" s="140"/>
      <c r="F111" s="140"/>
      <c r="G111" s="140"/>
      <c r="H111" s="141"/>
    </row>
    <row r="112" spans="1:8" s="16" customFormat="1" ht="60" customHeight="1" x14ac:dyDescent="0.2">
      <c r="A112" s="173" t="s">
        <v>72</v>
      </c>
      <c r="B112" s="174"/>
      <c r="C112" s="169"/>
      <c r="D112" s="140">
        <v>1117.7142857142858</v>
      </c>
      <c r="E112" s="140"/>
      <c r="F112" s="140"/>
      <c r="G112" s="140"/>
      <c r="H112" s="141"/>
    </row>
    <row r="113" spans="1:8" s="16" customFormat="1" ht="60" customHeight="1" x14ac:dyDescent="0.2">
      <c r="A113" s="173" t="s">
        <v>73</v>
      </c>
      <c r="B113" s="174"/>
      <c r="C113" s="169"/>
      <c r="D113" s="140">
        <v>978</v>
      </c>
      <c r="E113" s="140"/>
      <c r="F113" s="140"/>
      <c r="G113" s="140"/>
      <c r="H113" s="141"/>
    </row>
    <row r="114" spans="1:8" s="16" customFormat="1" ht="60" customHeight="1" x14ac:dyDescent="0.2">
      <c r="A114" s="173" t="s">
        <v>74</v>
      </c>
      <c r="B114" s="174"/>
      <c r="C114" s="169"/>
      <c r="D114" s="140">
        <v>869.33333333333337</v>
      </c>
      <c r="E114" s="140"/>
      <c r="F114" s="140"/>
      <c r="G114" s="140"/>
      <c r="H114" s="141"/>
    </row>
    <row r="115" spans="1:8" s="16" customFormat="1" ht="60" customHeight="1" thickBot="1" x14ac:dyDescent="0.25">
      <c r="A115" s="173" t="s">
        <v>75</v>
      </c>
      <c r="B115" s="174"/>
      <c r="C115" s="177"/>
      <c r="D115" s="140">
        <v>782.4</v>
      </c>
      <c r="E115" s="140"/>
      <c r="F115" s="140"/>
      <c r="G115" s="140"/>
      <c r="H115" s="141"/>
    </row>
    <row r="116" spans="1:8" s="16" customFormat="1" ht="62.45" customHeight="1" thickBot="1" x14ac:dyDescent="0.25">
      <c r="A116" s="178" t="s">
        <v>77</v>
      </c>
      <c r="B116" s="179"/>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16" s="44">
        <v>12012</v>
      </c>
      <c r="E116" s="45"/>
      <c r="F116" s="45"/>
      <c r="G116" s="45"/>
      <c r="H116" s="46"/>
    </row>
    <row r="117" spans="1:8" s="16" customFormat="1" ht="24.95" customHeight="1" thickBot="1" x14ac:dyDescent="0.25">
      <c r="A117" s="301"/>
      <c r="B117" s="302"/>
      <c r="C117" s="182"/>
      <c r="D117" s="325"/>
      <c r="E117" s="325"/>
      <c r="F117" s="325"/>
      <c r="G117" s="325"/>
      <c r="H117" s="326"/>
    </row>
    <row r="118" spans="1:8" s="16" customFormat="1" ht="50.1" customHeight="1" x14ac:dyDescent="0.2">
      <c r="A118" s="143" t="s">
        <v>78</v>
      </c>
      <c r="B118" s="144"/>
      <c r="C118" s="294" t="str">
        <f>"Интернет-площадка 2gis.ru на основе Cправочника организаций "&amp;$C$2&amp;""</f>
        <v>Интернет-площадка 2gis.ru на основе Cправочника организаций "2ГИС.СТЕРЛИТАМАК"</v>
      </c>
      <c r="D118" s="56">
        <v>5184</v>
      </c>
      <c r="E118" s="37"/>
      <c r="F118" s="37"/>
      <c r="G118" s="37"/>
      <c r="H118" s="38"/>
    </row>
    <row r="119" spans="1:8" s="16" customFormat="1" ht="50.1" customHeight="1" x14ac:dyDescent="0.2">
      <c r="A119" s="143" t="s">
        <v>79</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9" s="56">
        <v>3060</v>
      </c>
      <c r="E119" s="37"/>
      <c r="F119" s="37"/>
      <c r="G119" s="37"/>
      <c r="H119" s="38"/>
    </row>
    <row r="120" spans="1:8" s="16" customFormat="1" ht="50.1" customHeight="1" x14ac:dyDescent="0.2">
      <c r="A120" s="143" t="s">
        <v>80</v>
      </c>
      <c r="B120" s="144"/>
      <c r="C12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0" s="56">
        <v>5184</v>
      </c>
      <c r="E120" s="37"/>
      <c r="F120" s="37"/>
      <c r="G120" s="37"/>
      <c r="H120" s="38"/>
    </row>
    <row r="121" spans="1:8" s="16" customFormat="1" ht="50.1" customHeight="1" x14ac:dyDescent="0.2">
      <c r="A121" s="143" t="s">
        <v>81</v>
      </c>
      <c r="B121" s="144"/>
      <c r="C121" s="190" t="str">
        <f>"Интернет-площадка 2gis.ru на основе Cправочника организаций "&amp;$C$2&amp;""</f>
        <v>Интернет-площадка 2gis.ru на основе Cправочника организаций "2ГИС.СТЕРЛИТАМАК"</v>
      </c>
      <c r="D121" s="56">
        <v>8664</v>
      </c>
      <c r="E121" s="37"/>
      <c r="F121" s="37"/>
      <c r="G121" s="37"/>
      <c r="H121" s="38"/>
    </row>
    <row r="122" spans="1:8" s="16" customFormat="1" ht="50.1" customHeight="1" x14ac:dyDescent="0.2">
      <c r="A122" s="143" t="s">
        <v>82</v>
      </c>
      <c r="B122" s="144"/>
      <c r="C122" s="190" t="str">
        <f>"Интернет-площадка 2gis.ru на основе Cправочника организаций "&amp;$C$2&amp;""</f>
        <v>Интернет-площадка 2gis.ru на основе Cправочника организаций "2ГИС.СТЕРЛИТАМАК"</v>
      </c>
      <c r="D122" s="56">
        <v>10398</v>
      </c>
      <c r="E122" s="37"/>
      <c r="F122" s="37"/>
      <c r="G122" s="37"/>
      <c r="H122" s="38"/>
    </row>
    <row r="123" spans="1:8" s="16" customFormat="1" ht="50.1" customHeight="1" x14ac:dyDescent="0.2">
      <c r="A123" s="143" t="s">
        <v>83</v>
      </c>
      <c r="B123" s="144"/>
      <c r="C123"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3" s="56">
        <v>1278</v>
      </c>
      <c r="E123" s="37"/>
      <c r="F123" s="37"/>
      <c r="G123" s="37"/>
      <c r="H123" s="38"/>
    </row>
    <row r="124" spans="1:8" s="16" customFormat="1" ht="50.1" customHeight="1" x14ac:dyDescent="0.2">
      <c r="A124" s="143" t="s">
        <v>84</v>
      </c>
      <c r="B124" s="144"/>
      <c r="C12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4" s="56">
        <v>2040</v>
      </c>
      <c r="E124" s="37"/>
      <c r="F124" s="37"/>
      <c r="G124" s="37"/>
      <c r="H124" s="38"/>
    </row>
    <row r="125" spans="1:8" s="16" customFormat="1" ht="50.1" customHeight="1" x14ac:dyDescent="0.2">
      <c r="A125" s="143" t="s">
        <v>85</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5" s="56">
        <v>12150</v>
      </c>
      <c r="E125" s="37"/>
      <c r="F125" s="37"/>
      <c r="G125" s="37"/>
      <c r="H125" s="38"/>
    </row>
    <row r="126" spans="1:8" s="16" customFormat="1" ht="50.1" customHeight="1" x14ac:dyDescent="0.2">
      <c r="A126" s="143" t="s">
        <v>86</v>
      </c>
      <c r="B126" s="144"/>
      <c r="C126" s="190" t="str">
        <f>C157</f>
        <v>электронный справочник на основе Справочника организаций "2ГИС.СТЕРЛИТАМАК" (мобильная версия 2ГИС 4.0 и выше)</v>
      </c>
      <c r="D126" s="56">
        <v>9372</v>
      </c>
      <c r="E126" s="37"/>
      <c r="F126" s="37"/>
      <c r="G126" s="37"/>
      <c r="H126" s="38"/>
    </row>
    <row r="127" spans="1:8" s="16" customFormat="1" ht="50.1" customHeight="1" x14ac:dyDescent="0.2">
      <c r="A127" s="143" t="s">
        <v>87</v>
      </c>
      <c r="B127" s="144"/>
      <c r="C127" s="190" t="s">
        <v>88</v>
      </c>
      <c r="D127" s="56">
        <v>858</v>
      </c>
      <c r="E127" s="37"/>
      <c r="F127" s="37"/>
      <c r="G127" s="37"/>
      <c r="H127" s="38"/>
    </row>
    <row r="128" spans="1:8" s="16" customFormat="1" ht="76.5" customHeight="1" x14ac:dyDescent="0.2">
      <c r="A128" s="143" t="s">
        <v>89</v>
      </c>
      <c r="B128" s="144"/>
      <c r="C12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8" s="56">
        <v>3060</v>
      </c>
      <c r="E128" s="37"/>
      <c r="F128" s="37"/>
      <c r="G128" s="37"/>
      <c r="H128" s="38"/>
    </row>
    <row r="129" spans="1:8" s="16" customFormat="1" ht="76.5" customHeight="1" x14ac:dyDescent="0.2">
      <c r="A129" s="143" t="s">
        <v>90</v>
      </c>
      <c r="B129" s="144"/>
      <c r="C129" s="190" t="str">
        <f t="shared" ref="C129:C13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9" s="56">
        <v>2040</v>
      </c>
      <c r="E129" s="37"/>
      <c r="F129" s="37"/>
      <c r="G129" s="37"/>
      <c r="H129" s="38"/>
    </row>
    <row r="130" spans="1:8" s="16" customFormat="1" ht="76.5" customHeight="1" x14ac:dyDescent="0.2">
      <c r="A130" s="143" t="s">
        <v>91</v>
      </c>
      <c r="B130" s="144"/>
      <c r="C130"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0" s="56">
        <v>2040</v>
      </c>
      <c r="E130" s="37"/>
      <c r="F130" s="37"/>
      <c r="G130" s="37"/>
      <c r="H130" s="38"/>
    </row>
    <row r="131" spans="1:8" s="16" customFormat="1" ht="76.5" customHeight="1" x14ac:dyDescent="0.2">
      <c r="A131" s="143" t="s">
        <v>92</v>
      </c>
      <c r="B131" s="144"/>
      <c r="C131" s="190"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1" s="56">
        <v>1020</v>
      </c>
      <c r="E131" s="37"/>
      <c r="F131" s="37"/>
      <c r="G131" s="37"/>
      <c r="H131" s="38"/>
    </row>
    <row r="132" spans="1:8" s="16" customFormat="1" ht="76.5" customHeight="1" x14ac:dyDescent="0.2">
      <c r="A132" s="143" t="s">
        <v>93</v>
      </c>
      <c r="B132" s="144" t="s">
        <v>93</v>
      </c>
      <c r="C13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2" s="56">
        <v>8754</v>
      </c>
      <c r="E132" s="37"/>
      <c r="F132" s="37"/>
      <c r="G132" s="37"/>
      <c r="H132" s="38"/>
    </row>
    <row r="133" spans="1:8" s="16" customFormat="1" ht="76.5" customHeight="1" x14ac:dyDescent="0.2">
      <c r="A133" s="143" t="s">
        <v>94</v>
      </c>
      <c r="B133" s="144" t="s">
        <v>94</v>
      </c>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3" s="56">
        <v>5502</v>
      </c>
      <c r="E133" s="37"/>
      <c r="F133" s="37"/>
      <c r="G133" s="37"/>
      <c r="H133" s="38"/>
    </row>
    <row r="134" spans="1:8" s="16" customFormat="1" ht="50.1" customHeight="1" thickBot="1" x14ac:dyDescent="0.25">
      <c r="A134" s="143" t="s">
        <v>95</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4" s="56">
        <v>3498</v>
      </c>
      <c r="E134" s="37"/>
      <c r="F134" s="37"/>
      <c r="G134" s="37"/>
      <c r="H134" s="38"/>
    </row>
    <row r="135" spans="1:8" s="16" customFormat="1" ht="102" customHeight="1" thickBot="1" x14ac:dyDescent="0.25">
      <c r="A135" s="143" t="s">
        <v>16</v>
      </c>
      <c r="B135" s="144"/>
      <c r="C135"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5" s="56">
        <v>930</v>
      </c>
      <c r="E135" s="37"/>
      <c r="F135" s="37"/>
      <c r="G135" s="37"/>
      <c r="H135" s="38"/>
    </row>
    <row r="136" spans="1:8" s="16" customFormat="1" ht="126" customHeight="1" x14ac:dyDescent="0.2">
      <c r="A136" s="143" t="s">
        <v>96</v>
      </c>
      <c r="B136" s="144"/>
      <c r="C13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6" s="56">
        <v>9072</v>
      </c>
      <c r="E136" s="37"/>
      <c r="F136" s="37"/>
      <c r="G136" s="37"/>
      <c r="H136" s="38"/>
    </row>
    <row r="137" spans="1:8" s="16" customFormat="1" ht="96" customHeight="1" x14ac:dyDescent="0.2">
      <c r="A137" s="137" t="s">
        <v>97</v>
      </c>
      <c r="B137" s="191"/>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37" s="56">
        <v>4320</v>
      </c>
      <c r="E137" s="37"/>
      <c r="F137" s="37"/>
      <c r="G137" s="37"/>
      <c r="H137" s="38"/>
    </row>
    <row r="138" spans="1:8" s="16" customFormat="1" ht="96" customHeight="1" x14ac:dyDescent="0.2">
      <c r="A138" s="137" t="s">
        <v>98</v>
      </c>
      <c r="B138" s="191"/>
      <c r="C13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38" s="56">
        <v>6012</v>
      </c>
      <c r="E138" s="37"/>
      <c r="F138" s="37"/>
      <c r="G138" s="37"/>
      <c r="H138" s="38"/>
    </row>
    <row r="139" spans="1:8" s="16" customFormat="1" ht="50.1" customHeight="1" x14ac:dyDescent="0.2">
      <c r="A139" s="143" t="s">
        <v>99</v>
      </c>
      <c r="B139" s="144"/>
      <c r="C139" s="190" t="str">
        <f>"Интернет-площадка 2gis.ru на основе Cправочника организаций "&amp;$C$2&amp;""</f>
        <v>Интернет-площадка 2gis.ru на основе Cправочника организаций "2ГИС.СТЕРЛИТАМАК"</v>
      </c>
      <c r="D139" s="56">
        <v>7320</v>
      </c>
      <c r="E139" s="37"/>
      <c r="F139" s="37"/>
      <c r="G139" s="37"/>
      <c r="H139" s="38"/>
    </row>
    <row r="140" spans="1:8" s="16" customFormat="1" ht="50.1" customHeight="1" x14ac:dyDescent="0.2">
      <c r="A140" s="143" t="s">
        <v>100</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4320</v>
      </c>
      <c r="E140" s="37"/>
      <c r="F140" s="37"/>
      <c r="G140" s="37"/>
      <c r="H140" s="38"/>
    </row>
    <row r="141" spans="1:8" s="16" customFormat="1" ht="50.1" customHeight="1" x14ac:dyDescent="0.2">
      <c r="A141" s="143" t="s">
        <v>101</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7320</v>
      </c>
      <c r="E141" s="37"/>
      <c r="F141" s="37"/>
      <c r="G141" s="37"/>
      <c r="H141" s="38"/>
    </row>
    <row r="142" spans="1:8" s="16" customFormat="1" ht="50.1" customHeight="1" x14ac:dyDescent="0.2">
      <c r="A142" s="143" t="s">
        <v>102</v>
      </c>
      <c r="B142" s="144"/>
      <c r="C142" s="190" t="str">
        <f>"Интернет-площадка 2gis.ru на основе Cправочника организаций "&amp;$C$2&amp;""</f>
        <v>Интернет-площадка 2gis.ru на основе Cправочника организаций "2ГИС.СТЕРЛИТАМАК"</v>
      </c>
      <c r="D142" s="56">
        <v>12240</v>
      </c>
      <c r="E142" s="37"/>
      <c r="F142" s="37"/>
      <c r="G142" s="37"/>
      <c r="H142" s="38"/>
    </row>
    <row r="143" spans="1:8" s="16" customFormat="1" ht="50.1" customHeight="1" x14ac:dyDescent="0.2">
      <c r="A143" s="143" t="s">
        <v>103</v>
      </c>
      <c r="B143" s="144"/>
      <c r="C143" s="190" t="str">
        <f>"Интернет-площадка 2gis.ru на основе Cправочника организаций "&amp;$C$2&amp;""</f>
        <v>Интернет-площадка 2gis.ru на основе Cправочника организаций "2ГИС.СТЕРЛИТАМАК"</v>
      </c>
      <c r="D143" s="56">
        <v>14688</v>
      </c>
      <c r="E143" s="37"/>
      <c r="F143" s="37"/>
      <c r="G143" s="37"/>
      <c r="H143" s="38"/>
    </row>
    <row r="144" spans="1:8" s="16" customFormat="1" ht="50.1" customHeight="1" x14ac:dyDescent="0.2">
      <c r="A144" s="143" t="s">
        <v>104</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1800</v>
      </c>
      <c r="E144" s="37"/>
      <c r="F144" s="37"/>
      <c r="G144" s="37"/>
      <c r="H144" s="38"/>
    </row>
    <row r="145" spans="1:8" s="16" customFormat="1" ht="50.1" customHeight="1" x14ac:dyDescent="0.2">
      <c r="A145" s="143" t="s">
        <v>105</v>
      </c>
      <c r="B145" s="144"/>
      <c r="C145"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2880</v>
      </c>
      <c r="E145" s="37"/>
      <c r="F145" s="37"/>
      <c r="G145" s="37"/>
      <c r="H145" s="38"/>
    </row>
    <row r="146" spans="1:8" s="16" customFormat="1" ht="50.1" customHeight="1" x14ac:dyDescent="0.2">
      <c r="A146" s="143" t="s">
        <v>106</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17040</v>
      </c>
      <c r="E146" s="37"/>
      <c r="F146" s="37"/>
      <c r="G146" s="37"/>
      <c r="H146" s="38"/>
    </row>
    <row r="147" spans="1:8" s="16" customFormat="1" ht="50.1" customHeight="1" x14ac:dyDescent="0.2">
      <c r="A147" s="143" t="s">
        <v>107</v>
      </c>
      <c r="B147" s="144"/>
      <c r="C147" s="190" t="s">
        <v>88</v>
      </c>
      <c r="D147" s="56">
        <v>1320</v>
      </c>
      <c r="E147" s="37"/>
      <c r="F147" s="37"/>
      <c r="G147" s="37"/>
      <c r="H147" s="38"/>
    </row>
    <row r="148" spans="1:8" s="16" customFormat="1" ht="76.5" customHeight="1" x14ac:dyDescent="0.2">
      <c r="A148" s="143" t="s">
        <v>108</v>
      </c>
      <c r="B148" s="144"/>
      <c r="C14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8" s="56">
        <v>12360</v>
      </c>
      <c r="E148" s="37"/>
      <c r="F148" s="37"/>
      <c r="G148" s="37"/>
      <c r="H148" s="38"/>
    </row>
    <row r="149" spans="1:8" s="16" customFormat="1" ht="50.1" customHeight="1" thickBot="1" x14ac:dyDescent="0.25">
      <c r="A149" s="143" t="s">
        <v>109</v>
      </c>
      <c r="B149" s="144"/>
      <c r="C14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9" s="56">
        <v>4920</v>
      </c>
      <c r="E149" s="37"/>
      <c r="F149" s="37"/>
      <c r="G149" s="37"/>
      <c r="H149" s="38"/>
    </row>
    <row r="150" spans="1:8" s="28" customFormat="1" ht="50.1" customHeight="1" thickBot="1" x14ac:dyDescent="0.25">
      <c r="A150" s="24" t="s">
        <v>110</v>
      </c>
      <c r="B150" s="25"/>
      <c r="C150" s="26"/>
      <c r="D150" s="156"/>
      <c r="E150" s="156"/>
      <c r="F150" s="156"/>
      <c r="G150" s="156"/>
      <c r="H150" s="157"/>
    </row>
    <row r="151" spans="1:8" s="16" customFormat="1" ht="50.1" customHeight="1" x14ac:dyDescent="0.2">
      <c r="A151" s="143" t="s">
        <v>111</v>
      </c>
      <c r="B151" s="144"/>
      <c r="C151"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51" s="36">
        <v>3600</v>
      </c>
      <c r="E151" s="37"/>
      <c r="F151" s="37"/>
      <c r="G151" s="37"/>
      <c r="H151" s="38"/>
    </row>
    <row r="152" spans="1:8" s="16" customFormat="1" ht="50.1" customHeight="1" x14ac:dyDescent="0.2">
      <c r="A152" s="143" t="s">
        <v>112</v>
      </c>
      <c r="B152" s="144"/>
      <c r="C152" s="196"/>
      <c r="D152" s="36">
        <v>6600</v>
      </c>
      <c r="E152" s="37"/>
      <c r="F152" s="37"/>
      <c r="G152" s="37"/>
      <c r="H152" s="38"/>
    </row>
    <row r="153" spans="1:8" s="16" customFormat="1" ht="50.1" customHeight="1" x14ac:dyDescent="0.2">
      <c r="A153" s="194" t="s">
        <v>113</v>
      </c>
      <c r="B153" s="195"/>
      <c r="C153" s="196"/>
      <c r="D153" s="329">
        <v>1800</v>
      </c>
      <c r="E153" s="140"/>
      <c r="F153" s="140"/>
      <c r="G153" s="140"/>
      <c r="H153" s="140"/>
    </row>
    <row r="154" spans="1:8" s="16" customFormat="1" ht="50.1" customHeight="1" x14ac:dyDescent="0.2">
      <c r="A154" s="194" t="s">
        <v>114</v>
      </c>
      <c r="B154" s="195"/>
      <c r="C154" s="196"/>
      <c r="D154" s="329">
        <v>180</v>
      </c>
      <c r="E154" s="140"/>
      <c r="F154" s="140"/>
      <c r="G154" s="140"/>
      <c r="H154" s="140"/>
    </row>
    <row r="155" spans="1:8" s="16" customFormat="1" ht="50.1" customHeight="1" thickBot="1" x14ac:dyDescent="0.25">
      <c r="A155" s="194" t="s">
        <v>115</v>
      </c>
      <c r="B155" s="195"/>
      <c r="C155" s="198"/>
      <c r="D155" s="78">
        <v>612</v>
      </c>
      <c r="E155" s="79"/>
      <c r="F155" s="79"/>
      <c r="G155" s="79"/>
      <c r="H155" s="79"/>
    </row>
    <row r="156" spans="1:8" s="16" customFormat="1" ht="49.5" customHeight="1" thickBot="1" x14ac:dyDescent="0.25">
      <c r="A156" s="24" t="s">
        <v>116</v>
      </c>
      <c r="B156" s="25"/>
      <c r="C156" s="26"/>
      <c r="D156" s="156"/>
      <c r="E156" s="156"/>
      <c r="F156" s="156"/>
      <c r="G156" s="156"/>
      <c r="H156" s="157"/>
    </row>
    <row r="157" spans="1:8" s="16" customFormat="1" ht="50.1" customHeight="1" x14ac:dyDescent="0.2">
      <c r="A157" s="143" t="s">
        <v>117</v>
      </c>
      <c r="B157" s="144"/>
      <c r="C157"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7" s="200">
        <f>F157*1.2</f>
        <v>4197.5999999999995</v>
      </c>
      <c r="E157" s="201">
        <f>F157*1.1</f>
        <v>3847.8</v>
      </c>
      <c r="F157" s="201">
        <v>3498</v>
      </c>
      <c r="G157" s="201">
        <f>F157*0.75</f>
        <v>2623.5</v>
      </c>
      <c r="H157" s="202">
        <f>F157*0.5</f>
        <v>1749</v>
      </c>
    </row>
    <row r="158" spans="1:8" s="16" customFormat="1" ht="50.1" customHeight="1" x14ac:dyDescent="0.2">
      <c r="A158" s="143" t="s">
        <v>118</v>
      </c>
      <c r="B158" s="144"/>
      <c r="C158" s="190" t="str">
        <f>"Интернет-площадка 2gis.ru на основе Cправочника организаций "&amp;$C$2&amp;""</f>
        <v>Интернет-площадка 2gis.ru на основе Cправочника организаций "2ГИС.СТЕРЛИТАМАК"</v>
      </c>
      <c r="D158" s="36">
        <v>2040</v>
      </c>
      <c r="E158" s="37"/>
      <c r="F158" s="37"/>
      <c r="G158" s="37"/>
      <c r="H158" s="38"/>
    </row>
    <row r="159" spans="1:8" s="16" customFormat="1" ht="50.1" customHeight="1" x14ac:dyDescent="0.2">
      <c r="A159" s="143" t="s">
        <v>119</v>
      </c>
      <c r="B159" s="144"/>
      <c r="C159"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9" s="56">
        <v>1020</v>
      </c>
      <c r="E159" s="37"/>
      <c r="F159" s="37"/>
      <c r="G159" s="37"/>
      <c r="H159" s="38"/>
    </row>
    <row r="160" spans="1:8" s="16" customFormat="1" ht="50.1" customHeight="1" x14ac:dyDescent="0.2">
      <c r="A160" s="137" t="s">
        <v>286</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200">
        <f>F160*1.2</f>
        <v>5904</v>
      </c>
      <c r="E160" s="201">
        <f>F160*1.1</f>
        <v>5412</v>
      </c>
      <c r="F160" s="201">
        <v>4920</v>
      </c>
      <c r="G160" s="201">
        <f>F160*0.75</f>
        <v>3690</v>
      </c>
      <c r="H160" s="202">
        <f>F160*0.5</f>
        <v>2460</v>
      </c>
    </row>
    <row r="161" spans="1:8" s="16" customFormat="1" ht="50.1" customHeight="1" x14ac:dyDescent="0.2">
      <c r="A161" s="143" t="s">
        <v>165</v>
      </c>
      <c r="B161" s="144"/>
      <c r="C161" s="190" t="str">
        <f>"Интернет-площадка 2gis.ru на основе Cправочника организаций "&amp;$C$2&amp;""</f>
        <v>Интернет-площадка 2gis.ru на основе Cправочника организаций "2ГИС.СТЕРЛИТАМАК"</v>
      </c>
      <c r="D161" s="36">
        <v>2880</v>
      </c>
      <c r="E161" s="37"/>
      <c r="F161" s="37"/>
      <c r="G161" s="37"/>
      <c r="H161" s="38"/>
    </row>
    <row r="162" spans="1:8" s="16" customFormat="1" ht="50.1" customHeight="1" x14ac:dyDescent="0.2">
      <c r="A162" s="143" t="s">
        <v>122</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6">
        <v>1440</v>
      </c>
      <c r="E162" s="37"/>
      <c r="F162" s="37"/>
      <c r="G162" s="37"/>
      <c r="H162" s="38"/>
    </row>
    <row r="163" spans="1:8" s="16" customFormat="1" ht="126" customHeight="1" thickBot="1" x14ac:dyDescent="0.25">
      <c r="A163" s="143" t="s">
        <v>123</v>
      </c>
      <c r="B163" s="144"/>
      <c r="C163" s="300" t="str">
        <f>C158</f>
        <v>Интернет-площадка 2gis.ru на основе Cправочника организаций "2ГИС.СТЕРЛИТАМАК"</v>
      </c>
      <c r="D163" s="56">
        <v>3498</v>
      </c>
      <c r="E163" s="37"/>
      <c r="F163" s="37"/>
      <c r="G163" s="37"/>
      <c r="H163" s="38"/>
    </row>
    <row r="164" spans="1:8" s="28" customFormat="1" ht="50.1" customHeight="1" thickBot="1" x14ac:dyDescent="0.25">
      <c r="A164" s="24" t="s">
        <v>184</v>
      </c>
      <c r="B164" s="25"/>
      <c r="C164" s="26"/>
      <c r="D164" s="156"/>
      <c r="E164" s="156"/>
      <c r="F164" s="156"/>
      <c r="G164" s="156"/>
      <c r="H164" s="157"/>
    </row>
    <row r="165" spans="1:8" s="23" customFormat="1" ht="30" customHeight="1" thickBot="1" x14ac:dyDescent="0.25">
      <c r="A165" s="535"/>
      <c r="B165" s="357"/>
      <c r="C165" s="358"/>
      <c r="D165" s="357"/>
      <c r="E165" s="357"/>
      <c r="F165" s="357"/>
      <c r="G165" s="357"/>
      <c r="H165" s="359"/>
    </row>
    <row r="166" spans="1:8" s="16" customFormat="1" ht="185.25" customHeight="1" x14ac:dyDescent="0.2">
      <c r="A166" s="143" t="s">
        <v>185</v>
      </c>
      <c r="B166" s="144"/>
      <c r="C166"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6" s="31">
        <v>7650</v>
      </c>
      <c r="E166" s="32"/>
      <c r="F166" s="32"/>
      <c r="G166" s="32"/>
      <c r="H166" s="33"/>
    </row>
    <row r="167" spans="1:8" s="16" customFormat="1" ht="83.25" customHeight="1" thickBot="1" x14ac:dyDescent="0.25">
      <c r="A167" s="143" t="s">
        <v>186</v>
      </c>
      <c r="B167" s="144"/>
      <c r="C167" s="196"/>
      <c r="D167" s="36">
        <v>7650</v>
      </c>
      <c r="E167" s="37"/>
      <c r="F167" s="37"/>
      <c r="G167" s="37"/>
      <c r="H167" s="38"/>
    </row>
    <row r="168" spans="1:8" s="16" customFormat="1" ht="21.75" thickBot="1" x14ac:dyDescent="0.25">
      <c r="A168" s="301"/>
      <c r="B168" s="302"/>
      <c r="C168" s="182"/>
      <c r="D168" s="325"/>
      <c r="E168" s="325"/>
      <c r="F168" s="325"/>
      <c r="G168" s="325"/>
      <c r="H168" s="326"/>
    </row>
    <row r="169" spans="1:8" ht="12" customHeight="1" x14ac:dyDescent="0.2"/>
    <row r="170" spans="1:8" s="211" customFormat="1" ht="24.95" customHeight="1" x14ac:dyDescent="0.2">
      <c r="A170" s="208"/>
      <c r="B170" s="209" t="s">
        <v>125</v>
      </c>
      <c r="C170" s="210" t="s">
        <v>670</v>
      </c>
      <c r="D170" s="210"/>
    </row>
    <row r="171" spans="1:8" s="211" customFormat="1" ht="24.95" customHeight="1" x14ac:dyDescent="0.2">
      <c r="A171" s="208"/>
      <c r="C171" s="212" t="s">
        <v>671</v>
      </c>
      <c r="D171" s="212"/>
    </row>
    <row r="172" spans="1:8" s="211" customFormat="1" ht="24.95" customHeight="1" x14ac:dyDescent="0.2">
      <c r="A172" s="208"/>
      <c r="C172" s="212" t="s">
        <v>672</v>
      </c>
      <c r="D172" s="212"/>
    </row>
    <row r="173" spans="1:8" s="205" customFormat="1" ht="12" customHeight="1" x14ac:dyDescent="0.2">
      <c r="A173" s="204"/>
      <c r="C173" s="212"/>
      <c r="D173" s="212"/>
      <c r="E173" s="211"/>
      <c r="F173" s="211"/>
      <c r="G173" s="211"/>
    </row>
    <row r="174" spans="1:8" s="214" customFormat="1" ht="108" customHeight="1" x14ac:dyDescent="0.2">
      <c r="A174" s="213" t="s">
        <v>673</v>
      </c>
      <c r="B174" s="213"/>
      <c r="C174" s="213"/>
      <c r="D174" s="213"/>
      <c r="E174" s="213"/>
      <c r="F174" s="213"/>
      <c r="G174" s="213"/>
      <c r="H174" s="213"/>
    </row>
    <row r="175" spans="1:8" s="219" customFormat="1" ht="24.95" customHeight="1" x14ac:dyDescent="0.2">
      <c r="A175" s="215" t="str">
        <f>Абакан_юр!A157</f>
        <v>По соглашению сторон в качестве валюты платежа могут выступать украинские гривны, в этом случае курс следующий: 1 руб. = 0,4294 гривен</v>
      </c>
      <c r="B175" s="215"/>
      <c r="C175" s="215"/>
      <c r="D175" s="216"/>
      <c r="E175" s="216"/>
      <c r="F175" s="217"/>
      <c r="G175" s="218"/>
      <c r="H175" s="218"/>
    </row>
    <row r="176" spans="1:8" s="219" customFormat="1" ht="24.95" customHeight="1" x14ac:dyDescent="0.2">
      <c r="A176" s="215" t="str">
        <f>Абакан_юр!A158</f>
        <v>По соглашению сторон в качестве валюты платежа могут выступать дирхамы ОАЭ, в этом случае курс следующий: 1 руб. = 0,0422 дирхам</v>
      </c>
      <c r="B176" s="215"/>
      <c r="C176" s="215"/>
      <c r="D176" s="216"/>
      <c r="E176" s="216"/>
      <c r="F176" s="217"/>
      <c r="G176" s="220"/>
      <c r="H176" s="220"/>
    </row>
    <row r="177" spans="1:8" s="219" customFormat="1" ht="24.95" customHeight="1" x14ac:dyDescent="0.2">
      <c r="A177" s="215" t="str">
        <f>Абакан_юр!A159</f>
        <v>По соглашению сторон в качестве валюты платежа могут выступать доллары США, в этом случае курс следующий: 1 руб. = 0,0115 доллара</v>
      </c>
      <c r="B177" s="215"/>
      <c r="C177" s="215"/>
      <c r="D177" s="216"/>
      <c r="E177" s="216"/>
      <c r="F177" s="217"/>
      <c r="G177" s="220"/>
      <c r="H177" s="220"/>
    </row>
    <row r="178" spans="1:8" s="219" customFormat="1" ht="24.95" customHeight="1" x14ac:dyDescent="0.2">
      <c r="A178" s="215" t="str">
        <f>Абакан_юр!A160</f>
        <v>По соглашению сторон в качестве валюты платежа могут выступать евро, в этом случае курс следующий: 1 руб. = 0,0106 евро</v>
      </c>
      <c r="B178" s="215"/>
      <c r="C178" s="215"/>
      <c r="D178" s="216"/>
      <c r="E178" s="217"/>
      <c r="F178" s="217"/>
      <c r="G178" s="220"/>
      <c r="H178" s="220"/>
    </row>
    <row r="179" spans="1:8" s="219" customFormat="1" ht="24.95" customHeight="1" x14ac:dyDescent="0.2">
      <c r="A179" s="215" t="str">
        <f>Абакан_юр!A161</f>
        <v>По соглашению сторон в качестве валюты платежа могут выступать чешские кроны, в этом случае курс следующий: 1 руб. = 0,2596 крона</v>
      </c>
      <c r="B179" s="215"/>
      <c r="C179" s="215"/>
      <c r="D179" s="216"/>
      <c r="E179" s="217"/>
      <c r="F179" s="217"/>
      <c r="G179" s="220"/>
      <c r="H179" s="220"/>
    </row>
    <row r="180" spans="1:8" s="219" customFormat="1" ht="24.95" customHeight="1" x14ac:dyDescent="0.2">
      <c r="A180" s="215" t="str">
        <f>Абакан_юр!A162</f>
        <v>По соглашению сторон в качестве валюты платежа могут выступать киргизские сомы, в этом случае курс следующий: 1 руб. = 1,0276 сом</v>
      </c>
      <c r="B180" s="215"/>
      <c r="C180" s="215"/>
      <c r="D180" s="216"/>
      <c r="E180" s="216"/>
      <c r="F180" s="217"/>
      <c r="G180" s="220"/>
      <c r="H180" s="220"/>
    </row>
    <row r="181" spans="1:8" s="219" customFormat="1" ht="24.95" customHeight="1" x14ac:dyDescent="0.2">
      <c r="A181"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1" s="215"/>
      <c r="C181" s="215"/>
      <c r="D181" s="216"/>
      <c r="E181" s="216"/>
      <c r="F181" s="217"/>
      <c r="G181" s="220"/>
      <c r="H181" s="220"/>
    </row>
    <row r="182" spans="1:8" s="226" customFormat="1" ht="12" customHeight="1" x14ac:dyDescent="0.2">
      <c r="A182" s="221"/>
      <c r="B182" s="221"/>
      <c r="C182" s="222"/>
      <c r="D182" s="223"/>
      <c r="E182" s="223"/>
      <c r="F182" s="224"/>
      <c r="G182" s="225"/>
      <c r="H182" s="225"/>
    </row>
    <row r="183" spans="1:8" ht="24.95" customHeight="1" x14ac:dyDescent="0.2">
      <c r="A183" s="227" t="s">
        <v>136</v>
      </c>
      <c r="B183" s="227"/>
      <c r="C183" s="227"/>
      <c r="D183" s="227"/>
      <c r="E183" s="227"/>
      <c r="F183" s="227"/>
      <c r="G183" s="227"/>
      <c r="H183" s="227"/>
    </row>
    <row r="184" spans="1:8" ht="24.95" customHeight="1" x14ac:dyDescent="0.2">
      <c r="A184" s="227" t="s">
        <v>137</v>
      </c>
      <c r="B184" s="227"/>
      <c r="C184" s="227"/>
      <c r="D184" s="227"/>
      <c r="E184" s="227"/>
      <c r="F184" s="227"/>
      <c r="G184" s="227"/>
      <c r="H184" s="227"/>
    </row>
    <row r="185" spans="1:8" s="226" customFormat="1" ht="12.6" customHeight="1" x14ac:dyDescent="0.2">
      <c r="A185" s="221"/>
      <c r="B185" s="221"/>
      <c r="C185" s="222"/>
      <c r="D185" s="223"/>
      <c r="E185" s="223"/>
      <c r="F185" s="224"/>
      <c r="G185" s="225"/>
      <c r="H185" s="225"/>
    </row>
    <row r="186" spans="1:8" s="230" customFormat="1" ht="50.1" customHeight="1" thickBot="1" x14ac:dyDescent="0.25">
      <c r="A186" s="228" t="s">
        <v>138</v>
      </c>
      <c r="B186" s="228"/>
      <c r="C186" s="228"/>
      <c r="D186" s="228"/>
      <c r="E186" s="228"/>
      <c r="F186" s="229"/>
      <c r="G186" s="219"/>
    </row>
    <row r="187" spans="1:8" s="235" customFormat="1" ht="50.1" customHeight="1" thickBot="1" x14ac:dyDescent="0.25">
      <c r="A187" s="541" t="s">
        <v>139</v>
      </c>
      <c r="B187" s="542"/>
      <c r="C187" s="542"/>
      <c r="D187" s="542"/>
      <c r="E187" s="543"/>
      <c r="F187" s="234"/>
      <c r="G187" s="205"/>
    </row>
    <row r="188" spans="1:8" ht="103.5" customHeight="1" thickBot="1" x14ac:dyDescent="0.25">
      <c r="A188" s="305" t="s">
        <v>140</v>
      </c>
      <c r="B188" s="306"/>
      <c r="C188" s="238" t="s">
        <v>141</v>
      </c>
      <c r="D188" s="330" t="s">
        <v>142</v>
      </c>
      <c r="E188" s="331"/>
      <c r="F188" s="240"/>
      <c r="G188" s="240"/>
      <c r="H188" s="240"/>
    </row>
    <row r="189" spans="1:8" ht="99.95" customHeight="1" x14ac:dyDescent="0.2">
      <c r="A189" s="241" t="s">
        <v>143</v>
      </c>
      <c r="B189" s="242"/>
      <c r="C189" s="243" t="s">
        <v>144</v>
      </c>
      <c r="D189" s="244" t="s">
        <v>145</v>
      </c>
      <c r="E189" s="245"/>
      <c r="F189" s="240"/>
      <c r="G189" s="240"/>
      <c r="H189" s="240"/>
    </row>
    <row r="190" spans="1:8" ht="75" customHeight="1" x14ac:dyDescent="0.2">
      <c r="A190" s="246" t="s">
        <v>146</v>
      </c>
      <c r="B190" s="247"/>
      <c r="C190" s="248" t="s">
        <v>147</v>
      </c>
      <c r="D190" s="249" t="s">
        <v>148</v>
      </c>
      <c r="E190" s="250"/>
      <c r="F190" s="240"/>
      <c r="G190" s="240"/>
      <c r="H190" s="240"/>
    </row>
    <row r="191" spans="1:8" ht="117.75" customHeight="1" thickBot="1" x14ac:dyDescent="0.25">
      <c r="A191" s="332" t="s">
        <v>149</v>
      </c>
      <c r="B191" s="333"/>
      <c r="C191" s="334" t="s">
        <v>150</v>
      </c>
      <c r="D191" s="335" t="s">
        <v>148</v>
      </c>
      <c r="E191" s="336"/>
      <c r="F191" s="240"/>
      <c r="G191" s="240"/>
      <c r="H191" s="240"/>
    </row>
    <row r="192" spans="1:8" s="205" customFormat="1" ht="102.75" customHeight="1" thickBot="1" x14ac:dyDescent="0.25">
      <c r="A192" s="332" t="s">
        <v>152</v>
      </c>
      <c r="B192" s="333"/>
      <c r="C192" s="547" t="s">
        <v>153</v>
      </c>
      <c r="D192" s="333" t="s">
        <v>148</v>
      </c>
      <c r="E192" s="548"/>
      <c r="F192" s="234"/>
      <c r="G192" s="234"/>
      <c r="H192" s="234"/>
    </row>
    <row r="193" spans="1:8" s="226" customFormat="1" ht="222.75" customHeight="1" thickBot="1" x14ac:dyDescent="0.25">
      <c r="A193" s="332" t="s">
        <v>154</v>
      </c>
      <c r="B193" s="333"/>
      <c r="C193" s="334" t="s">
        <v>155</v>
      </c>
      <c r="D193" s="335" t="s">
        <v>148</v>
      </c>
      <c r="E193" s="336"/>
      <c r="F193" s="224"/>
      <c r="G193" s="225"/>
      <c r="H193" s="225"/>
    </row>
    <row r="194" spans="1:8" s="226" customFormat="1" ht="26.25" x14ac:dyDescent="0.2">
      <c r="A194" s="689"/>
      <c r="B194" s="689"/>
      <c r="C194" s="577"/>
      <c r="D194" s="577"/>
      <c r="E194" s="577"/>
      <c r="F194" s="224"/>
      <c r="G194" s="225"/>
      <c r="H194" s="225"/>
    </row>
    <row r="195" spans="1:8" ht="26.25" customHeight="1" x14ac:dyDescent="0.2">
      <c r="A195" s="252" t="s">
        <v>156</v>
      </c>
      <c r="B195" s="252"/>
      <c r="C195" s="252"/>
      <c r="D195" s="252"/>
      <c r="E195" s="252"/>
      <c r="F195" s="252"/>
      <c r="G195" s="252"/>
      <c r="H195" s="252"/>
    </row>
    <row r="196" spans="1:8" ht="26.25" customHeight="1" x14ac:dyDescent="0.2">
      <c r="A196" s="252" t="s">
        <v>157</v>
      </c>
      <c r="B196" s="252"/>
      <c r="C196" s="252"/>
      <c r="D196" s="252"/>
      <c r="E196" s="252"/>
      <c r="F196" s="252"/>
      <c r="G196" s="252"/>
      <c r="H196" s="252"/>
    </row>
    <row r="197" spans="1:8" ht="192" customHeight="1" x14ac:dyDescent="0.2">
      <c r="A19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11"/>
      <c r="C197" s="311"/>
      <c r="D197" s="311"/>
      <c r="E197" s="311"/>
      <c r="F197" s="311"/>
      <c r="G197" s="311"/>
      <c r="H197" s="311"/>
    </row>
    <row r="198" spans="1:8" s="16" customFormat="1" ht="67.5" customHeight="1" x14ac:dyDescent="0.2">
      <c r="A198" s="227" t="s">
        <v>159</v>
      </c>
      <c r="B198" s="227"/>
      <c r="C198" s="227"/>
      <c r="D198" s="227"/>
      <c r="E198" s="227"/>
      <c r="F198" s="227"/>
      <c r="G198" s="227"/>
      <c r="H198" s="227"/>
    </row>
    <row r="199" spans="1:8" ht="23.25" x14ac:dyDescent="0.2">
      <c r="A199" s="252" t="s">
        <v>160</v>
      </c>
      <c r="B199" s="252"/>
      <c r="C199" s="252"/>
      <c r="D199" s="252"/>
      <c r="E199" s="252"/>
      <c r="F199" s="252"/>
      <c r="G199" s="252"/>
      <c r="H199" s="252"/>
    </row>
    <row r="200" spans="1:8" s="254" customFormat="1" ht="114.75" customHeight="1" x14ac:dyDescent="0.2">
      <c r="A200" s="227" t="s">
        <v>161</v>
      </c>
      <c r="B200" s="227"/>
      <c r="C200" s="227"/>
      <c r="D200" s="227"/>
      <c r="E200" s="227"/>
      <c r="F200" s="227"/>
      <c r="G200" s="227"/>
      <c r="H200" s="227"/>
    </row>
  </sheetData>
  <sheetProtection selectLockedCells="1" selectUnlockedCells="1"/>
  <mergeCells count="334">
    <mergeCell ref="A195:H195"/>
    <mergeCell ref="A196:H196"/>
    <mergeCell ref="A197:H197"/>
    <mergeCell ref="A198:H198"/>
    <mergeCell ref="A199:H199"/>
    <mergeCell ref="A200:E200"/>
    <mergeCell ref="F200:H200"/>
    <mergeCell ref="A191:B191"/>
    <mergeCell ref="D191:E191"/>
    <mergeCell ref="A192:B192"/>
    <mergeCell ref="D192:E192"/>
    <mergeCell ref="A193:B193"/>
    <mergeCell ref="D193:E193"/>
    <mergeCell ref="A187:E187"/>
    <mergeCell ref="A188:B188"/>
    <mergeCell ref="D188:E188"/>
    <mergeCell ref="A189:B189"/>
    <mergeCell ref="D189:E189"/>
    <mergeCell ref="A190:B190"/>
    <mergeCell ref="D190:E190"/>
    <mergeCell ref="A179:C179"/>
    <mergeCell ref="A180:C180"/>
    <mergeCell ref="A181:C181"/>
    <mergeCell ref="A183:H183"/>
    <mergeCell ref="A184:H184"/>
    <mergeCell ref="A186:E186"/>
    <mergeCell ref="A174:H174"/>
    <mergeCell ref="A175:C175"/>
    <mergeCell ref="G175:H175"/>
    <mergeCell ref="A176:C176"/>
    <mergeCell ref="A177:C177"/>
    <mergeCell ref="A178:C178"/>
    <mergeCell ref="A168:B168"/>
    <mergeCell ref="D168:H168"/>
    <mergeCell ref="C170:D170"/>
    <mergeCell ref="C171:D171"/>
    <mergeCell ref="C172:D172"/>
    <mergeCell ref="C173:D173"/>
    <mergeCell ref="A164:B164"/>
    <mergeCell ref="D164:H164"/>
    <mergeCell ref="A165:C165"/>
    <mergeCell ref="D165:H165"/>
    <mergeCell ref="A166:B166"/>
    <mergeCell ref="C166:C167"/>
    <mergeCell ref="D166:H166"/>
    <mergeCell ref="A167:B167"/>
    <mergeCell ref="D167:H167"/>
    <mergeCell ref="A161:B161"/>
    <mergeCell ref="D161:H161"/>
    <mergeCell ref="A162:B162"/>
    <mergeCell ref="D162:H162"/>
    <mergeCell ref="A163:B163"/>
    <mergeCell ref="D163:H163"/>
    <mergeCell ref="A157:B157"/>
    <mergeCell ref="A158:B158"/>
    <mergeCell ref="D158:H158"/>
    <mergeCell ref="A159:B159"/>
    <mergeCell ref="D159:H159"/>
    <mergeCell ref="A160:B160"/>
    <mergeCell ref="D153:H153"/>
    <mergeCell ref="A154:B154"/>
    <mergeCell ref="D154:H154"/>
    <mergeCell ref="A155:B155"/>
    <mergeCell ref="D155:H155"/>
    <mergeCell ref="A156:B156"/>
    <mergeCell ref="D156:H156"/>
    <mergeCell ref="A149:B149"/>
    <mergeCell ref="D149:H149"/>
    <mergeCell ref="A150:B150"/>
    <mergeCell ref="D150:H150"/>
    <mergeCell ref="A151:B151"/>
    <mergeCell ref="C151:C155"/>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15"/>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4">
        <v>510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361">
        <f>F48*1.2</f>
        <v>302.39999999999998</v>
      </c>
      <c r="E48" s="361">
        <f>F48*1.1</f>
        <v>277.20000000000005</v>
      </c>
      <c r="F48" s="361">
        <v>252</v>
      </c>
      <c r="G48" s="361">
        <f>F48*0.75</f>
        <v>189</v>
      </c>
      <c r="H48" s="361">
        <f>F48*0.5</f>
        <v>126</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2310 до 87780</v>
      </c>
      <c r="E55" s="122"/>
      <c r="F55" s="122"/>
      <c r="G55" s="122"/>
      <c r="H55" s="123"/>
    </row>
    <row r="56" spans="1:8" ht="37.5" customHeight="1" x14ac:dyDescent="0.2">
      <c r="A56" s="124" t="s">
        <v>32</v>
      </c>
      <c r="B56" s="125"/>
      <c r="C56" s="455"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6" s="127">
        <v>2310</v>
      </c>
      <c r="E56" s="128"/>
      <c r="F56" s="128"/>
      <c r="G56" s="128"/>
      <c r="H56" s="129"/>
    </row>
    <row r="57" spans="1:8" ht="37.5" customHeight="1" x14ac:dyDescent="0.2">
      <c r="A57" s="130" t="s">
        <v>33</v>
      </c>
      <c r="B57" s="131"/>
      <c r="C57" s="456"/>
      <c r="D57" s="36">
        <v>4620</v>
      </c>
      <c r="E57" s="37"/>
      <c r="F57" s="37"/>
      <c r="G57" s="37"/>
      <c r="H57" s="38"/>
    </row>
    <row r="58" spans="1:8" ht="37.5" customHeight="1" x14ac:dyDescent="0.2">
      <c r="A58" s="130" t="s">
        <v>34</v>
      </c>
      <c r="B58" s="131"/>
      <c r="C58" s="456"/>
      <c r="D58" s="36">
        <v>9240</v>
      </c>
      <c r="E58" s="37"/>
      <c r="F58" s="37"/>
      <c r="G58" s="37"/>
      <c r="H58" s="38"/>
    </row>
    <row r="59" spans="1:8" ht="37.5" customHeight="1" x14ac:dyDescent="0.2">
      <c r="A59" s="130" t="s">
        <v>35</v>
      </c>
      <c r="B59" s="131"/>
      <c r="C59" s="456"/>
      <c r="D59" s="36">
        <v>13860</v>
      </c>
      <c r="E59" s="37"/>
      <c r="F59" s="37"/>
      <c r="G59" s="37"/>
      <c r="H59" s="38"/>
    </row>
    <row r="60" spans="1:8" ht="37.5" customHeight="1" x14ac:dyDescent="0.2">
      <c r="A60" s="130" t="s">
        <v>36</v>
      </c>
      <c r="B60" s="131"/>
      <c r="C60" s="456"/>
      <c r="D60" s="36">
        <v>18480</v>
      </c>
      <c r="E60" s="37"/>
      <c r="F60" s="37"/>
      <c r="G60" s="37"/>
      <c r="H60" s="38"/>
    </row>
    <row r="61" spans="1:8" ht="37.5" customHeight="1" x14ac:dyDescent="0.2">
      <c r="A61" s="130" t="s">
        <v>37</v>
      </c>
      <c r="B61" s="131"/>
      <c r="C61" s="456"/>
      <c r="D61" s="36">
        <v>23100</v>
      </c>
      <c r="E61" s="37"/>
      <c r="F61" s="37"/>
      <c r="G61" s="37"/>
      <c r="H61" s="38"/>
    </row>
    <row r="62" spans="1:8" ht="37.5" customHeight="1" x14ac:dyDescent="0.2">
      <c r="A62" s="130" t="s">
        <v>38</v>
      </c>
      <c r="B62" s="131"/>
      <c r="C62" s="456"/>
      <c r="D62" s="36">
        <v>27720</v>
      </c>
      <c r="E62" s="37"/>
      <c r="F62" s="37"/>
      <c r="G62" s="37"/>
      <c r="H62" s="38"/>
    </row>
    <row r="63" spans="1:8" ht="37.5" customHeight="1" x14ac:dyDescent="0.2">
      <c r="A63" s="130" t="s">
        <v>39</v>
      </c>
      <c r="B63" s="131"/>
      <c r="C63" s="456"/>
      <c r="D63" s="36">
        <v>32340</v>
      </c>
      <c r="E63" s="37"/>
      <c r="F63" s="37"/>
      <c r="G63" s="37"/>
      <c r="H63" s="38"/>
    </row>
    <row r="64" spans="1:8" ht="37.5" customHeight="1" x14ac:dyDescent="0.2">
      <c r="A64" s="130" t="s">
        <v>40</v>
      </c>
      <c r="B64" s="131"/>
      <c r="C64" s="456"/>
      <c r="D64" s="36">
        <v>36960</v>
      </c>
      <c r="E64" s="37"/>
      <c r="F64" s="37"/>
      <c r="G64" s="37"/>
      <c r="H64" s="38"/>
    </row>
    <row r="65" spans="1:8" ht="37.5" customHeight="1" x14ac:dyDescent="0.2">
      <c r="A65" s="130" t="s">
        <v>41</v>
      </c>
      <c r="B65" s="131"/>
      <c r="C65" s="456"/>
      <c r="D65" s="36">
        <v>41580</v>
      </c>
      <c r="E65" s="37"/>
      <c r="F65" s="37"/>
      <c r="G65" s="37"/>
      <c r="H65" s="38"/>
    </row>
    <row r="66" spans="1:8" ht="37.5" customHeight="1" x14ac:dyDescent="0.2">
      <c r="A66" s="130" t="s">
        <v>42</v>
      </c>
      <c r="B66" s="131"/>
      <c r="C66" s="456"/>
      <c r="D66" s="36">
        <v>46200</v>
      </c>
      <c r="E66" s="37"/>
      <c r="F66" s="37"/>
      <c r="G66" s="37"/>
      <c r="H66" s="38"/>
    </row>
    <row r="67" spans="1:8" ht="37.5" customHeight="1" x14ac:dyDescent="0.2">
      <c r="A67" s="130" t="s">
        <v>43</v>
      </c>
      <c r="B67" s="131"/>
      <c r="C67" s="456"/>
      <c r="D67" s="36">
        <v>50820</v>
      </c>
      <c r="E67" s="37"/>
      <c r="F67" s="37"/>
      <c r="G67" s="37"/>
      <c r="H67" s="38"/>
    </row>
    <row r="68" spans="1:8" ht="37.5" customHeight="1" x14ac:dyDescent="0.2">
      <c r="A68" s="130" t="s">
        <v>44</v>
      </c>
      <c r="B68" s="131"/>
      <c r="C68" s="456"/>
      <c r="D68" s="36">
        <v>55440</v>
      </c>
      <c r="E68" s="37"/>
      <c r="F68" s="37"/>
      <c r="G68" s="37"/>
      <c r="H68" s="38"/>
    </row>
    <row r="69" spans="1:8" ht="37.5" customHeight="1" x14ac:dyDescent="0.2">
      <c r="A69" s="130" t="s">
        <v>45</v>
      </c>
      <c r="B69" s="131"/>
      <c r="C69" s="456"/>
      <c r="D69" s="36">
        <v>60060</v>
      </c>
      <c r="E69" s="37"/>
      <c r="F69" s="37"/>
      <c r="G69" s="37"/>
      <c r="H69" s="38"/>
    </row>
    <row r="70" spans="1:8" ht="37.5" customHeight="1" x14ac:dyDescent="0.2">
      <c r="A70" s="130" t="s">
        <v>46</v>
      </c>
      <c r="B70" s="131"/>
      <c r="C70" s="456"/>
      <c r="D70" s="36">
        <v>64680</v>
      </c>
      <c r="E70" s="37"/>
      <c r="F70" s="37"/>
      <c r="G70" s="37"/>
      <c r="H70" s="38"/>
    </row>
    <row r="71" spans="1:8" ht="37.5" customHeight="1" x14ac:dyDescent="0.2">
      <c r="A71" s="130" t="s">
        <v>47</v>
      </c>
      <c r="B71" s="131"/>
      <c r="C71" s="456"/>
      <c r="D71" s="36">
        <v>69300</v>
      </c>
      <c r="E71" s="37"/>
      <c r="F71" s="37"/>
      <c r="G71" s="37"/>
      <c r="H71" s="38"/>
    </row>
    <row r="72" spans="1:8" ht="37.5" customHeight="1" x14ac:dyDescent="0.2">
      <c r="A72" s="130" t="s">
        <v>48</v>
      </c>
      <c r="B72" s="131"/>
      <c r="C72" s="456"/>
      <c r="D72" s="36">
        <v>73920</v>
      </c>
      <c r="E72" s="37"/>
      <c r="F72" s="37"/>
      <c r="G72" s="37"/>
      <c r="H72" s="38"/>
    </row>
    <row r="73" spans="1:8" ht="37.5" customHeight="1" x14ac:dyDescent="0.2">
      <c r="A73" s="130" t="s">
        <v>49</v>
      </c>
      <c r="B73" s="131"/>
      <c r="C73" s="456"/>
      <c r="D73" s="36">
        <v>78540</v>
      </c>
      <c r="E73" s="37"/>
      <c r="F73" s="37"/>
      <c r="G73" s="37"/>
      <c r="H73" s="38"/>
    </row>
    <row r="74" spans="1:8" ht="37.5" customHeight="1" x14ac:dyDescent="0.2">
      <c r="A74" s="130" t="s">
        <v>50</v>
      </c>
      <c r="B74" s="131"/>
      <c r="C74" s="456"/>
      <c r="D74" s="36">
        <v>83160</v>
      </c>
      <c r="E74" s="37"/>
      <c r="F74" s="37"/>
      <c r="G74" s="37"/>
      <c r="H74" s="38"/>
    </row>
    <row r="75" spans="1:8" ht="37.5" customHeight="1" x14ac:dyDescent="0.2">
      <c r="A75" s="130" t="s">
        <v>51</v>
      </c>
      <c r="B75" s="131"/>
      <c r="C75" s="456"/>
      <c r="D75" s="36">
        <v>87780</v>
      </c>
      <c r="E75" s="37"/>
      <c r="F75" s="37"/>
      <c r="G75" s="37"/>
      <c r="H75" s="38"/>
    </row>
    <row r="76" spans="1:8" ht="37.5" customHeight="1" x14ac:dyDescent="0.2">
      <c r="A76" s="130" t="s">
        <v>196</v>
      </c>
      <c r="B76" s="131"/>
      <c r="C76" s="456"/>
      <c r="D76" s="36">
        <v>92400</v>
      </c>
      <c r="E76" s="37"/>
      <c r="F76" s="37"/>
      <c r="G76" s="37"/>
      <c r="H76" s="38"/>
    </row>
    <row r="77" spans="1:8" ht="37.5" customHeight="1" x14ac:dyDescent="0.2">
      <c r="A77" s="130" t="s">
        <v>197</v>
      </c>
      <c r="B77" s="131"/>
      <c r="C77" s="456"/>
      <c r="D77" s="36">
        <v>97020</v>
      </c>
      <c r="E77" s="37"/>
      <c r="F77" s="37"/>
      <c r="G77" s="37"/>
      <c r="H77" s="38"/>
    </row>
    <row r="78" spans="1:8" ht="37.5" customHeight="1" x14ac:dyDescent="0.2">
      <c r="A78" s="130" t="s">
        <v>198</v>
      </c>
      <c r="B78" s="131"/>
      <c r="C78" s="456"/>
      <c r="D78" s="36">
        <v>101640</v>
      </c>
      <c r="E78" s="37"/>
      <c r="F78" s="37"/>
      <c r="G78" s="37"/>
      <c r="H78" s="38"/>
    </row>
    <row r="79" spans="1:8" ht="37.5" customHeight="1" x14ac:dyDescent="0.2">
      <c r="A79" s="130" t="s">
        <v>199</v>
      </c>
      <c r="B79" s="366"/>
      <c r="C79" s="456"/>
      <c r="D79" s="36">
        <v>106260</v>
      </c>
      <c r="E79" s="37"/>
      <c r="F79" s="37"/>
      <c r="G79" s="37"/>
      <c r="H79" s="38"/>
    </row>
    <row r="80" spans="1:8" ht="37.5" customHeight="1" x14ac:dyDescent="0.2">
      <c r="A80" s="130" t="s">
        <v>200</v>
      </c>
      <c r="B80" s="366"/>
      <c r="C80" s="456"/>
      <c r="D80" s="36">
        <v>110880</v>
      </c>
      <c r="E80" s="37"/>
      <c r="F80" s="37"/>
      <c r="G80" s="37"/>
      <c r="H80" s="38"/>
    </row>
    <row r="81" spans="1:8" ht="37.5" customHeight="1" x14ac:dyDescent="0.2">
      <c r="A81" s="130" t="s">
        <v>201</v>
      </c>
      <c r="B81" s="366"/>
      <c r="C81" s="456"/>
      <c r="D81" s="36">
        <v>115500</v>
      </c>
      <c r="E81" s="37"/>
      <c r="F81" s="37"/>
      <c r="G81" s="37"/>
      <c r="H81" s="38"/>
    </row>
    <row r="82" spans="1:8" ht="37.5" customHeight="1" x14ac:dyDescent="0.2">
      <c r="A82" s="130" t="s">
        <v>202</v>
      </c>
      <c r="B82" s="366"/>
      <c r="C82" s="456"/>
      <c r="D82" s="36">
        <v>120120</v>
      </c>
      <c r="E82" s="37"/>
      <c r="F82" s="37"/>
      <c r="G82" s="37"/>
      <c r="H82" s="38"/>
    </row>
    <row r="83" spans="1:8" ht="37.5" customHeight="1" x14ac:dyDescent="0.2">
      <c r="A83" s="130" t="s">
        <v>203</v>
      </c>
      <c r="B83" s="366"/>
      <c r="C83" s="456"/>
      <c r="D83" s="36">
        <v>124740</v>
      </c>
      <c r="E83" s="37"/>
      <c r="F83" s="37"/>
      <c r="G83" s="37"/>
      <c r="H83" s="38"/>
    </row>
    <row r="84" spans="1:8" ht="37.5" customHeight="1" x14ac:dyDescent="0.2">
      <c r="A84" s="130" t="s">
        <v>204</v>
      </c>
      <c r="B84" s="366"/>
      <c r="C84" s="456"/>
      <c r="D84" s="36">
        <v>129360</v>
      </c>
      <c r="E84" s="37"/>
      <c r="F84" s="37"/>
      <c r="G84" s="37"/>
      <c r="H84" s="38"/>
    </row>
    <row r="85" spans="1:8" ht="37.5" customHeight="1" x14ac:dyDescent="0.2">
      <c r="A85" s="130" t="s">
        <v>205</v>
      </c>
      <c r="B85" s="366"/>
      <c r="C85" s="456"/>
      <c r="D85" s="36">
        <v>133980</v>
      </c>
      <c r="E85" s="37"/>
      <c r="F85" s="37"/>
      <c r="G85" s="37"/>
      <c r="H85" s="38"/>
    </row>
    <row r="86" spans="1:8" ht="37.5" customHeight="1" x14ac:dyDescent="0.2">
      <c r="A86" s="130" t="s">
        <v>215</v>
      </c>
      <c r="B86" s="366"/>
      <c r="C86" s="456"/>
      <c r="D86" s="36">
        <v>138600</v>
      </c>
      <c r="E86" s="37"/>
      <c r="F86" s="37"/>
      <c r="G86" s="37"/>
      <c r="H86" s="38"/>
    </row>
    <row r="87" spans="1:8" ht="37.5" customHeight="1" x14ac:dyDescent="0.2">
      <c r="A87" s="130" t="s">
        <v>216</v>
      </c>
      <c r="B87" s="366"/>
      <c r="C87" s="456"/>
      <c r="D87" s="36">
        <v>143220</v>
      </c>
      <c r="E87" s="37"/>
      <c r="F87" s="37"/>
      <c r="G87" s="37"/>
      <c r="H87" s="38"/>
    </row>
    <row r="88" spans="1:8" ht="37.5" customHeight="1" x14ac:dyDescent="0.2">
      <c r="A88" s="130" t="s">
        <v>217</v>
      </c>
      <c r="B88" s="366"/>
      <c r="C88" s="456"/>
      <c r="D88" s="36">
        <v>147840</v>
      </c>
      <c r="E88" s="37"/>
      <c r="F88" s="37"/>
      <c r="G88" s="37"/>
      <c r="H88" s="38"/>
    </row>
    <row r="89" spans="1:8" ht="37.5" customHeight="1" x14ac:dyDescent="0.2">
      <c r="A89" s="130" t="s">
        <v>218</v>
      </c>
      <c r="B89" s="366"/>
      <c r="C89" s="456"/>
      <c r="D89" s="36">
        <v>152460</v>
      </c>
      <c r="E89" s="37"/>
      <c r="F89" s="37"/>
      <c r="G89" s="37"/>
      <c r="H89" s="38"/>
    </row>
    <row r="90" spans="1:8" ht="37.5" customHeight="1" x14ac:dyDescent="0.2">
      <c r="A90" s="130" t="s">
        <v>219</v>
      </c>
      <c r="B90" s="366"/>
      <c r="C90" s="456"/>
      <c r="D90" s="36">
        <v>157080</v>
      </c>
      <c r="E90" s="37"/>
      <c r="F90" s="37"/>
      <c r="G90" s="37"/>
      <c r="H90" s="38"/>
    </row>
    <row r="91" spans="1:8" ht="37.5" customHeight="1" x14ac:dyDescent="0.2">
      <c r="A91" s="130" t="s">
        <v>220</v>
      </c>
      <c r="B91" s="366"/>
      <c r="C91" s="456"/>
      <c r="D91" s="36">
        <v>161700</v>
      </c>
      <c r="E91" s="37"/>
      <c r="F91" s="37"/>
      <c r="G91" s="37"/>
      <c r="H91" s="38"/>
    </row>
    <row r="92" spans="1:8" ht="37.5" customHeight="1" x14ac:dyDescent="0.2">
      <c r="A92" s="130" t="s">
        <v>221</v>
      </c>
      <c r="B92" s="366"/>
      <c r="C92" s="456"/>
      <c r="D92" s="36">
        <v>166320</v>
      </c>
      <c r="E92" s="37"/>
      <c r="F92" s="37"/>
      <c r="G92" s="37"/>
      <c r="H92" s="38"/>
    </row>
    <row r="93" spans="1:8" ht="37.5" customHeight="1" x14ac:dyDescent="0.2">
      <c r="A93" s="130" t="s">
        <v>222</v>
      </c>
      <c r="B93" s="366"/>
      <c r="C93" s="456"/>
      <c r="D93" s="36">
        <v>170940</v>
      </c>
      <c r="E93" s="37"/>
      <c r="F93" s="37"/>
      <c r="G93" s="37"/>
      <c r="H93" s="38"/>
    </row>
    <row r="94" spans="1:8" ht="37.5" customHeight="1" x14ac:dyDescent="0.2">
      <c r="A94" s="130" t="s">
        <v>223</v>
      </c>
      <c r="B94" s="366"/>
      <c r="C94" s="456"/>
      <c r="D94" s="36">
        <v>175560</v>
      </c>
      <c r="E94" s="37"/>
      <c r="F94" s="37"/>
      <c r="G94" s="37"/>
      <c r="H94" s="38"/>
    </row>
    <row r="95" spans="1:8" ht="37.5" customHeight="1" thickBot="1" x14ac:dyDescent="0.25">
      <c r="A95" s="130" t="s">
        <v>224</v>
      </c>
      <c r="B95" s="366"/>
      <c r="C95" s="457"/>
      <c r="D95" s="36">
        <v>180180</v>
      </c>
      <c r="E95" s="37"/>
      <c r="F95" s="37"/>
      <c r="G95" s="37"/>
      <c r="H95" s="38"/>
    </row>
    <row r="96" spans="1:8" ht="50.1" customHeight="1" thickBot="1" x14ac:dyDescent="0.25">
      <c r="A96" s="119" t="s">
        <v>52</v>
      </c>
      <c r="B96" s="120"/>
      <c r="C96" s="120"/>
      <c r="D96" s="121" t="str">
        <f>"от "&amp;MIN(D97:D106)&amp;" до "&amp;MAX(D97:D106)</f>
        <v>от 252 до 4500</v>
      </c>
      <c r="E96" s="122"/>
      <c r="F96" s="122"/>
      <c r="G96" s="122"/>
      <c r="H96" s="123"/>
    </row>
    <row r="97" spans="1:8" ht="151.5" x14ac:dyDescent="0.2">
      <c r="A97" s="132" t="s">
        <v>53</v>
      </c>
      <c r="B97" s="133" t="s">
        <v>13</v>
      </c>
      <c r="C97" s="321"/>
      <c r="D97" s="135">
        <v>4500</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98" s="140">
        <v>810</v>
      </c>
      <c r="E98" s="140"/>
      <c r="F98" s="140"/>
      <c r="G98" s="140"/>
      <c r="H98" s="141"/>
    </row>
    <row r="99" spans="1:8" ht="37.5" customHeight="1" x14ac:dyDescent="0.2">
      <c r="A99" s="137" t="s">
        <v>55</v>
      </c>
      <c r="B99" s="138"/>
      <c r="C99" s="142"/>
      <c r="D99" s="140">
        <v>2400</v>
      </c>
      <c r="E99" s="140"/>
      <c r="F99" s="140"/>
      <c r="G99" s="140"/>
      <c r="H99" s="141"/>
    </row>
    <row r="100" spans="1:8" ht="37.5" customHeight="1" x14ac:dyDescent="0.2">
      <c r="A100" s="137" t="s">
        <v>56</v>
      </c>
      <c r="B100" s="138"/>
      <c r="C100" s="142"/>
      <c r="D100" s="140">
        <v>420</v>
      </c>
      <c r="E100" s="140"/>
      <c r="F100" s="140"/>
      <c r="G100" s="140"/>
      <c r="H100" s="141"/>
    </row>
    <row r="101" spans="1:8" ht="37.5" customHeight="1" x14ac:dyDescent="0.2">
      <c r="A101" s="143" t="s">
        <v>57</v>
      </c>
      <c r="B101" s="144"/>
      <c r="C101" s="142"/>
      <c r="D101" s="140">
        <v>1200</v>
      </c>
      <c r="E101" s="140"/>
      <c r="F101" s="140"/>
      <c r="G101" s="140"/>
      <c r="H101" s="141"/>
    </row>
    <row r="102" spans="1:8" ht="37.5" customHeight="1" x14ac:dyDescent="0.2">
      <c r="A102" s="137" t="s">
        <v>58</v>
      </c>
      <c r="B102" s="138"/>
      <c r="C102" s="142"/>
      <c r="D102" s="140">
        <v>252</v>
      </c>
      <c r="E102" s="140"/>
      <c r="F102" s="140"/>
      <c r="G102" s="140"/>
      <c r="H102" s="141"/>
    </row>
    <row r="103" spans="1:8" ht="37.5" customHeight="1" x14ac:dyDescent="0.2">
      <c r="A103" s="137" t="s">
        <v>59</v>
      </c>
      <c r="B103" s="138"/>
      <c r="C103" s="142"/>
      <c r="D103" s="140">
        <v>252</v>
      </c>
      <c r="E103" s="140"/>
      <c r="F103" s="140"/>
      <c r="G103" s="140"/>
      <c r="H103" s="141"/>
    </row>
    <row r="104" spans="1:8" ht="37.5" customHeight="1" x14ac:dyDescent="0.2">
      <c r="A104" s="137" t="s">
        <v>60</v>
      </c>
      <c r="B104" s="138"/>
      <c r="C104" s="142"/>
      <c r="D104" s="140">
        <v>504</v>
      </c>
      <c r="E104" s="140"/>
      <c r="F104" s="140"/>
      <c r="G104" s="140"/>
      <c r="H104" s="141"/>
    </row>
    <row r="105" spans="1:8" ht="37.5" customHeight="1" x14ac:dyDescent="0.2">
      <c r="A105" s="137" t="s">
        <v>61</v>
      </c>
      <c r="B105" s="138"/>
      <c r="C105" s="142"/>
      <c r="D105" s="140">
        <v>756</v>
      </c>
      <c r="E105" s="140"/>
      <c r="F105" s="140"/>
      <c r="G105" s="140"/>
      <c r="H105" s="141"/>
    </row>
    <row r="106" spans="1:8" ht="37.5" customHeight="1" thickBot="1" x14ac:dyDescent="0.25">
      <c r="A106" s="145" t="s">
        <v>62</v>
      </c>
      <c r="B106" s="146"/>
      <c r="C106" s="147"/>
      <c r="D106" s="148">
        <v>3996</v>
      </c>
      <c r="E106" s="148"/>
      <c r="F106" s="148"/>
      <c r="G106" s="148"/>
      <c r="H106" s="149"/>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07" s="45">
        <v>30</v>
      </c>
      <c r="E107" s="45"/>
      <c r="F107" s="45"/>
      <c r="G107" s="45"/>
      <c r="H107" s="46"/>
    </row>
    <row r="108" spans="1:8" ht="50.1" customHeight="1" thickBot="1" x14ac:dyDescent="0.25">
      <c r="A108" s="24" t="s">
        <v>65</v>
      </c>
      <c r="B108" s="25"/>
      <c r="C108" s="26"/>
      <c r="D108" s="156" t="str">
        <f>"от "&amp;MIN(D110,D130:H131,F169,D132:H146)&amp;" до "&amp;MAX(D110,D130:H131,F169,D132:H146)</f>
        <v>от 600 до 25200</v>
      </c>
      <c r="E108" s="156"/>
      <c r="F108" s="156"/>
      <c r="G108" s="156"/>
      <c r="H108" s="157"/>
    </row>
    <row r="109" spans="1:8" ht="21.75" thickBot="1" x14ac:dyDescent="0.25">
      <c r="A109" s="301"/>
      <c r="B109" s="302"/>
      <c r="C109" s="118"/>
      <c r="D109" s="325"/>
      <c r="E109" s="325"/>
      <c r="F109" s="325"/>
      <c r="G109" s="325"/>
      <c r="H109" s="326"/>
    </row>
    <row r="110" spans="1:8" ht="66.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10" s="165">
        <v>4500</v>
      </c>
      <c r="E110" s="165"/>
      <c r="F110" s="165"/>
      <c r="G110" s="165"/>
      <c r="H110" s="166"/>
    </row>
    <row r="111" spans="1:8" ht="66.75" customHeight="1" thickBot="1" x14ac:dyDescent="0.25">
      <c r="A111" s="167" t="s">
        <v>67</v>
      </c>
      <c r="B111" s="168"/>
      <c r="C111" s="169"/>
      <c r="D111" s="170" t="s">
        <v>68</v>
      </c>
      <c r="E111" s="171"/>
      <c r="F111" s="171"/>
      <c r="G111" s="171"/>
      <c r="H111" s="172"/>
    </row>
    <row r="112" spans="1:8" ht="66.75" customHeight="1" x14ac:dyDescent="0.2">
      <c r="A112" s="173" t="s">
        <v>69</v>
      </c>
      <c r="B112" s="174"/>
      <c r="C112" s="169"/>
      <c r="D112" s="140">
        <f>D110/4</f>
        <v>1125</v>
      </c>
      <c r="E112" s="140"/>
      <c r="F112" s="140"/>
      <c r="G112" s="140"/>
      <c r="H112" s="141"/>
    </row>
    <row r="113" spans="1:8" ht="66.75" customHeight="1" x14ac:dyDescent="0.2">
      <c r="A113" s="173" t="s">
        <v>70</v>
      </c>
      <c r="B113" s="174"/>
      <c r="C113" s="169"/>
      <c r="D113" s="140">
        <f>D110/5</f>
        <v>900</v>
      </c>
      <c r="E113" s="140"/>
      <c r="F113" s="140"/>
      <c r="G113" s="140"/>
      <c r="H113" s="141"/>
    </row>
    <row r="114" spans="1:8" ht="66.75" customHeight="1" x14ac:dyDescent="0.2">
      <c r="A114" s="173" t="s">
        <v>71</v>
      </c>
      <c r="B114" s="174"/>
      <c r="C114" s="169"/>
      <c r="D114" s="140">
        <f>D110/6</f>
        <v>750</v>
      </c>
      <c r="E114" s="140"/>
      <c r="F114" s="140"/>
      <c r="G114" s="140"/>
      <c r="H114" s="141"/>
    </row>
    <row r="115" spans="1:8" ht="66.75" customHeight="1" x14ac:dyDescent="0.2">
      <c r="A115" s="173" t="s">
        <v>72</v>
      </c>
      <c r="B115" s="174"/>
      <c r="C115" s="169"/>
      <c r="D115" s="140">
        <f>D110/7</f>
        <v>642.85714285714289</v>
      </c>
      <c r="E115" s="140"/>
      <c r="F115" s="140"/>
      <c r="G115" s="140"/>
      <c r="H115" s="141"/>
    </row>
    <row r="116" spans="1:8" ht="66.75" customHeight="1" x14ac:dyDescent="0.2">
      <c r="A116" s="173" t="s">
        <v>73</v>
      </c>
      <c r="B116" s="174"/>
      <c r="C116" s="169"/>
      <c r="D116" s="140">
        <f>D110/8</f>
        <v>562.5</v>
      </c>
      <c r="E116" s="140"/>
      <c r="F116" s="140"/>
      <c r="G116" s="140"/>
      <c r="H116" s="141"/>
    </row>
    <row r="117" spans="1:8" ht="66.75" customHeight="1" x14ac:dyDescent="0.2">
      <c r="A117" s="173" t="s">
        <v>74</v>
      </c>
      <c r="B117" s="174"/>
      <c r="C117" s="169"/>
      <c r="D117" s="140">
        <f>D110/9</f>
        <v>500</v>
      </c>
      <c r="E117" s="140"/>
      <c r="F117" s="140"/>
      <c r="G117" s="140"/>
      <c r="H117" s="141"/>
    </row>
    <row r="118" spans="1:8" ht="66.75" customHeight="1" x14ac:dyDescent="0.2">
      <c r="A118" s="173" t="s">
        <v>75</v>
      </c>
      <c r="B118" s="174"/>
      <c r="C118" s="169"/>
      <c r="D118" s="140">
        <f>D110/10</f>
        <v>450</v>
      </c>
      <c r="E118" s="140"/>
      <c r="F118" s="140"/>
      <c r="G118" s="140"/>
      <c r="H118" s="141"/>
    </row>
    <row r="119" spans="1:8" ht="66.75" customHeight="1" thickBot="1" x14ac:dyDescent="0.25">
      <c r="A119" s="162" t="s">
        <v>76</v>
      </c>
      <c r="B119" s="163"/>
      <c r="C119" s="169"/>
      <c r="D119" s="165">
        <v>6840</v>
      </c>
      <c r="E119" s="165"/>
      <c r="F119" s="165"/>
      <c r="G119" s="165"/>
      <c r="H119" s="166"/>
    </row>
    <row r="120" spans="1:8" ht="66.75" customHeight="1" thickBot="1" x14ac:dyDescent="0.25">
      <c r="A120" s="167" t="s">
        <v>67</v>
      </c>
      <c r="B120" s="168"/>
      <c r="C120" s="169"/>
      <c r="D120" s="170" t="s">
        <v>68</v>
      </c>
      <c r="E120" s="171"/>
      <c r="F120" s="171"/>
      <c r="G120" s="171"/>
      <c r="H120" s="172"/>
    </row>
    <row r="121" spans="1:8" ht="66.75" customHeight="1" x14ac:dyDescent="0.2">
      <c r="A121" s="173" t="s">
        <v>69</v>
      </c>
      <c r="B121" s="174"/>
      <c r="C121" s="169"/>
      <c r="D121" s="140">
        <v>1710</v>
      </c>
      <c r="E121" s="140"/>
      <c r="F121" s="140"/>
      <c r="G121" s="140"/>
      <c r="H121" s="141"/>
    </row>
    <row r="122" spans="1:8" ht="66.75" customHeight="1" x14ac:dyDescent="0.2">
      <c r="A122" s="173" t="s">
        <v>70</v>
      </c>
      <c r="B122" s="174"/>
      <c r="C122" s="169"/>
      <c r="D122" s="140">
        <v>1368</v>
      </c>
      <c r="E122" s="140"/>
      <c r="F122" s="140"/>
      <c r="G122" s="140"/>
      <c r="H122" s="141"/>
    </row>
    <row r="123" spans="1:8" ht="66.75" customHeight="1" x14ac:dyDescent="0.2">
      <c r="A123" s="173" t="s">
        <v>71</v>
      </c>
      <c r="B123" s="174"/>
      <c r="C123" s="169"/>
      <c r="D123" s="140">
        <v>1140</v>
      </c>
      <c r="E123" s="140"/>
      <c r="F123" s="140"/>
      <c r="G123" s="140"/>
      <c r="H123" s="141"/>
    </row>
    <row r="124" spans="1:8" ht="66.75" customHeight="1" x14ac:dyDescent="0.2">
      <c r="A124" s="173" t="s">
        <v>72</v>
      </c>
      <c r="B124" s="174"/>
      <c r="C124" s="169"/>
      <c r="D124" s="140">
        <v>977.14285714285711</v>
      </c>
      <c r="E124" s="140"/>
      <c r="F124" s="140"/>
      <c r="G124" s="140"/>
      <c r="H124" s="141"/>
    </row>
    <row r="125" spans="1:8" ht="66.75" customHeight="1" x14ac:dyDescent="0.2">
      <c r="A125" s="173" t="s">
        <v>73</v>
      </c>
      <c r="B125" s="174"/>
      <c r="C125" s="169"/>
      <c r="D125" s="140">
        <v>855</v>
      </c>
      <c r="E125" s="140"/>
      <c r="F125" s="140"/>
      <c r="G125" s="140"/>
      <c r="H125" s="141"/>
    </row>
    <row r="126" spans="1:8" ht="66.75" customHeight="1" x14ac:dyDescent="0.2">
      <c r="A126" s="173" t="s">
        <v>74</v>
      </c>
      <c r="B126" s="174"/>
      <c r="C126" s="169"/>
      <c r="D126" s="140">
        <v>760</v>
      </c>
      <c r="E126" s="140"/>
      <c r="F126" s="140"/>
      <c r="G126" s="140"/>
      <c r="H126" s="141"/>
    </row>
    <row r="127" spans="1:8" ht="66.75" customHeight="1" thickBot="1" x14ac:dyDescent="0.25">
      <c r="A127" s="173" t="s">
        <v>75</v>
      </c>
      <c r="B127" s="174"/>
      <c r="C127" s="177"/>
      <c r="D127" s="140">
        <v>684</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28" s="44">
        <v>13500</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185" t="str">
        <f>"Интернет-площадка 2gis.ru на основе Cправочника организаций "&amp;$C$2&amp;""</f>
        <v>Интернет-площадка 2gis.ru на основе Cправочника организаций "2ГИС.СУРГУТ"</v>
      </c>
      <c r="D130" s="31">
        <v>4650</v>
      </c>
      <c r="E130" s="32"/>
      <c r="F130" s="32"/>
      <c r="G130" s="32"/>
      <c r="H130" s="33"/>
    </row>
    <row r="131" spans="1:8" ht="50.1" customHeight="1" x14ac:dyDescent="0.2">
      <c r="A131" s="143" t="s">
        <v>79</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1" s="187">
        <v>2496</v>
      </c>
      <c r="E131" s="188"/>
      <c r="F131" s="188"/>
      <c r="G131" s="188"/>
      <c r="H131" s="189"/>
    </row>
    <row r="132" spans="1:8" ht="50.1" customHeight="1" x14ac:dyDescent="0.2">
      <c r="A132" s="143" t="s">
        <v>80</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2" s="36">
        <v>6000</v>
      </c>
      <c r="E132" s="37"/>
      <c r="F132" s="37"/>
      <c r="G132" s="37"/>
      <c r="H132" s="38"/>
    </row>
    <row r="133" spans="1:8" ht="50.1" customHeight="1" x14ac:dyDescent="0.2">
      <c r="A133" s="143" t="s">
        <v>81</v>
      </c>
      <c r="B133" s="144"/>
      <c r="C133" s="186" t="str">
        <f>"Интернет-площадка 2gis.ru на основе Cправочника организаций "&amp;$C$2&amp;""</f>
        <v>Интернет-площадка 2gis.ru на основе Cправочника организаций "2ГИС.СУРГУТ"</v>
      </c>
      <c r="D133" s="36">
        <v>11520</v>
      </c>
      <c r="E133" s="37"/>
      <c r="F133" s="37"/>
      <c r="G133" s="37"/>
      <c r="H133" s="38"/>
    </row>
    <row r="134" spans="1:8" ht="50.1" customHeight="1" x14ac:dyDescent="0.2">
      <c r="A134" s="143" t="s">
        <v>82</v>
      </c>
      <c r="B134" s="144"/>
      <c r="C134" s="186" t="str">
        <f>"Интернет-площадка 2gis.ru на основе Cправочника организаций "&amp;$C$2&amp;""</f>
        <v>Интернет-площадка 2gis.ru на основе Cправочника организаций "2ГИС.СУРГУТ"</v>
      </c>
      <c r="D134" s="36">
        <v>13824</v>
      </c>
      <c r="E134" s="37"/>
      <c r="F134" s="37"/>
      <c r="G134" s="37"/>
      <c r="H134" s="38"/>
    </row>
    <row r="135" spans="1:8" ht="50.1" customHeight="1" x14ac:dyDescent="0.2">
      <c r="A135" s="143" t="s">
        <v>83</v>
      </c>
      <c r="B135" s="144"/>
      <c r="C135"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5" s="36">
        <v>5004</v>
      </c>
      <c r="E135" s="37"/>
      <c r="F135" s="37"/>
      <c r="G135" s="37"/>
      <c r="H135" s="38"/>
    </row>
    <row r="136" spans="1:8" ht="50.1" customHeight="1" x14ac:dyDescent="0.2">
      <c r="A136" s="143" t="s">
        <v>84</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6" s="36">
        <v>3996</v>
      </c>
      <c r="E136" s="37"/>
      <c r="F136" s="37"/>
      <c r="G136" s="37"/>
      <c r="H136" s="38"/>
    </row>
    <row r="137" spans="1:8" ht="50.1" customHeight="1" x14ac:dyDescent="0.2">
      <c r="A137" s="143" t="s">
        <v>85</v>
      </c>
      <c r="B137" s="144"/>
      <c r="C137"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7" s="36">
        <v>4500</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"2ГИС.СУРГУТ" (мобильная версия 2ГИС 4.0 и выше)</v>
      </c>
      <c r="D138" s="36">
        <v>11700</v>
      </c>
      <c r="E138" s="37"/>
      <c r="F138" s="37"/>
      <c r="G138" s="37"/>
      <c r="H138" s="38"/>
    </row>
    <row r="139" spans="1:8" ht="50.1" customHeight="1" x14ac:dyDescent="0.2">
      <c r="A139" s="143" t="s">
        <v>87</v>
      </c>
      <c r="B139" s="144"/>
      <c r="C139" s="186" t="s">
        <v>675</v>
      </c>
      <c r="D139" s="36">
        <v>600</v>
      </c>
      <c r="E139" s="37"/>
      <c r="F139" s="37"/>
      <c r="G139" s="37"/>
      <c r="H139" s="38"/>
    </row>
    <row r="140" spans="1:8" ht="72.75" customHeight="1" x14ac:dyDescent="0.2">
      <c r="A140" s="143" t="s">
        <v>89</v>
      </c>
      <c r="B140" s="144"/>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0" s="36">
        <v>3504</v>
      </c>
      <c r="E140" s="37"/>
      <c r="F140" s="37"/>
      <c r="G140" s="37"/>
      <c r="H140" s="38"/>
    </row>
    <row r="141" spans="1:8" ht="72.75" customHeight="1" x14ac:dyDescent="0.2">
      <c r="A141" s="143" t="s">
        <v>90</v>
      </c>
      <c r="B141" s="144"/>
      <c r="C141" s="186"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1" s="36">
        <v>2802</v>
      </c>
      <c r="E141" s="37"/>
      <c r="F141" s="37"/>
      <c r="G141" s="37"/>
      <c r="H141" s="38"/>
    </row>
    <row r="142" spans="1:8" ht="72.75" customHeight="1" x14ac:dyDescent="0.2">
      <c r="A142" s="143" t="s">
        <v>91</v>
      </c>
      <c r="B142" s="144"/>
      <c r="C142"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2" s="36">
        <v>3000</v>
      </c>
      <c r="E142" s="37"/>
      <c r="F142" s="37"/>
      <c r="G142" s="37"/>
      <c r="H142" s="38"/>
    </row>
    <row r="143" spans="1:8" ht="72.75" customHeight="1" x14ac:dyDescent="0.2">
      <c r="A143" s="143" t="s">
        <v>92</v>
      </c>
      <c r="B143" s="144"/>
      <c r="C143" s="186"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3" s="36">
        <v>1404</v>
      </c>
      <c r="E143" s="37"/>
      <c r="F143" s="37"/>
      <c r="G143" s="37"/>
      <c r="H143" s="38"/>
    </row>
    <row r="144" spans="1:8" ht="72.75" customHeight="1" x14ac:dyDescent="0.2">
      <c r="A144" s="143" t="s">
        <v>93</v>
      </c>
      <c r="B144" s="144" t="s">
        <v>93</v>
      </c>
      <c r="C14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4" s="36">
        <v>25200</v>
      </c>
      <c r="E144" s="37"/>
      <c r="F144" s="37"/>
      <c r="G144" s="37"/>
      <c r="H144" s="38"/>
    </row>
    <row r="145" spans="1:8" ht="72.75" customHeight="1" x14ac:dyDescent="0.2">
      <c r="A145" s="143" t="s">
        <v>94</v>
      </c>
      <c r="B145" s="144" t="s">
        <v>94</v>
      </c>
      <c r="C14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45" s="36">
        <v>7002</v>
      </c>
      <c r="E145" s="37"/>
      <c r="F145" s="37"/>
      <c r="G145" s="37"/>
      <c r="H145" s="38"/>
    </row>
    <row r="146" spans="1:8" ht="50.1" customHeight="1" thickBot="1" x14ac:dyDescent="0.25">
      <c r="A146" s="143" t="s">
        <v>95</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6" s="36">
        <v>3000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7" s="36">
        <v>360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8" s="36">
        <v>16500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9" s="36">
        <v>6000</v>
      </c>
      <c r="E149" s="37"/>
      <c r="F149" s="37"/>
      <c r="G149" s="37"/>
      <c r="H149" s="38"/>
    </row>
    <row r="150" spans="1:8" s="16" customFormat="1" ht="96" customHeight="1" x14ac:dyDescent="0.2">
      <c r="A150" s="137" t="s">
        <v>98</v>
      </c>
      <c r="B150" s="191"/>
      <c r="C15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50" s="36">
        <v>8520</v>
      </c>
      <c r="E150" s="37"/>
      <c r="F150" s="37"/>
      <c r="G150" s="37"/>
      <c r="H150" s="38"/>
    </row>
    <row r="151" spans="1:8" ht="50.1" customHeight="1" x14ac:dyDescent="0.2">
      <c r="A151" s="143" t="s">
        <v>99</v>
      </c>
      <c r="B151" s="144"/>
      <c r="C151" s="186" t="str">
        <f>"Интернет-площадка 2gis.ru на основе Cправочника организаций "&amp;$C$2&amp;""</f>
        <v>Интернет-площадка 2gis.ru на основе Cправочника организаций "2ГИС.СУРГУТ"</v>
      </c>
      <c r="D151" s="36">
        <v>6600</v>
      </c>
      <c r="E151" s="37"/>
      <c r="F151" s="37"/>
      <c r="G151" s="37"/>
      <c r="H151" s="38"/>
    </row>
    <row r="152" spans="1:8" ht="50.1" customHeight="1" x14ac:dyDescent="0.2">
      <c r="A152" s="143" t="s">
        <v>100</v>
      </c>
      <c r="B152" s="144"/>
      <c r="C152" s="186" t="str">
        <f t="shared" ref="C152:C161"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2" s="36">
        <v>3600</v>
      </c>
      <c r="E152" s="37"/>
      <c r="F152" s="37"/>
      <c r="G152" s="37"/>
      <c r="H152" s="38"/>
    </row>
    <row r="153" spans="1:8" ht="50.1" customHeight="1" x14ac:dyDescent="0.2">
      <c r="A153" s="143" t="s">
        <v>101</v>
      </c>
      <c r="B153" s="144"/>
      <c r="C153" s="186" t="str">
        <f t="shared" si="1"/>
        <v>Электронный справочник на основе Справочника организаций "2ГИС.СУРГУТ" (версия для ПК)</v>
      </c>
      <c r="D153" s="36">
        <v>8400</v>
      </c>
      <c r="E153" s="37"/>
      <c r="F153" s="37"/>
      <c r="G153" s="37"/>
      <c r="H153" s="38"/>
    </row>
    <row r="154" spans="1:8" ht="50.1" customHeight="1" x14ac:dyDescent="0.2">
      <c r="A154" s="143" t="s">
        <v>102</v>
      </c>
      <c r="B154" s="144"/>
      <c r="C154" s="186" t="str">
        <f>"Интернет-площадка 2gis.ru на основе Cправочника организаций "&amp;$C$2&amp;""</f>
        <v>Интернет-площадка 2gis.ru на основе Cправочника организаций "2ГИС.СУРГУТ"</v>
      </c>
      <c r="D154" s="36">
        <v>16200</v>
      </c>
      <c r="E154" s="37"/>
      <c r="F154" s="37"/>
      <c r="G154" s="37"/>
      <c r="H154" s="38"/>
    </row>
    <row r="155" spans="1:8" ht="50.1" customHeight="1" x14ac:dyDescent="0.2">
      <c r="A155" s="143" t="s">
        <v>103</v>
      </c>
      <c r="B155" s="144"/>
      <c r="C155" s="186" t="str">
        <f>"Интернет-площадка 2gis.ru на основе Cправочника организаций "&amp;$C$2&amp;""</f>
        <v>Интернет-площадка 2gis.ru на основе Cправочника организаций "2ГИС.СУРГУТ"</v>
      </c>
      <c r="D155" s="36">
        <v>19440</v>
      </c>
      <c r="E155" s="37"/>
      <c r="F155" s="37"/>
      <c r="G155" s="37"/>
      <c r="H155" s="38"/>
    </row>
    <row r="156" spans="1:8" ht="50.1" customHeight="1" x14ac:dyDescent="0.2">
      <c r="A156" s="143" t="s">
        <v>104</v>
      </c>
      <c r="B156" s="144"/>
      <c r="C156" s="186" t="str">
        <f t="shared" si="1"/>
        <v>Электронный справочник на основе Справочника организаций "2ГИС.СУРГУТ" (версия для ПК)</v>
      </c>
      <c r="D156" s="36">
        <v>7080</v>
      </c>
      <c r="E156" s="37"/>
      <c r="F156" s="37"/>
      <c r="G156" s="37"/>
      <c r="H156" s="38"/>
    </row>
    <row r="157" spans="1:8" ht="50.1" customHeight="1" x14ac:dyDescent="0.2">
      <c r="A157" s="143" t="s">
        <v>105</v>
      </c>
      <c r="B157" s="144"/>
      <c r="C157" s="186" t="str">
        <f t="shared" si="1"/>
        <v>Электронный справочник на основе Справочника организаций "2ГИС.СУРГУТ" (версия для ПК)</v>
      </c>
      <c r="D157" s="36">
        <v>5640</v>
      </c>
      <c r="E157" s="37"/>
      <c r="F157" s="37"/>
      <c r="G157" s="37"/>
      <c r="H157" s="38"/>
    </row>
    <row r="158" spans="1:8" ht="50.1" customHeight="1" x14ac:dyDescent="0.2">
      <c r="A158" s="143" t="s">
        <v>106</v>
      </c>
      <c r="B158" s="144"/>
      <c r="C158" s="186" t="str">
        <f t="shared" si="1"/>
        <v>Электронный справочник на основе Справочника организаций "2ГИС.СУРГУТ" (версия для ПК)</v>
      </c>
      <c r="D158" s="36">
        <v>6360</v>
      </c>
      <c r="E158" s="37"/>
      <c r="F158" s="37"/>
      <c r="G158" s="37"/>
      <c r="H158" s="38"/>
    </row>
    <row r="159" spans="1:8" ht="50.1" customHeight="1" x14ac:dyDescent="0.2">
      <c r="A159" s="143" t="s">
        <v>107</v>
      </c>
      <c r="B159" s="144"/>
      <c r="C159" s="186" t="s">
        <v>675</v>
      </c>
      <c r="D159" s="36">
        <v>840</v>
      </c>
      <c r="E159" s="37"/>
      <c r="F159" s="37"/>
      <c r="G159" s="37"/>
      <c r="H159" s="38"/>
    </row>
    <row r="160" spans="1:8" ht="72.75" customHeight="1" x14ac:dyDescent="0.2">
      <c r="A160" s="143" t="s">
        <v>108</v>
      </c>
      <c r="B160" s="144"/>
      <c r="C16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0" s="36">
        <v>35280</v>
      </c>
      <c r="E160" s="37"/>
      <c r="F160" s="37"/>
      <c r="G160" s="37"/>
      <c r="H160" s="38"/>
    </row>
    <row r="161" spans="1:8" ht="50.1" customHeight="1" thickBot="1" x14ac:dyDescent="0.25">
      <c r="A161" s="143" t="s">
        <v>109</v>
      </c>
      <c r="B161" s="144"/>
      <c r="C161" s="186" t="str">
        <f t="shared" si="1"/>
        <v>Электронный справочник на основе Справочника организаций "2ГИС.СУРГУТ" (версия для ПК)</v>
      </c>
      <c r="D161" s="44">
        <v>4200</v>
      </c>
      <c r="E161" s="45"/>
      <c r="F161" s="45"/>
      <c r="G161" s="45"/>
      <c r="H161" s="46"/>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63" s="36">
        <v>16620</v>
      </c>
      <c r="E163" s="37"/>
      <c r="F163" s="37"/>
      <c r="G163" s="37"/>
      <c r="H163" s="38"/>
    </row>
    <row r="164" spans="1:8" s="16" customFormat="1" ht="50.1" customHeight="1" x14ac:dyDescent="0.2">
      <c r="A164" s="143" t="s">
        <v>112</v>
      </c>
      <c r="B164" s="144"/>
      <c r="C164" s="196"/>
      <c r="D164" s="36">
        <v>16200</v>
      </c>
      <c r="E164" s="37"/>
      <c r="F164" s="37"/>
      <c r="G164" s="37"/>
      <c r="H164" s="38"/>
    </row>
    <row r="165" spans="1:8" s="16" customFormat="1" ht="50.1" customHeight="1" x14ac:dyDescent="0.2">
      <c r="A165" s="194" t="s">
        <v>113</v>
      </c>
      <c r="B165" s="195"/>
      <c r="C165" s="196"/>
      <c r="D165" s="329">
        <v>3510</v>
      </c>
      <c r="E165" s="140"/>
      <c r="F165" s="140"/>
      <c r="G165" s="140"/>
      <c r="H165" s="140"/>
    </row>
    <row r="166" spans="1:8" s="16" customFormat="1" ht="50.1" customHeight="1" x14ac:dyDescent="0.2">
      <c r="A166" s="194" t="s">
        <v>114</v>
      </c>
      <c r="B166" s="195"/>
      <c r="C166" s="196"/>
      <c r="D166" s="329">
        <v>351</v>
      </c>
      <c r="E166" s="140"/>
      <c r="F166" s="140"/>
      <c r="G166" s="140"/>
      <c r="H166" s="140"/>
    </row>
    <row r="167" spans="1:8" s="16" customFormat="1" ht="50.1" customHeight="1" thickBot="1" x14ac:dyDescent="0.25">
      <c r="A167" s="194" t="s">
        <v>115</v>
      </c>
      <c r="B167" s="195"/>
      <c r="C167" s="198"/>
      <c r="D167" s="78">
        <v>1170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9" s="200">
        <f>F169*1.2</f>
        <v>7884</v>
      </c>
      <c r="E169" s="201">
        <f>F169*1.1</f>
        <v>7227.0000000000009</v>
      </c>
      <c r="F169" s="201">
        <v>6570</v>
      </c>
      <c r="G169" s="201">
        <f>F169*0.75</f>
        <v>4927.5</v>
      </c>
      <c r="H169" s="202">
        <f>F169*0.5</f>
        <v>3285</v>
      </c>
    </row>
    <row r="170" spans="1:8" ht="50.1" customHeight="1" x14ac:dyDescent="0.2">
      <c r="A170" s="143" t="s">
        <v>118</v>
      </c>
      <c r="B170" s="144"/>
      <c r="C170" s="186" t="str">
        <f>"Интернет-площадка 2gis.ru на основе Cправочника организаций "&amp;$C$2&amp;""</f>
        <v>Интернет-площадка 2gis.ru на основе Cправочника организаций "2ГИС.СУРГУТ"</v>
      </c>
      <c r="D170" s="36">
        <v>3804</v>
      </c>
      <c r="E170" s="37"/>
      <c r="F170" s="37"/>
      <c r="G170" s="37"/>
      <c r="H170" s="38"/>
    </row>
    <row r="171" spans="1:8" ht="50.1" customHeight="1" x14ac:dyDescent="0.2">
      <c r="A171" s="143" t="s">
        <v>119</v>
      </c>
      <c r="B171" s="144"/>
      <c r="C171"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6">
        <v>2250</v>
      </c>
      <c r="E171" s="37"/>
      <c r="F171" s="37"/>
      <c r="G171" s="37"/>
      <c r="H171" s="38"/>
    </row>
    <row r="172" spans="1:8" ht="50.1" customHeight="1" x14ac:dyDescent="0.2">
      <c r="A172" s="143" t="s">
        <v>120</v>
      </c>
      <c r="B172" s="144"/>
      <c r="C17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72" s="200">
        <f>F172*1.2</f>
        <v>11088</v>
      </c>
      <c r="E172" s="201">
        <f>F172*1.1</f>
        <v>10164</v>
      </c>
      <c r="F172" s="201">
        <v>9240</v>
      </c>
      <c r="G172" s="201">
        <f>F172*0.75</f>
        <v>6930</v>
      </c>
      <c r="H172" s="202">
        <f>F172*0.5</f>
        <v>4620</v>
      </c>
    </row>
    <row r="173" spans="1:8" ht="50.1" customHeight="1" x14ac:dyDescent="0.2">
      <c r="A173" s="143" t="s">
        <v>165</v>
      </c>
      <c r="B173" s="144"/>
      <c r="C173" s="186" t="str">
        <f>"Интернет-площадка 2gis.ru на основе Cправочника организаций "&amp;$C$2&amp;""</f>
        <v>Интернет-площадка 2gis.ru на основе Cправочника организаций "2ГИС.СУРГУТ"</v>
      </c>
      <c r="D173" s="36">
        <v>5400</v>
      </c>
      <c r="E173" s="37"/>
      <c r="F173" s="37"/>
      <c r="G173" s="37"/>
      <c r="H173" s="38"/>
    </row>
    <row r="174" spans="1:8" ht="50.1" customHeight="1" x14ac:dyDescent="0.2">
      <c r="A174" s="143" t="s">
        <v>122</v>
      </c>
      <c r="B174" s="144"/>
      <c r="C174" s="18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4" s="36">
        <v>3240</v>
      </c>
      <c r="E174" s="37"/>
      <c r="F174" s="37"/>
      <c r="G174" s="37"/>
      <c r="H174" s="38"/>
    </row>
    <row r="175" spans="1:8" s="16" customFormat="1" ht="126" customHeight="1" thickBot="1" x14ac:dyDescent="0.25">
      <c r="A175" s="143" t="s">
        <v>123</v>
      </c>
      <c r="B175" s="144"/>
      <c r="C175" s="300" t="str">
        <f>C170</f>
        <v>Интернет-площадка 2gis.ru на основе Cправочника организаций "2ГИС.СУРГУТ"</v>
      </c>
      <c r="D175" s="36">
        <v>5010</v>
      </c>
      <c r="E175" s="37"/>
      <c r="F175" s="37"/>
      <c r="G175" s="37"/>
      <c r="H175" s="38"/>
    </row>
    <row r="176" spans="1:8"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78" s="31">
        <v>19860</v>
      </c>
      <c r="E178" s="32"/>
      <c r="F178" s="32"/>
      <c r="G178" s="32"/>
      <c r="H178" s="33"/>
    </row>
    <row r="179" spans="1:8" s="16" customFormat="1" ht="83.25" customHeight="1" thickBot="1" x14ac:dyDescent="0.25">
      <c r="A179" s="143" t="s">
        <v>186</v>
      </c>
      <c r="B179" s="144"/>
      <c r="C179" s="196"/>
      <c r="D179" s="36">
        <v>19860</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676</v>
      </c>
      <c r="D182" s="210"/>
      <c r="E182" s="211"/>
      <c r="F182" s="211"/>
      <c r="G182" s="211"/>
      <c r="H182" s="211"/>
    </row>
    <row r="183" spans="1:8" ht="21" x14ac:dyDescent="0.2">
      <c r="A183" s="208"/>
      <c r="B183" s="211"/>
      <c r="C183" s="304" t="s">
        <v>677</v>
      </c>
      <c r="D183" s="212"/>
      <c r="E183" s="211"/>
      <c r="F183" s="211"/>
      <c r="G183" s="211"/>
      <c r="H183" s="211"/>
    </row>
    <row r="184" spans="1:8" ht="21" x14ac:dyDescent="0.2">
      <c r="A184" s="208"/>
      <c r="B184" s="211"/>
      <c r="C184" s="304" t="s">
        <v>678</v>
      </c>
      <c r="D184" s="212"/>
      <c r="E184" s="211"/>
      <c r="F184" s="211"/>
      <c r="G184" s="211"/>
      <c r="H184" s="211"/>
    </row>
    <row r="185" spans="1:8" ht="21" x14ac:dyDescent="0.2">
      <c r="C185" s="212"/>
      <c r="D185" s="212"/>
      <c r="E185" s="211"/>
      <c r="F185" s="211"/>
      <c r="G185" s="211"/>
      <c r="H185" s="205"/>
    </row>
    <row r="186" spans="1:8" ht="26.2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ht="26.2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ht="26.2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ht="26.2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ht="26.2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ht="26.2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ht="26.2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0.1" customHeight="1" thickBot="1" x14ac:dyDescent="0.25">
      <c r="A197" s="228" t="s">
        <v>138</v>
      </c>
      <c r="B197" s="228"/>
      <c r="C197" s="228"/>
      <c r="D197" s="228"/>
      <c r="E197" s="228"/>
      <c r="F197" s="229"/>
      <c r="G197" s="219"/>
      <c r="H197" s="230"/>
    </row>
    <row r="198" spans="1:8" ht="50.1" customHeight="1" thickBot="1" x14ac:dyDescent="0.25">
      <c r="A198" s="231" t="s">
        <v>139</v>
      </c>
      <c r="B198" s="232"/>
      <c r="C198" s="232"/>
      <c r="D198" s="232"/>
      <c r="E198" s="233"/>
      <c r="F198" s="234"/>
      <c r="H198" s="235"/>
    </row>
    <row r="199" spans="1:8" ht="108" customHeight="1" thickBot="1" x14ac:dyDescent="0.25">
      <c r="A199" s="305" t="s">
        <v>140</v>
      </c>
      <c r="B199" s="306"/>
      <c r="C199" s="238" t="s">
        <v>141</v>
      </c>
      <c r="D199" s="330" t="s">
        <v>142</v>
      </c>
      <c r="E199" s="331"/>
      <c r="F199" s="240"/>
      <c r="G199" s="240"/>
      <c r="H199" s="240"/>
    </row>
    <row r="200" spans="1:8" ht="125.25" customHeight="1" x14ac:dyDescent="0.2">
      <c r="A200" s="241" t="s">
        <v>143</v>
      </c>
      <c r="B200" s="242"/>
      <c r="C200" s="243" t="s">
        <v>144</v>
      </c>
      <c r="D200" s="244" t="s">
        <v>145</v>
      </c>
      <c r="E200" s="245"/>
      <c r="F200" s="240"/>
      <c r="G200" s="240"/>
      <c r="H200" s="240"/>
    </row>
    <row r="201" spans="1:8" ht="96" customHeight="1" x14ac:dyDescent="0.2">
      <c r="A201" s="246" t="s">
        <v>146</v>
      </c>
      <c r="B201" s="247"/>
      <c r="C201" s="248" t="s">
        <v>147</v>
      </c>
      <c r="D201" s="249" t="s">
        <v>148</v>
      </c>
      <c r="E201" s="250"/>
      <c r="F201" s="240"/>
      <c r="G201" s="240"/>
      <c r="H201" s="240"/>
    </row>
    <row r="202" spans="1:8" ht="109.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7" t="s">
        <v>153</v>
      </c>
      <c r="D203" s="333" t="s">
        <v>148</v>
      </c>
      <c r="E203" s="548"/>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6.25" x14ac:dyDescent="0.2">
      <c r="A205" s="689"/>
      <c r="B205" s="689"/>
      <c r="C205" s="577"/>
      <c r="D205" s="577"/>
      <c r="E205" s="577"/>
      <c r="F205" s="224"/>
      <c r="G205" s="225"/>
      <c r="H205" s="225"/>
    </row>
    <row r="206" spans="1:8" ht="34.5" customHeight="1" x14ac:dyDescent="0.2">
      <c r="A206" s="252" t="s">
        <v>156</v>
      </c>
      <c r="B206" s="252"/>
      <c r="C206" s="252"/>
      <c r="D206" s="252"/>
      <c r="E206" s="252"/>
      <c r="F206" s="252"/>
      <c r="G206" s="252"/>
      <c r="H206" s="252"/>
    </row>
    <row r="207" spans="1:8" ht="34.5" customHeight="1" x14ac:dyDescent="0.2">
      <c r="A207" s="252" t="s">
        <v>157</v>
      </c>
      <c r="B207" s="252"/>
      <c r="C207" s="252"/>
      <c r="D207" s="252"/>
      <c r="E207" s="252"/>
      <c r="F207" s="252"/>
      <c r="G207" s="252"/>
      <c r="H207" s="252"/>
    </row>
    <row r="208" spans="1:8" ht="189" customHeight="1" x14ac:dyDescent="0.2">
      <c r="A20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227"/>
      <c r="C208" s="227"/>
      <c r="D208" s="227"/>
      <c r="E208" s="227"/>
      <c r="F208" s="227"/>
      <c r="G208" s="227"/>
      <c r="H208" s="227"/>
    </row>
    <row r="209" spans="1:8" ht="86.25" customHeight="1" x14ac:dyDescent="0.2">
      <c r="A209" s="227" t="s">
        <v>159</v>
      </c>
      <c r="B209" s="227"/>
      <c r="C209" s="227"/>
      <c r="D209" s="227"/>
      <c r="E209" s="227"/>
      <c r="F209" s="227"/>
      <c r="G209" s="227"/>
      <c r="H209" s="227"/>
    </row>
    <row r="210" spans="1:8" ht="23.25" x14ac:dyDescent="0.2">
      <c r="A210" s="252" t="s">
        <v>160</v>
      </c>
      <c r="B210" s="252"/>
      <c r="C210" s="252"/>
      <c r="D210" s="252"/>
      <c r="E210" s="252"/>
      <c r="F210" s="252"/>
      <c r="G210" s="252"/>
      <c r="H210"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3">
    <mergeCell ref="A206:H206"/>
    <mergeCell ref="A207:H207"/>
    <mergeCell ref="A208:H208"/>
    <mergeCell ref="A209:H209"/>
    <mergeCell ref="A210:H210"/>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6:B176"/>
    <mergeCell ref="D176:H176"/>
    <mergeCell ref="A177:C177"/>
    <mergeCell ref="D177:H177"/>
    <mergeCell ref="A178:B178"/>
    <mergeCell ref="C178:C179"/>
    <mergeCell ref="D178:H178"/>
    <mergeCell ref="A179:B179"/>
    <mergeCell ref="D179:H179"/>
    <mergeCell ref="A173:B173"/>
    <mergeCell ref="D173:H173"/>
    <mergeCell ref="A174:B174"/>
    <mergeCell ref="D174:H174"/>
    <mergeCell ref="A175:B175"/>
    <mergeCell ref="D175:H175"/>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7761.5999999999995</v>
      </c>
      <c r="E7" s="32">
        <f>F7*1.1</f>
        <v>7114.8</v>
      </c>
      <c r="F7" s="32">
        <v>6468</v>
      </c>
      <c r="G7" s="32">
        <f>F7*0.75</f>
        <v>4851</v>
      </c>
      <c r="H7" s="33">
        <f>F7*0.5</f>
        <v>3234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8481.6</v>
      </c>
      <c r="E12" s="32">
        <f>F12*1.1</f>
        <v>7774.8</v>
      </c>
      <c r="F12" s="32">
        <v>7068</v>
      </c>
      <c r="G12" s="32">
        <f>F12*0.75</f>
        <v>5301</v>
      </c>
      <c r="H12" s="33">
        <f>F12*0.5</f>
        <v>3534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4">
        <v>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10872</v>
      </c>
      <c r="E27" s="32">
        <f>F27*1.1</f>
        <v>9966</v>
      </c>
      <c r="F27" s="32">
        <v>9060</v>
      </c>
      <c r="G27" s="32">
        <f>F27*0.75</f>
        <v>6795</v>
      </c>
      <c r="H27" s="33">
        <f>F27*0.5</f>
        <v>4530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11880</v>
      </c>
      <c r="E32" s="32">
        <f>F32*1.1</f>
        <v>10890</v>
      </c>
      <c r="F32" s="32">
        <v>9900</v>
      </c>
      <c r="G32" s="32">
        <f>F32*0.75</f>
        <v>7425</v>
      </c>
      <c r="H32" s="33">
        <f>F32*0.5</f>
        <v>4950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361">
        <f>F48*1.2</f>
        <v>360</v>
      </c>
      <c r="E48" s="361">
        <f>F48*1.1</f>
        <v>330</v>
      </c>
      <c r="F48" s="361">
        <v>300</v>
      </c>
      <c r="G48" s="361">
        <f>F48*0.75</f>
        <v>225</v>
      </c>
      <c r="H48" s="361">
        <f>F48*0.5</f>
        <v>150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276 до 10488</v>
      </c>
      <c r="E55" s="122"/>
      <c r="F55" s="122"/>
      <c r="G55" s="122"/>
      <c r="H55" s="123"/>
    </row>
    <row r="56" spans="1:8" s="16" customFormat="1" ht="37.5" customHeight="1" outlineLevel="1" x14ac:dyDescent="0.2">
      <c r="A56" s="124" t="s">
        <v>32</v>
      </c>
      <c r="B56" s="125"/>
      <c r="C56" s="455"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56" s="127">
        <v>276</v>
      </c>
      <c r="E56" s="128"/>
      <c r="F56" s="128"/>
      <c r="G56" s="128"/>
      <c r="H56" s="129"/>
    </row>
    <row r="57" spans="1:8" s="16" customFormat="1" ht="37.5" customHeight="1" outlineLevel="1" x14ac:dyDescent="0.2">
      <c r="A57" s="130" t="s">
        <v>33</v>
      </c>
      <c r="B57" s="131"/>
      <c r="C57" s="456"/>
      <c r="D57" s="36">
        <v>552</v>
      </c>
      <c r="E57" s="37"/>
      <c r="F57" s="37"/>
      <c r="G57" s="37"/>
      <c r="H57" s="38"/>
    </row>
    <row r="58" spans="1:8" s="16" customFormat="1" ht="37.5" customHeight="1" outlineLevel="1" x14ac:dyDescent="0.2">
      <c r="A58" s="130" t="s">
        <v>34</v>
      </c>
      <c r="B58" s="131"/>
      <c r="C58" s="456"/>
      <c r="D58" s="36">
        <v>1104</v>
      </c>
      <c r="E58" s="37"/>
      <c r="F58" s="37"/>
      <c r="G58" s="37"/>
      <c r="H58" s="38"/>
    </row>
    <row r="59" spans="1:8" s="16" customFormat="1" ht="37.5" customHeight="1" outlineLevel="1" x14ac:dyDescent="0.2">
      <c r="A59" s="130" t="s">
        <v>35</v>
      </c>
      <c r="B59" s="131"/>
      <c r="C59" s="456"/>
      <c r="D59" s="36">
        <v>1656</v>
      </c>
      <c r="E59" s="37"/>
      <c r="F59" s="37"/>
      <c r="G59" s="37"/>
      <c r="H59" s="38"/>
    </row>
    <row r="60" spans="1:8" s="16" customFormat="1" ht="37.5" customHeight="1" outlineLevel="1" x14ac:dyDescent="0.2">
      <c r="A60" s="130" t="s">
        <v>36</v>
      </c>
      <c r="B60" s="131"/>
      <c r="C60" s="456"/>
      <c r="D60" s="36">
        <v>2208</v>
      </c>
      <c r="E60" s="37"/>
      <c r="F60" s="37"/>
      <c r="G60" s="37"/>
      <c r="H60" s="38"/>
    </row>
    <row r="61" spans="1:8" s="16" customFormat="1" ht="37.5" customHeight="1" outlineLevel="1" x14ac:dyDescent="0.2">
      <c r="A61" s="130" t="s">
        <v>37</v>
      </c>
      <c r="B61" s="131"/>
      <c r="C61" s="456"/>
      <c r="D61" s="36">
        <v>2760</v>
      </c>
      <c r="E61" s="37"/>
      <c r="F61" s="37"/>
      <c r="G61" s="37"/>
      <c r="H61" s="38"/>
    </row>
    <row r="62" spans="1:8" s="16" customFormat="1" ht="37.5" customHeight="1" outlineLevel="1" x14ac:dyDescent="0.2">
      <c r="A62" s="130" t="s">
        <v>38</v>
      </c>
      <c r="B62" s="131"/>
      <c r="C62" s="456"/>
      <c r="D62" s="36">
        <v>3312</v>
      </c>
      <c r="E62" s="37"/>
      <c r="F62" s="37"/>
      <c r="G62" s="37"/>
      <c r="H62" s="38"/>
    </row>
    <row r="63" spans="1:8" s="16" customFormat="1" ht="37.5" customHeight="1" outlineLevel="1" x14ac:dyDescent="0.2">
      <c r="A63" s="130" t="s">
        <v>39</v>
      </c>
      <c r="B63" s="131"/>
      <c r="C63" s="456"/>
      <c r="D63" s="36">
        <v>3864</v>
      </c>
      <c r="E63" s="37"/>
      <c r="F63" s="37"/>
      <c r="G63" s="37"/>
      <c r="H63" s="38"/>
    </row>
    <row r="64" spans="1:8" s="16" customFormat="1" ht="37.5" customHeight="1" outlineLevel="1" x14ac:dyDescent="0.2">
      <c r="A64" s="130" t="s">
        <v>40</v>
      </c>
      <c r="B64" s="131"/>
      <c r="C64" s="456"/>
      <c r="D64" s="36">
        <v>4416</v>
      </c>
      <c r="E64" s="37"/>
      <c r="F64" s="37"/>
      <c r="G64" s="37"/>
      <c r="H64" s="38"/>
    </row>
    <row r="65" spans="1:8" s="16" customFormat="1" ht="37.5" customHeight="1" outlineLevel="1" x14ac:dyDescent="0.2">
      <c r="A65" s="130" t="s">
        <v>41</v>
      </c>
      <c r="B65" s="131"/>
      <c r="C65" s="456"/>
      <c r="D65" s="36">
        <v>4968</v>
      </c>
      <c r="E65" s="37"/>
      <c r="F65" s="37"/>
      <c r="G65" s="37"/>
      <c r="H65" s="38"/>
    </row>
    <row r="66" spans="1:8" s="16" customFormat="1" ht="37.5" customHeight="1" outlineLevel="1" x14ac:dyDescent="0.2">
      <c r="A66" s="130" t="s">
        <v>42</v>
      </c>
      <c r="B66" s="131"/>
      <c r="C66" s="456"/>
      <c r="D66" s="36">
        <v>5520</v>
      </c>
      <c r="E66" s="37"/>
      <c r="F66" s="37"/>
      <c r="G66" s="37"/>
      <c r="H66" s="38"/>
    </row>
    <row r="67" spans="1:8" s="16" customFormat="1" ht="37.5" customHeight="1" outlineLevel="1" x14ac:dyDescent="0.2">
      <c r="A67" s="130" t="s">
        <v>43</v>
      </c>
      <c r="B67" s="131"/>
      <c r="C67" s="456"/>
      <c r="D67" s="36">
        <v>6072</v>
      </c>
      <c r="E67" s="37"/>
      <c r="F67" s="37"/>
      <c r="G67" s="37"/>
      <c r="H67" s="38"/>
    </row>
    <row r="68" spans="1:8" s="16" customFormat="1" ht="37.5" customHeight="1" outlineLevel="1" x14ac:dyDescent="0.2">
      <c r="A68" s="130" t="s">
        <v>44</v>
      </c>
      <c r="B68" s="131"/>
      <c r="C68" s="456"/>
      <c r="D68" s="36">
        <v>6624</v>
      </c>
      <c r="E68" s="37"/>
      <c r="F68" s="37"/>
      <c r="G68" s="37"/>
      <c r="H68" s="38"/>
    </row>
    <row r="69" spans="1:8" s="16" customFormat="1" ht="37.5" customHeight="1" outlineLevel="1" x14ac:dyDescent="0.2">
      <c r="A69" s="130" t="s">
        <v>45</v>
      </c>
      <c r="B69" s="131"/>
      <c r="C69" s="456"/>
      <c r="D69" s="36">
        <v>7176</v>
      </c>
      <c r="E69" s="37"/>
      <c r="F69" s="37"/>
      <c r="G69" s="37"/>
      <c r="H69" s="38"/>
    </row>
    <row r="70" spans="1:8" s="16" customFormat="1" ht="37.5" customHeight="1" outlineLevel="1" x14ac:dyDescent="0.2">
      <c r="A70" s="130" t="s">
        <v>46</v>
      </c>
      <c r="B70" s="131"/>
      <c r="C70" s="456"/>
      <c r="D70" s="36">
        <v>7728</v>
      </c>
      <c r="E70" s="37"/>
      <c r="F70" s="37"/>
      <c r="G70" s="37"/>
      <c r="H70" s="38"/>
    </row>
    <row r="71" spans="1:8" s="16" customFormat="1" ht="37.5" customHeight="1" outlineLevel="1" x14ac:dyDescent="0.2">
      <c r="A71" s="130" t="s">
        <v>47</v>
      </c>
      <c r="B71" s="131"/>
      <c r="C71" s="456"/>
      <c r="D71" s="36">
        <v>8280</v>
      </c>
      <c r="E71" s="37"/>
      <c r="F71" s="37"/>
      <c r="G71" s="37"/>
      <c r="H71" s="38"/>
    </row>
    <row r="72" spans="1:8" s="16" customFormat="1" ht="37.5" customHeight="1" outlineLevel="1" x14ac:dyDescent="0.2">
      <c r="A72" s="130" t="s">
        <v>48</v>
      </c>
      <c r="B72" s="131"/>
      <c r="C72" s="456"/>
      <c r="D72" s="36">
        <v>8832</v>
      </c>
      <c r="E72" s="37"/>
      <c r="F72" s="37"/>
      <c r="G72" s="37"/>
      <c r="H72" s="38"/>
    </row>
    <row r="73" spans="1:8" s="16" customFormat="1" ht="37.5" customHeight="1" outlineLevel="1" x14ac:dyDescent="0.2">
      <c r="A73" s="130" t="s">
        <v>49</v>
      </c>
      <c r="B73" s="131"/>
      <c r="C73" s="456"/>
      <c r="D73" s="36">
        <v>9384</v>
      </c>
      <c r="E73" s="37"/>
      <c r="F73" s="37"/>
      <c r="G73" s="37"/>
      <c r="H73" s="38"/>
    </row>
    <row r="74" spans="1:8" s="16" customFormat="1" ht="37.5" customHeight="1" outlineLevel="1" x14ac:dyDescent="0.2">
      <c r="A74" s="130" t="s">
        <v>50</v>
      </c>
      <c r="B74" s="131"/>
      <c r="C74" s="456"/>
      <c r="D74" s="36">
        <v>9936</v>
      </c>
      <c r="E74" s="37"/>
      <c r="F74" s="37"/>
      <c r="G74" s="37"/>
      <c r="H74" s="38"/>
    </row>
    <row r="75" spans="1:8" s="16" customFormat="1" ht="37.5" customHeight="1" outlineLevel="1" x14ac:dyDescent="0.2">
      <c r="A75" s="130" t="s">
        <v>51</v>
      </c>
      <c r="B75" s="131"/>
      <c r="C75" s="456"/>
      <c r="D75" s="36">
        <v>10488</v>
      </c>
      <c r="E75" s="37"/>
      <c r="F75" s="37"/>
      <c r="G75" s="37"/>
      <c r="H75" s="38"/>
    </row>
    <row r="76" spans="1:8" s="16" customFormat="1" ht="37.5" customHeight="1" outlineLevel="1" x14ac:dyDescent="0.2">
      <c r="A76" s="130" t="s">
        <v>196</v>
      </c>
      <c r="B76" s="131"/>
      <c r="C76" s="456"/>
      <c r="D76" s="36">
        <v>11040</v>
      </c>
      <c r="E76" s="37"/>
      <c r="F76" s="37"/>
      <c r="G76" s="37"/>
      <c r="H76" s="38"/>
    </row>
    <row r="77" spans="1:8" s="16" customFormat="1" ht="37.5" customHeight="1" outlineLevel="1" x14ac:dyDescent="0.2">
      <c r="A77" s="130" t="s">
        <v>197</v>
      </c>
      <c r="B77" s="131"/>
      <c r="C77" s="456"/>
      <c r="D77" s="36">
        <v>11592</v>
      </c>
      <c r="E77" s="37"/>
      <c r="F77" s="37"/>
      <c r="G77" s="37"/>
      <c r="H77" s="38"/>
    </row>
    <row r="78" spans="1:8" s="16" customFormat="1" ht="37.5" customHeight="1" outlineLevel="1" x14ac:dyDescent="0.2">
      <c r="A78" s="130" t="s">
        <v>198</v>
      </c>
      <c r="B78" s="131"/>
      <c r="C78" s="456"/>
      <c r="D78" s="36">
        <v>12144</v>
      </c>
      <c r="E78" s="37"/>
      <c r="F78" s="37"/>
      <c r="G78" s="37"/>
      <c r="H78" s="38"/>
    </row>
    <row r="79" spans="1:8" s="16" customFormat="1" ht="37.5" customHeight="1" outlineLevel="1" x14ac:dyDescent="0.2">
      <c r="A79" s="130" t="s">
        <v>199</v>
      </c>
      <c r="B79" s="131"/>
      <c r="C79" s="456"/>
      <c r="D79" s="36">
        <v>12696</v>
      </c>
      <c r="E79" s="37"/>
      <c r="F79" s="37"/>
      <c r="G79" s="37"/>
      <c r="H79" s="38"/>
    </row>
    <row r="80" spans="1:8" s="16" customFormat="1" ht="37.5" customHeight="1" outlineLevel="1" x14ac:dyDescent="0.2">
      <c r="A80" s="130" t="s">
        <v>200</v>
      </c>
      <c r="B80" s="131"/>
      <c r="C80" s="456"/>
      <c r="D80" s="36">
        <v>13248</v>
      </c>
      <c r="E80" s="37"/>
      <c r="F80" s="37"/>
      <c r="G80" s="37"/>
      <c r="H80" s="38"/>
    </row>
    <row r="81" spans="1:8" s="16" customFormat="1" ht="37.5" customHeight="1" outlineLevel="1" x14ac:dyDescent="0.2">
      <c r="A81" s="130" t="s">
        <v>201</v>
      </c>
      <c r="B81" s="131"/>
      <c r="C81" s="456"/>
      <c r="D81" s="36">
        <v>13800</v>
      </c>
      <c r="E81" s="37"/>
      <c r="F81" s="37"/>
      <c r="G81" s="37"/>
      <c r="H81" s="38"/>
    </row>
    <row r="82" spans="1:8" s="16" customFormat="1" ht="37.5" customHeight="1" outlineLevel="1" x14ac:dyDescent="0.2">
      <c r="A82" s="130" t="s">
        <v>202</v>
      </c>
      <c r="B82" s="131"/>
      <c r="C82" s="456"/>
      <c r="D82" s="36">
        <v>14352</v>
      </c>
      <c r="E82" s="37"/>
      <c r="F82" s="37"/>
      <c r="G82" s="37"/>
      <c r="H82" s="38"/>
    </row>
    <row r="83" spans="1:8" s="16" customFormat="1" ht="37.5" customHeight="1" outlineLevel="1" x14ac:dyDescent="0.2">
      <c r="A83" s="130" t="s">
        <v>203</v>
      </c>
      <c r="B83" s="131"/>
      <c r="C83" s="456"/>
      <c r="D83" s="36">
        <v>14904</v>
      </c>
      <c r="E83" s="37"/>
      <c r="F83" s="37"/>
      <c r="G83" s="37"/>
      <c r="H83" s="38"/>
    </row>
    <row r="84" spans="1:8" s="16" customFormat="1" ht="37.5" customHeight="1" outlineLevel="1" x14ac:dyDescent="0.2">
      <c r="A84" s="130" t="s">
        <v>204</v>
      </c>
      <c r="B84" s="131"/>
      <c r="C84" s="456"/>
      <c r="D84" s="36">
        <v>15456</v>
      </c>
      <c r="E84" s="37"/>
      <c r="F84" s="37"/>
      <c r="G84" s="37"/>
      <c r="H84" s="38"/>
    </row>
    <row r="85" spans="1:8" s="16" customFormat="1" ht="37.5" customHeight="1" outlineLevel="1" thickBot="1" x14ac:dyDescent="0.25">
      <c r="A85" s="130" t="s">
        <v>205</v>
      </c>
      <c r="B85" s="131"/>
      <c r="C85" s="457"/>
      <c r="D85" s="36">
        <v>16008</v>
      </c>
      <c r="E85" s="37"/>
      <c r="F85" s="37"/>
      <c r="G85" s="37"/>
      <c r="H85" s="38"/>
    </row>
    <row r="86" spans="1:8" s="16" customFormat="1" ht="50.1" customHeight="1" thickBot="1" x14ac:dyDescent="0.25">
      <c r="A86" s="119" t="s">
        <v>52</v>
      </c>
      <c r="B86" s="120"/>
      <c r="C86" s="120"/>
      <c r="D86" s="121" t="str">
        <f>"от "&amp;MIN(D87:D96)&amp;" до "&amp;MAX(D87:D96)</f>
        <v>от 300 до 4368</v>
      </c>
      <c r="E86" s="122"/>
      <c r="F86" s="122"/>
      <c r="G86" s="122"/>
      <c r="H86" s="123"/>
    </row>
    <row r="87" spans="1:8" s="16" customFormat="1" ht="152.25" customHeight="1" x14ac:dyDescent="0.2">
      <c r="A87" s="132" t="s">
        <v>53</v>
      </c>
      <c r="B87" s="133" t="s">
        <v>13</v>
      </c>
      <c r="C87" s="321"/>
      <c r="D87" s="127">
        <v>702</v>
      </c>
      <c r="E87" s="128"/>
      <c r="F87" s="128"/>
      <c r="G87" s="128"/>
      <c r="H87" s="129"/>
    </row>
    <row r="88" spans="1:8" s="16" customFormat="1" ht="37.5" customHeight="1" x14ac:dyDescent="0.2">
      <c r="A88" s="143" t="s">
        <v>54</v>
      </c>
      <c r="B88" s="458"/>
      <c r="C88" s="139"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88" s="36">
        <v>414</v>
      </c>
      <c r="E88" s="37"/>
      <c r="F88" s="37"/>
      <c r="G88" s="37"/>
      <c r="H88" s="38"/>
    </row>
    <row r="89" spans="1:8" s="16" customFormat="1" ht="37.5" customHeight="1" x14ac:dyDescent="0.2">
      <c r="A89" s="143" t="s">
        <v>55</v>
      </c>
      <c r="B89" s="458"/>
      <c r="C89" s="142"/>
      <c r="D89" s="36">
        <v>2184</v>
      </c>
      <c r="E89" s="37"/>
      <c r="F89" s="37"/>
      <c r="G89" s="37"/>
      <c r="H89" s="38"/>
    </row>
    <row r="90" spans="1:8" s="16" customFormat="1" ht="37.5" customHeight="1" x14ac:dyDescent="0.2">
      <c r="A90" s="143" t="s">
        <v>56</v>
      </c>
      <c r="B90" s="458"/>
      <c r="C90" s="142"/>
      <c r="D90" s="36">
        <v>1242</v>
      </c>
      <c r="E90" s="37"/>
      <c r="F90" s="37"/>
      <c r="G90" s="37"/>
      <c r="H90" s="38"/>
    </row>
    <row r="91" spans="1:8" s="16" customFormat="1" ht="37.5" customHeight="1" x14ac:dyDescent="0.2">
      <c r="A91" s="143" t="s">
        <v>57</v>
      </c>
      <c r="B91" s="144"/>
      <c r="C91" s="142"/>
      <c r="D91" s="36">
        <v>1716</v>
      </c>
      <c r="E91" s="37"/>
      <c r="F91" s="37"/>
      <c r="G91" s="37"/>
      <c r="H91" s="38"/>
    </row>
    <row r="92" spans="1:8" s="16" customFormat="1" ht="37.5" customHeight="1" x14ac:dyDescent="0.2">
      <c r="A92" s="143" t="s">
        <v>58</v>
      </c>
      <c r="B92" s="458"/>
      <c r="C92" s="142"/>
      <c r="D92" s="36">
        <v>300</v>
      </c>
      <c r="E92" s="37"/>
      <c r="F92" s="37"/>
      <c r="G92" s="37"/>
      <c r="H92" s="38"/>
    </row>
    <row r="93" spans="1:8" s="16" customFormat="1" ht="37.5" customHeight="1" x14ac:dyDescent="0.2">
      <c r="A93" s="143" t="s">
        <v>59</v>
      </c>
      <c r="B93" s="458"/>
      <c r="C93" s="142"/>
      <c r="D93" s="36">
        <v>300</v>
      </c>
      <c r="E93" s="37"/>
      <c r="F93" s="37"/>
      <c r="G93" s="37"/>
      <c r="H93" s="38"/>
    </row>
    <row r="94" spans="1:8" s="16" customFormat="1" ht="37.5" customHeight="1" x14ac:dyDescent="0.2">
      <c r="A94" s="143" t="s">
        <v>60</v>
      </c>
      <c r="B94" s="458"/>
      <c r="C94" s="142"/>
      <c r="D94" s="36">
        <v>600</v>
      </c>
      <c r="E94" s="37"/>
      <c r="F94" s="37"/>
      <c r="G94" s="37"/>
      <c r="H94" s="38"/>
    </row>
    <row r="95" spans="1:8" s="16" customFormat="1" ht="37.5" customHeight="1" x14ac:dyDescent="0.2">
      <c r="A95" s="143" t="s">
        <v>61</v>
      </c>
      <c r="B95" s="458"/>
      <c r="C95" s="142"/>
      <c r="D95" s="36">
        <v>900</v>
      </c>
      <c r="E95" s="37"/>
      <c r="F95" s="37"/>
      <c r="G95" s="37"/>
      <c r="H95" s="38"/>
    </row>
    <row r="96" spans="1:8" s="16" customFormat="1" ht="37.5" customHeight="1" thickBot="1" x14ac:dyDescent="0.25">
      <c r="A96" s="194" t="s">
        <v>62</v>
      </c>
      <c r="B96" s="459"/>
      <c r="C96" s="147"/>
      <c r="D96" s="36">
        <v>4368</v>
      </c>
      <c r="E96" s="37"/>
      <c r="F96" s="37"/>
      <c r="G96" s="37"/>
      <c r="H96" s="38"/>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7" s="45">
        <v>30</v>
      </c>
      <c r="E97" s="45"/>
      <c r="F97" s="45"/>
      <c r="G97" s="45"/>
      <c r="H97" s="46"/>
    </row>
    <row r="98" spans="1:8" s="28" customFormat="1" ht="50.1" customHeight="1" thickBot="1" x14ac:dyDescent="0.25">
      <c r="A98" s="24" t="s">
        <v>65</v>
      </c>
      <c r="B98" s="25"/>
      <c r="C98" s="26"/>
      <c r="D98" s="156" t="str">
        <f>"от "&amp;MIN(D100,D120:H121,F159,D122:H136)&amp;" до "&amp;MAX(D100,D120:H121,F159,D122:H136)</f>
        <v>от 720 до 7500</v>
      </c>
      <c r="E98" s="156"/>
      <c r="F98" s="156"/>
      <c r="G98" s="156"/>
      <c r="H98" s="157"/>
    </row>
    <row r="99" spans="1:8" s="16" customFormat="1" ht="24.95" customHeight="1" thickBot="1" x14ac:dyDescent="0.25">
      <c r="A99" s="301"/>
      <c r="B99" s="302"/>
      <c r="C99" s="118"/>
      <c r="D99" s="325"/>
      <c r="E99" s="325"/>
      <c r="F99" s="325"/>
      <c r="G99" s="325"/>
      <c r="H99" s="326"/>
    </row>
    <row r="100" spans="1:8" s="16" customFormat="1" ht="55.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00" s="165">
        <v>4500</v>
      </c>
      <c r="E100" s="165"/>
      <c r="F100" s="165"/>
      <c r="G100" s="165"/>
      <c r="H100" s="166"/>
    </row>
    <row r="101" spans="1:8" s="16" customFormat="1" ht="55.5" customHeight="1" thickBot="1" x14ac:dyDescent="0.25">
      <c r="A101" s="167" t="s">
        <v>67</v>
      </c>
      <c r="B101" s="168"/>
      <c r="C101" s="169"/>
      <c r="D101" s="170" t="s">
        <v>68</v>
      </c>
      <c r="E101" s="171"/>
      <c r="F101" s="171"/>
      <c r="G101" s="171"/>
      <c r="H101" s="172"/>
    </row>
    <row r="102" spans="1:8" s="16" customFormat="1" ht="55.5" customHeight="1" x14ac:dyDescent="0.2">
      <c r="A102" s="173" t="s">
        <v>69</v>
      </c>
      <c r="B102" s="174"/>
      <c r="C102" s="169"/>
      <c r="D102" s="140">
        <f>D100/4</f>
        <v>1125</v>
      </c>
      <c r="E102" s="140"/>
      <c r="F102" s="140"/>
      <c r="G102" s="140"/>
      <c r="H102" s="141"/>
    </row>
    <row r="103" spans="1:8" s="16" customFormat="1" ht="55.5" customHeight="1" x14ac:dyDescent="0.2">
      <c r="A103" s="173" t="s">
        <v>70</v>
      </c>
      <c r="B103" s="174"/>
      <c r="C103" s="169"/>
      <c r="D103" s="140">
        <f>D100/5</f>
        <v>900</v>
      </c>
      <c r="E103" s="140"/>
      <c r="F103" s="140"/>
      <c r="G103" s="140"/>
      <c r="H103" s="141"/>
    </row>
    <row r="104" spans="1:8" s="16" customFormat="1" ht="55.5" customHeight="1" x14ac:dyDescent="0.2">
      <c r="A104" s="173" t="s">
        <v>71</v>
      </c>
      <c r="B104" s="174"/>
      <c r="C104" s="169"/>
      <c r="D104" s="140">
        <f>D100/6</f>
        <v>750</v>
      </c>
      <c r="E104" s="140"/>
      <c r="F104" s="140"/>
      <c r="G104" s="140"/>
      <c r="H104" s="141"/>
    </row>
    <row r="105" spans="1:8" s="16" customFormat="1" ht="55.5" customHeight="1" x14ac:dyDescent="0.2">
      <c r="A105" s="173" t="s">
        <v>72</v>
      </c>
      <c r="B105" s="174"/>
      <c r="C105" s="169"/>
      <c r="D105" s="140">
        <f>D100/7</f>
        <v>642.85714285714289</v>
      </c>
      <c r="E105" s="140"/>
      <c r="F105" s="140"/>
      <c r="G105" s="140"/>
      <c r="H105" s="141"/>
    </row>
    <row r="106" spans="1:8" s="16" customFormat="1" ht="55.5" customHeight="1" x14ac:dyDescent="0.2">
      <c r="A106" s="173" t="s">
        <v>73</v>
      </c>
      <c r="B106" s="174"/>
      <c r="C106" s="169"/>
      <c r="D106" s="140">
        <f>D100/8</f>
        <v>562.5</v>
      </c>
      <c r="E106" s="140"/>
      <c r="F106" s="140"/>
      <c r="G106" s="140"/>
      <c r="H106" s="141"/>
    </row>
    <row r="107" spans="1:8" s="16" customFormat="1" ht="55.5" customHeight="1" x14ac:dyDescent="0.2">
      <c r="A107" s="173" t="s">
        <v>74</v>
      </c>
      <c r="B107" s="174"/>
      <c r="C107" s="169"/>
      <c r="D107" s="140">
        <f>D100/9</f>
        <v>500</v>
      </c>
      <c r="E107" s="140"/>
      <c r="F107" s="140"/>
      <c r="G107" s="140"/>
      <c r="H107" s="141"/>
    </row>
    <row r="108" spans="1:8" s="16" customFormat="1" ht="55.5" customHeight="1" x14ac:dyDescent="0.2">
      <c r="A108" s="173" t="s">
        <v>75</v>
      </c>
      <c r="B108" s="174"/>
      <c r="C108" s="169"/>
      <c r="D108" s="140">
        <f>D100/10</f>
        <v>450</v>
      </c>
      <c r="E108" s="140"/>
      <c r="F108" s="140"/>
      <c r="G108" s="140"/>
      <c r="H108" s="141"/>
    </row>
    <row r="109" spans="1:8" s="16" customFormat="1" ht="55.5" customHeight="1" thickBot="1" x14ac:dyDescent="0.25">
      <c r="A109" s="162" t="s">
        <v>76</v>
      </c>
      <c r="B109" s="163"/>
      <c r="C109" s="169"/>
      <c r="D109" s="165">
        <v>6744</v>
      </c>
      <c r="E109" s="165"/>
      <c r="F109" s="165"/>
      <c r="G109" s="165"/>
      <c r="H109" s="166"/>
    </row>
    <row r="110" spans="1:8" s="16" customFormat="1" ht="55.5" customHeight="1" thickBot="1" x14ac:dyDescent="0.25">
      <c r="A110" s="167" t="s">
        <v>67</v>
      </c>
      <c r="B110" s="168"/>
      <c r="C110" s="169"/>
      <c r="D110" s="170" t="s">
        <v>68</v>
      </c>
      <c r="E110" s="171"/>
      <c r="F110" s="171"/>
      <c r="G110" s="171"/>
      <c r="H110" s="172"/>
    </row>
    <row r="111" spans="1:8" s="16" customFormat="1" ht="55.5" customHeight="1" x14ac:dyDescent="0.2">
      <c r="A111" s="173" t="s">
        <v>69</v>
      </c>
      <c r="B111" s="174"/>
      <c r="C111" s="169"/>
      <c r="D111" s="140">
        <v>1686</v>
      </c>
      <c r="E111" s="140"/>
      <c r="F111" s="140"/>
      <c r="G111" s="140"/>
      <c r="H111" s="141"/>
    </row>
    <row r="112" spans="1:8" s="16" customFormat="1" ht="55.5" customHeight="1" x14ac:dyDescent="0.2">
      <c r="A112" s="173" t="s">
        <v>70</v>
      </c>
      <c r="B112" s="174"/>
      <c r="C112" s="169"/>
      <c r="D112" s="140">
        <v>1348.8</v>
      </c>
      <c r="E112" s="140"/>
      <c r="F112" s="140"/>
      <c r="G112" s="140"/>
      <c r="H112" s="141"/>
    </row>
    <row r="113" spans="1:8" s="16" customFormat="1" ht="55.5" customHeight="1" x14ac:dyDescent="0.2">
      <c r="A113" s="173" t="s">
        <v>71</v>
      </c>
      <c r="B113" s="174"/>
      <c r="C113" s="169"/>
      <c r="D113" s="140">
        <v>1124</v>
      </c>
      <c r="E113" s="140"/>
      <c r="F113" s="140"/>
      <c r="G113" s="140"/>
      <c r="H113" s="141"/>
    </row>
    <row r="114" spans="1:8" s="16" customFormat="1" ht="55.5" customHeight="1" x14ac:dyDescent="0.2">
      <c r="A114" s="173" t="s">
        <v>72</v>
      </c>
      <c r="B114" s="174"/>
      <c r="C114" s="169"/>
      <c r="D114" s="140">
        <v>963.42857142857144</v>
      </c>
      <c r="E114" s="140"/>
      <c r="F114" s="140"/>
      <c r="G114" s="140"/>
      <c r="H114" s="141"/>
    </row>
    <row r="115" spans="1:8" s="16" customFormat="1" ht="55.5" customHeight="1" x14ac:dyDescent="0.2">
      <c r="A115" s="173" t="s">
        <v>73</v>
      </c>
      <c r="B115" s="174"/>
      <c r="C115" s="169"/>
      <c r="D115" s="140">
        <v>843</v>
      </c>
      <c r="E115" s="140"/>
      <c r="F115" s="140"/>
      <c r="G115" s="140"/>
      <c r="H115" s="141"/>
    </row>
    <row r="116" spans="1:8" s="16" customFormat="1" ht="55.5" customHeight="1" x14ac:dyDescent="0.2">
      <c r="A116" s="173" t="s">
        <v>74</v>
      </c>
      <c r="B116" s="174"/>
      <c r="C116" s="169"/>
      <c r="D116" s="140">
        <v>749.33333333333337</v>
      </c>
      <c r="E116" s="140"/>
      <c r="F116" s="140"/>
      <c r="G116" s="140"/>
      <c r="H116" s="141"/>
    </row>
    <row r="117" spans="1:8" s="16" customFormat="1" ht="55.5" customHeight="1" thickBot="1" x14ac:dyDescent="0.25">
      <c r="A117" s="173" t="s">
        <v>75</v>
      </c>
      <c r="B117" s="174"/>
      <c r="C117" s="177"/>
      <c r="D117" s="140">
        <v>674.4</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18" s="44">
        <v>7002</v>
      </c>
      <c r="E118" s="45"/>
      <c r="F118" s="45"/>
      <c r="G118" s="45"/>
      <c r="H118" s="46"/>
    </row>
    <row r="119" spans="1:8" s="16" customFormat="1" ht="24.95" customHeight="1" thickBot="1" x14ac:dyDescent="0.25">
      <c r="A119" s="301"/>
      <c r="B119" s="302"/>
      <c r="C119" s="182"/>
      <c r="D119" s="325"/>
      <c r="E119" s="325"/>
      <c r="F119" s="325"/>
      <c r="G119" s="325"/>
      <c r="H119" s="326"/>
    </row>
    <row r="120" spans="1:8" s="16" customFormat="1" ht="50.1" customHeight="1" x14ac:dyDescent="0.2">
      <c r="A120" s="143" t="s">
        <v>78</v>
      </c>
      <c r="B120" s="144"/>
      <c r="C120" s="294" t="str">
        <f>"Интернет-площадка 2gis.ru на основе Cправочника организаций "&amp;$C$2&amp;""</f>
        <v>Интернет-площадка 2gis.ru на основе Cправочника организаций "2ГИС.СЫКТЫВКАР"</v>
      </c>
      <c r="D120" s="56">
        <v>4500</v>
      </c>
      <c r="E120" s="37"/>
      <c r="F120" s="37"/>
      <c r="G120" s="37"/>
      <c r="H120" s="38"/>
    </row>
    <row r="121" spans="1:8" s="16" customFormat="1" ht="50.1" customHeight="1" x14ac:dyDescent="0.2">
      <c r="A121" s="143" t="s">
        <v>79</v>
      </c>
      <c r="B121" s="144"/>
      <c r="C12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1" s="56">
        <v>2730</v>
      </c>
      <c r="E121" s="37"/>
      <c r="F121" s="37"/>
      <c r="G121" s="37"/>
      <c r="H121" s="38"/>
    </row>
    <row r="122" spans="1:8" s="16" customFormat="1" ht="50.1" customHeight="1" x14ac:dyDescent="0.2">
      <c r="A122" s="137" t="s">
        <v>80</v>
      </c>
      <c r="B122" s="191"/>
      <c r="C12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2" s="56">
        <v>6504</v>
      </c>
      <c r="E122" s="37"/>
      <c r="F122" s="37"/>
      <c r="G122" s="37"/>
      <c r="H122" s="38"/>
    </row>
    <row r="123" spans="1:8" s="16" customFormat="1" ht="50.1" customHeight="1" x14ac:dyDescent="0.2">
      <c r="A123" s="137" t="s">
        <v>81</v>
      </c>
      <c r="B123" s="191"/>
      <c r="C123" s="190" t="str">
        <f>"Интернет-площадка 2gis.ru на основе Cправочника организаций "&amp;$C$2&amp;""</f>
        <v>Интернет-площадка 2gis.ru на основе Cправочника организаций "2ГИС.СЫКТЫВКАР"</v>
      </c>
      <c r="D123" s="56">
        <v>5544</v>
      </c>
      <c r="E123" s="37"/>
      <c r="F123" s="37"/>
      <c r="G123" s="37"/>
      <c r="H123" s="38"/>
    </row>
    <row r="124" spans="1:8" s="16" customFormat="1" ht="50.1" customHeight="1" x14ac:dyDescent="0.2">
      <c r="A124" s="143" t="s">
        <v>82</v>
      </c>
      <c r="B124" s="144"/>
      <c r="C124" s="190" t="str">
        <f>"Интернет-площадка 2gis.ru на основе Cправочника организаций "&amp;$C$2&amp;""</f>
        <v>Интернет-площадка 2gis.ru на основе Cправочника организаций "2ГИС.СЫКТЫВКАР"</v>
      </c>
      <c r="D124" s="56">
        <v>6652.8</v>
      </c>
      <c r="E124" s="37"/>
      <c r="F124" s="37"/>
      <c r="G124" s="37"/>
      <c r="H124" s="38"/>
    </row>
    <row r="125" spans="1:8" s="16" customFormat="1" ht="50.1" customHeight="1" x14ac:dyDescent="0.2">
      <c r="A125" s="143" t="s">
        <v>83</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5" s="56">
        <v>2730</v>
      </c>
      <c r="E125" s="37"/>
      <c r="F125" s="37"/>
      <c r="G125" s="37"/>
      <c r="H125" s="38"/>
    </row>
    <row r="126" spans="1:8" s="16" customFormat="1" ht="50.1" customHeight="1" x14ac:dyDescent="0.2">
      <c r="A126" s="143" t="s">
        <v>84</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6" s="56">
        <v>2730</v>
      </c>
      <c r="E126" s="37"/>
      <c r="F126" s="37"/>
      <c r="G126" s="37"/>
      <c r="H126" s="38"/>
    </row>
    <row r="127" spans="1:8" s="16" customFormat="1" ht="50.1" customHeight="1" x14ac:dyDescent="0.2">
      <c r="A127" s="143" t="s">
        <v>85</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7" s="56">
        <v>6612</v>
      </c>
      <c r="E127" s="37"/>
      <c r="F127" s="37"/>
      <c r="G127" s="37"/>
      <c r="H127" s="38"/>
    </row>
    <row r="128" spans="1:8" s="16" customFormat="1" ht="50.1" customHeight="1" x14ac:dyDescent="0.2">
      <c r="A128" s="143" t="s">
        <v>86</v>
      </c>
      <c r="B128" s="144"/>
      <c r="C128" s="190" t="str">
        <f>C159</f>
        <v>электронный справочник на основе Справочника организаций "2ГИС.СЫКТЫВКАР" (мобильная версия 2ГИС 4.0 и выше)</v>
      </c>
      <c r="D128" s="56">
        <v>7500</v>
      </c>
      <c r="E128" s="37"/>
      <c r="F128" s="37"/>
      <c r="G128" s="37"/>
      <c r="H128" s="38"/>
    </row>
    <row r="129" spans="1:8" s="16" customFormat="1" ht="50.1" customHeight="1" x14ac:dyDescent="0.2">
      <c r="A129" s="143" t="s">
        <v>87</v>
      </c>
      <c r="B129" s="144"/>
      <c r="C129" s="190" t="s">
        <v>680</v>
      </c>
      <c r="D129" s="56">
        <v>720</v>
      </c>
      <c r="E129" s="37"/>
      <c r="F129" s="37"/>
      <c r="G129" s="37"/>
      <c r="H129" s="38"/>
    </row>
    <row r="130" spans="1:8" s="16" customFormat="1" ht="63" customHeight="1" x14ac:dyDescent="0.2">
      <c r="A130" s="143" t="s">
        <v>89</v>
      </c>
      <c r="B130" s="144"/>
      <c r="C13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0" s="56">
        <v>2502</v>
      </c>
      <c r="E130" s="37"/>
      <c r="F130" s="37"/>
      <c r="G130" s="37"/>
      <c r="H130" s="38"/>
    </row>
    <row r="131" spans="1:8" s="16" customFormat="1" ht="63" customHeight="1" x14ac:dyDescent="0.2">
      <c r="A131" s="143" t="s">
        <v>90</v>
      </c>
      <c r="B131" s="144"/>
      <c r="C131" s="190"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1" s="56">
        <v>1902</v>
      </c>
      <c r="E131" s="37"/>
      <c r="F131" s="37"/>
      <c r="G131" s="37"/>
      <c r="H131" s="38"/>
    </row>
    <row r="132" spans="1:8" s="16" customFormat="1" ht="63" customHeight="1" x14ac:dyDescent="0.2">
      <c r="A132" s="143" t="s">
        <v>91</v>
      </c>
      <c r="B132" s="144"/>
      <c r="C132"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2" s="56">
        <v>1500</v>
      </c>
      <c r="E132" s="37"/>
      <c r="F132" s="37"/>
      <c r="G132" s="37"/>
      <c r="H132" s="38"/>
    </row>
    <row r="133" spans="1:8" s="16" customFormat="1" ht="63" customHeight="1" x14ac:dyDescent="0.2">
      <c r="A133" s="143" t="s">
        <v>92</v>
      </c>
      <c r="B133" s="144"/>
      <c r="C133" s="190"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3" s="56">
        <v>900</v>
      </c>
      <c r="E133" s="37"/>
      <c r="F133" s="37"/>
      <c r="G133" s="37"/>
      <c r="H133" s="38"/>
    </row>
    <row r="134" spans="1:8" s="16" customFormat="1" ht="63" customHeight="1" x14ac:dyDescent="0.2">
      <c r="A134" s="143" t="s">
        <v>93</v>
      </c>
      <c r="B134" s="144" t="s">
        <v>93</v>
      </c>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4" s="329">
        <v>7002</v>
      </c>
      <c r="E134" s="140"/>
      <c r="F134" s="140"/>
      <c r="G134" s="140"/>
      <c r="H134" s="141"/>
    </row>
    <row r="135" spans="1:8" s="16" customFormat="1" ht="63" customHeight="1" x14ac:dyDescent="0.2">
      <c r="A135" s="143" t="s">
        <v>94</v>
      </c>
      <c r="B135" s="144" t="s">
        <v>94</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35" s="329">
        <v>5502</v>
      </c>
      <c r="E135" s="140"/>
      <c r="F135" s="140"/>
      <c r="G135" s="140"/>
      <c r="H135" s="141"/>
    </row>
    <row r="136" spans="1:8" s="16" customFormat="1" ht="50.1" customHeight="1" thickBot="1" x14ac:dyDescent="0.25">
      <c r="A136" s="143" t="s">
        <v>95</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6" s="56">
        <v>1656</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7" s="56">
        <v>600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8" s="56">
        <v>6000</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9" s="56">
        <v>4002</v>
      </c>
      <c r="E139" s="37"/>
      <c r="F139" s="37"/>
      <c r="G139" s="37"/>
      <c r="H139" s="38"/>
    </row>
    <row r="140" spans="1:8" s="16" customFormat="1" ht="96" customHeight="1" x14ac:dyDescent="0.2">
      <c r="A140" s="137" t="s">
        <v>98</v>
      </c>
      <c r="B140" s="191"/>
      <c r="C1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40" s="56">
        <v>6000</v>
      </c>
      <c r="E140" s="37"/>
      <c r="F140" s="37"/>
      <c r="G140" s="37"/>
      <c r="H140" s="38"/>
    </row>
    <row r="141" spans="1:8" s="16" customFormat="1" ht="50.1" customHeight="1" x14ac:dyDescent="0.2">
      <c r="A141" s="143" t="s">
        <v>681</v>
      </c>
      <c r="B141" s="144"/>
      <c r="C141" s="190" t="str">
        <f>"Интернет-площадка 2gis.ru на основе Cправочника организаций "&amp;$C$2&amp;""</f>
        <v>Интернет-площадка 2gis.ru на основе Cправочника организаций "2ГИС.СЫКТЫВКАР"</v>
      </c>
      <c r="D141" s="56">
        <v>6360</v>
      </c>
      <c r="E141" s="37"/>
      <c r="F141" s="37"/>
      <c r="G141" s="37"/>
      <c r="H141" s="38"/>
    </row>
    <row r="142" spans="1:8" s="16" customFormat="1" ht="50.1" customHeight="1" x14ac:dyDescent="0.2">
      <c r="A142" s="143" t="s">
        <v>100</v>
      </c>
      <c r="B142" s="144"/>
      <c r="C142"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3840</v>
      </c>
      <c r="E142" s="37"/>
      <c r="F142" s="37"/>
      <c r="G142" s="37"/>
      <c r="H142" s="38"/>
    </row>
    <row r="143" spans="1:8" s="16" customFormat="1" ht="50.1" customHeight="1" x14ac:dyDescent="0.2">
      <c r="A143" s="137" t="s">
        <v>101</v>
      </c>
      <c r="B143" s="191"/>
      <c r="C143"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9120</v>
      </c>
      <c r="E143" s="37"/>
      <c r="F143" s="37"/>
      <c r="G143" s="37"/>
      <c r="H143" s="38"/>
    </row>
    <row r="144" spans="1:8" s="16" customFormat="1" ht="50.1" customHeight="1" x14ac:dyDescent="0.2">
      <c r="A144" s="137" t="s">
        <v>102</v>
      </c>
      <c r="B144" s="191"/>
      <c r="C144" s="190" t="str">
        <f>"Интернет-площадка 2gis.ru на основе Cправочника организаций "&amp;$C$2&amp;""</f>
        <v>Интернет-площадка 2gis.ru на основе Cправочника организаций "2ГИС.СЫКТЫВКАР"</v>
      </c>
      <c r="D144" s="56">
        <v>7800</v>
      </c>
      <c r="E144" s="37"/>
      <c r="F144" s="37"/>
      <c r="G144" s="37"/>
      <c r="H144" s="38"/>
    </row>
    <row r="145" spans="1:8" s="16" customFormat="1" ht="50.1" customHeight="1" x14ac:dyDescent="0.2">
      <c r="A145" s="137" t="s">
        <v>103</v>
      </c>
      <c r="B145" s="191"/>
      <c r="C145" s="190" t="str">
        <f>"Интернет-площадка 2gis.ru на основе Cправочника организаций "&amp;$C$2&amp;""</f>
        <v>Интернет-площадка 2gis.ru на основе Cправочника организаций "2ГИС.СЫКТЫВКАР"</v>
      </c>
      <c r="D145" s="56">
        <v>9360</v>
      </c>
      <c r="E145" s="37"/>
      <c r="F145" s="37"/>
      <c r="G145" s="37"/>
      <c r="H145" s="38"/>
    </row>
    <row r="146" spans="1:8" s="16" customFormat="1" ht="50.1" customHeight="1" x14ac:dyDescent="0.2">
      <c r="A146" s="137" t="s">
        <v>104</v>
      </c>
      <c r="B146" s="191"/>
      <c r="C146"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6" s="56">
        <v>3840</v>
      </c>
      <c r="E146" s="37"/>
      <c r="F146" s="37"/>
      <c r="G146" s="37"/>
      <c r="H146" s="38"/>
    </row>
    <row r="147" spans="1:8" s="16" customFormat="1" ht="50.1" customHeight="1" x14ac:dyDescent="0.2">
      <c r="A147" s="137" t="s">
        <v>105</v>
      </c>
      <c r="B147" s="191"/>
      <c r="C147"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7" s="56">
        <v>3840</v>
      </c>
      <c r="E147" s="37"/>
      <c r="F147" s="37"/>
      <c r="G147" s="37"/>
      <c r="H147" s="38"/>
    </row>
    <row r="148" spans="1:8" s="16" customFormat="1" ht="50.1" customHeight="1" x14ac:dyDescent="0.2">
      <c r="A148" s="143" t="s">
        <v>106</v>
      </c>
      <c r="B148" s="144"/>
      <c r="C148"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8" s="56">
        <v>9360</v>
      </c>
      <c r="E148" s="37"/>
      <c r="F148" s="37"/>
      <c r="G148" s="37"/>
      <c r="H148" s="38"/>
    </row>
    <row r="149" spans="1:8" s="16" customFormat="1" ht="50.1" customHeight="1" x14ac:dyDescent="0.2">
      <c r="A149" s="143" t="s">
        <v>107</v>
      </c>
      <c r="B149" s="144"/>
      <c r="C149" s="190" t="s">
        <v>680</v>
      </c>
      <c r="D149" s="56">
        <v>1080</v>
      </c>
      <c r="E149" s="37"/>
      <c r="F149" s="37"/>
      <c r="G149" s="37"/>
      <c r="H149" s="38"/>
    </row>
    <row r="150" spans="1:8" s="16" customFormat="1" ht="63" customHeight="1" x14ac:dyDescent="0.2">
      <c r="A150" s="143" t="s">
        <v>108</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56">
        <v>9840</v>
      </c>
      <c r="E150" s="37"/>
      <c r="F150" s="37"/>
      <c r="G150" s="37"/>
      <c r="H150" s="38"/>
    </row>
    <row r="151" spans="1:8" s="16" customFormat="1" ht="50.1" customHeight="1" thickBot="1" x14ac:dyDescent="0.25">
      <c r="A151" s="143" t="s">
        <v>109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1" s="56">
        <v>2400</v>
      </c>
      <c r="E151" s="37"/>
      <c r="F151" s="37"/>
      <c r="G151" s="37"/>
      <c r="H151" s="38"/>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53" s="36">
        <v>6000</v>
      </c>
      <c r="E153" s="37"/>
      <c r="F153" s="37"/>
      <c r="G153" s="37"/>
      <c r="H153" s="38"/>
    </row>
    <row r="154" spans="1:8" s="16" customFormat="1" ht="50.1" customHeight="1" x14ac:dyDescent="0.2">
      <c r="A154" s="143" t="s">
        <v>112</v>
      </c>
      <c r="B154" s="144"/>
      <c r="C154" s="196"/>
      <c r="D154" s="36">
        <v>4002</v>
      </c>
      <c r="E154" s="37"/>
      <c r="F154" s="37"/>
      <c r="G154" s="37"/>
      <c r="H154" s="38"/>
    </row>
    <row r="155" spans="1:8" s="16" customFormat="1" ht="50.1" customHeight="1" x14ac:dyDescent="0.2">
      <c r="A155" s="194" t="s">
        <v>113</v>
      </c>
      <c r="B155" s="195"/>
      <c r="C155" s="196"/>
      <c r="D155" s="329">
        <v>1500</v>
      </c>
      <c r="E155" s="140"/>
      <c r="F155" s="140"/>
      <c r="G155" s="140"/>
      <c r="H155" s="140"/>
    </row>
    <row r="156" spans="1:8" s="16" customFormat="1" ht="50.1" customHeight="1" x14ac:dyDescent="0.2">
      <c r="A156" s="194" t="s">
        <v>114</v>
      </c>
      <c r="B156" s="195"/>
      <c r="C156" s="196"/>
      <c r="D156" s="329">
        <v>150</v>
      </c>
      <c r="E156" s="140"/>
      <c r="F156" s="140"/>
      <c r="G156" s="140"/>
      <c r="H156" s="140"/>
    </row>
    <row r="157" spans="1:8" s="16" customFormat="1" ht="50.1" customHeight="1" thickBot="1" x14ac:dyDescent="0.25">
      <c r="A157" s="194" t="s">
        <v>115</v>
      </c>
      <c r="B157" s="195"/>
      <c r="C157" s="198"/>
      <c r="D157" s="78">
        <v>600</v>
      </c>
      <c r="E157" s="79"/>
      <c r="F157" s="79"/>
      <c r="G157" s="79"/>
      <c r="H157" s="79"/>
    </row>
    <row r="158" spans="1:8" s="16" customFormat="1" ht="50.1" customHeight="1" thickBot="1" x14ac:dyDescent="0.25">
      <c r="A158" s="24" t="s">
        <v>116</v>
      </c>
      <c r="B158" s="25"/>
      <c r="C158" s="26"/>
      <c r="D158" s="156"/>
      <c r="E158" s="156"/>
      <c r="F158" s="156"/>
      <c r="G158" s="156"/>
      <c r="H158" s="157"/>
    </row>
    <row r="159" spans="1:8" s="16" customFormat="1" ht="50.1" customHeight="1" x14ac:dyDescent="0.2">
      <c r="A159" s="143" t="s">
        <v>117</v>
      </c>
      <c r="B159" s="144"/>
      <c r="C15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9" s="200">
        <f>F159*1.2</f>
        <v>2397.6</v>
      </c>
      <c r="E159" s="201">
        <f>F159*1.1</f>
        <v>2197.8000000000002</v>
      </c>
      <c r="F159" s="201">
        <v>1998</v>
      </c>
      <c r="G159" s="201">
        <f>F159*0.75</f>
        <v>1498.5</v>
      </c>
      <c r="H159" s="202">
        <f>F159*0.5</f>
        <v>999</v>
      </c>
    </row>
    <row r="160" spans="1:8" s="16" customFormat="1" ht="50.1" customHeight="1" x14ac:dyDescent="0.2">
      <c r="A160" s="143" t="s">
        <v>118</v>
      </c>
      <c r="B160" s="144"/>
      <c r="C160" s="190" t="str">
        <f>"Интернет-площадка 2gis.ru на основе Cправочника организаций "&amp;$C$2&amp;""</f>
        <v>Интернет-площадка 2gis.ru на основе Cправочника организаций "2ГИС.СЫКТЫВКАР"</v>
      </c>
      <c r="D160" s="36">
        <v>2004</v>
      </c>
      <c r="E160" s="37"/>
      <c r="F160" s="37"/>
      <c r="G160" s="37"/>
      <c r="H160" s="38"/>
    </row>
    <row r="161" spans="1:8" s="16" customFormat="1" ht="50.1" customHeight="1" x14ac:dyDescent="0.2">
      <c r="A161" s="143" t="s">
        <v>119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1" s="56">
        <v>534</v>
      </c>
      <c r="E161" s="37"/>
      <c r="F161" s="37"/>
      <c r="G161" s="37"/>
      <c r="H161" s="38"/>
    </row>
    <row r="162" spans="1:8" s="16" customFormat="1" ht="50.1" customHeight="1" x14ac:dyDescent="0.2">
      <c r="A162" s="137" t="s">
        <v>286</v>
      </c>
      <c r="B162" s="191"/>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62" s="200">
        <f>F162*1.2</f>
        <v>3456</v>
      </c>
      <c r="E162" s="201">
        <f>F162*1.1</f>
        <v>3168.0000000000005</v>
      </c>
      <c r="F162" s="201">
        <v>2880</v>
      </c>
      <c r="G162" s="201">
        <f>F162*0.75</f>
        <v>2160</v>
      </c>
      <c r="H162" s="202">
        <f>F162*0.5</f>
        <v>1440</v>
      </c>
    </row>
    <row r="163" spans="1:8" s="16" customFormat="1" ht="50.1" customHeight="1" x14ac:dyDescent="0.2">
      <c r="A163" s="137" t="s">
        <v>165</v>
      </c>
      <c r="B163" s="191"/>
      <c r="C163" s="190" t="str">
        <f>"Интернет-площадка 2gis.ru на основе Cправочника организаций "&amp;$C$2&amp;""</f>
        <v>Интернет-площадка 2gis.ru на основе Cправочника организаций "2ГИС.СЫКТЫВКАР"</v>
      </c>
      <c r="D163" s="36">
        <v>2880</v>
      </c>
      <c r="E163" s="37"/>
      <c r="F163" s="37"/>
      <c r="G163" s="37"/>
      <c r="H163" s="38"/>
    </row>
    <row r="164" spans="1:8" s="16" customFormat="1" ht="50.1" customHeight="1" x14ac:dyDescent="0.2">
      <c r="A164" s="137" t="s">
        <v>122</v>
      </c>
      <c r="B164" s="191"/>
      <c r="C164" s="19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6">
        <v>840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"2ГИС.СЫКТЫВКАР"</v>
      </c>
      <c r="D165" s="200">
        <f>F165*1.2</f>
        <v>2491.1999999999998</v>
      </c>
      <c r="E165" s="201">
        <f>F165*1.1</f>
        <v>2283.6000000000004</v>
      </c>
      <c r="F165" s="201">
        <v>2076</v>
      </c>
      <c r="G165" s="201">
        <f>F165*0.75</f>
        <v>1557</v>
      </c>
      <c r="H165" s="202">
        <f>F165*0.5</f>
        <v>1038</v>
      </c>
    </row>
    <row r="166" spans="1:8" s="28" customFormat="1" ht="50.1" customHeight="1" thickBot="1" x14ac:dyDescent="0.25">
      <c r="A166" s="24" t="s">
        <v>184</v>
      </c>
      <c r="B166" s="25"/>
      <c r="C166" s="26"/>
      <c r="D166" s="156"/>
      <c r="E166" s="156"/>
      <c r="F166" s="156"/>
      <c r="G166" s="156"/>
      <c r="H166" s="157"/>
    </row>
    <row r="167" spans="1:8" s="23" customFormat="1" ht="30" customHeight="1" thickBot="1" x14ac:dyDescent="0.25">
      <c r="A167" s="535"/>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8" s="31">
        <v>8250</v>
      </c>
      <c r="E168" s="32"/>
      <c r="F168" s="32"/>
      <c r="G168" s="32"/>
      <c r="H168" s="33"/>
    </row>
    <row r="169" spans="1:8" s="16" customFormat="1" ht="83.25" customHeight="1" thickBot="1" x14ac:dyDescent="0.25">
      <c r="A169" s="143" t="s">
        <v>186</v>
      </c>
      <c r="B169" s="144"/>
      <c r="C169" s="196"/>
      <c r="D169" s="36">
        <v>8250</v>
      </c>
      <c r="E169" s="37"/>
      <c r="F169" s="37"/>
      <c r="G169" s="37"/>
      <c r="H169" s="38"/>
    </row>
    <row r="170" spans="1:8" s="16" customFormat="1" ht="21.75" thickBot="1" x14ac:dyDescent="0.25">
      <c r="A170" s="301"/>
      <c r="B170" s="302"/>
      <c r="C170" s="182"/>
      <c r="D170" s="325"/>
      <c r="E170" s="325"/>
      <c r="F170" s="325"/>
      <c r="G170" s="325"/>
      <c r="H170" s="326"/>
    </row>
    <row r="171" spans="1:8" ht="12.6" customHeight="1" x14ac:dyDescent="0.2"/>
    <row r="172" spans="1:8" s="211" customFormat="1" ht="24.95" customHeight="1" x14ac:dyDescent="0.2">
      <c r="A172" s="208"/>
      <c r="B172" s="209" t="s">
        <v>125</v>
      </c>
      <c r="C172" s="210" t="s">
        <v>682</v>
      </c>
      <c r="D172" s="210"/>
    </row>
    <row r="173" spans="1:8" s="211" customFormat="1" ht="24.95" customHeight="1" x14ac:dyDescent="0.2">
      <c r="A173" s="208"/>
      <c r="C173" s="212" t="s">
        <v>683</v>
      </c>
      <c r="D173" s="212"/>
    </row>
    <row r="174" spans="1:8" s="211" customFormat="1" ht="24.95" customHeight="1" x14ac:dyDescent="0.2">
      <c r="A174" s="208"/>
      <c r="C174" s="212" t="s">
        <v>684</v>
      </c>
      <c r="D174" s="212"/>
    </row>
    <row r="175" spans="1:8" s="205" customFormat="1" ht="12" customHeight="1" x14ac:dyDescent="0.2">
      <c r="A175" s="204"/>
      <c r="C175" s="212"/>
      <c r="D175" s="212"/>
      <c r="E175" s="211"/>
      <c r="F175" s="211"/>
      <c r="G175" s="211"/>
    </row>
    <row r="176" spans="1:8" s="219" customFormat="1" ht="24.9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0,4294 гривен</v>
      </c>
      <c r="B176" s="215"/>
      <c r="C176" s="215"/>
      <c r="D176" s="216"/>
      <c r="E176" s="216"/>
      <c r="F176" s="217"/>
      <c r="G176" s="218"/>
      <c r="H176" s="218"/>
    </row>
    <row r="177" spans="1:8" s="219" customFormat="1" ht="24.9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0,0422 дирхам</v>
      </c>
      <c r="B177" s="215"/>
      <c r="C177" s="215"/>
      <c r="D177" s="216"/>
      <c r="E177" s="216"/>
      <c r="F177" s="217"/>
      <c r="G177" s="220"/>
      <c r="H177" s="220"/>
    </row>
    <row r="178" spans="1:8" s="219" customFormat="1" ht="24.9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0,0115 доллара</v>
      </c>
      <c r="B178" s="215"/>
      <c r="C178" s="215"/>
      <c r="D178" s="216"/>
      <c r="E178" s="216"/>
      <c r="F178" s="217"/>
      <c r="G178" s="220"/>
      <c r="H178" s="220"/>
    </row>
    <row r="179" spans="1:8" s="219" customFormat="1" ht="24.95" customHeight="1" x14ac:dyDescent="0.2">
      <c r="A179" s="215" t="str">
        <f>Абакан_юр!A160</f>
        <v>По соглашению сторон в качестве валюты платежа могут выступать евро, в этом случае курс следующий: 1 руб. = 0,0106 евро</v>
      </c>
      <c r="B179" s="215"/>
      <c r="C179" s="215"/>
      <c r="D179" s="216"/>
      <c r="E179" s="217"/>
      <c r="F179" s="217"/>
      <c r="G179" s="220"/>
      <c r="H179" s="220"/>
    </row>
    <row r="180" spans="1:8" s="219" customFormat="1" ht="24.9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0,2596 крона</v>
      </c>
      <c r="B180" s="215"/>
      <c r="C180" s="215"/>
      <c r="D180" s="216"/>
      <c r="E180" s="217"/>
      <c r="F180" s="217"/>
      <c r="G180" s="220"/>
      <c r="H180" s="220"/>
    </row>
    <row r="181" spans="1:8" s="219" customFormat="1" ht="24.9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1,0276 сом</v>
      </c>
      <c r="B181" s="215"/>
      <c r="C181" s="215"/>
      <c r="D181" s="216"/>
      <c r="E181" s="216"/>
      <c r="F181" s="217"/>
      <c r="G181" s="220"/>
      <c r="H181" s="220"/>
    </row>
    <row r="182" spans="1:8" s="219" customFormat="1" ht="24.9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2" s="215"/>
      <c r="C182" s="215"/>
      <c r="D182" s="216"/>
      <c r="E182" s="216"/>
      <c r="F182" s="217"/>
      <c r="G182" s="220"/>
      <c r="H182" s="220"/>
    </row>
    <row r="183" spans="1:8" s="226" customFormat="1" ht="12" customHeight="1" x14ac:dyDescent="0.2">
      <c r="A183" s="221"/>
      <c r="B183" s="221"/>
      <c r="C183" s="222"/>
      <c r="D183" s="223"/>
      <c r="E183" s="223"/>
      <c r="F183" s="224"/>
      <c r="G183" s="225"/>
      <c r="H183" s="225"/>
    </row>
    <row r="184" spans="1:8" ht="24.95" customHeight="1" x14ac:dyDescent="0.2">
      <c r="A184" s="227" t="s">
        <v>136</v>
      </c>
      <c r="B184" s="227"/>
      <c r="C184" s="227"/>
      <c r="D184" s="227"/>
      <c r="E184" s="227"/>
      <c r="F184" s="227"/>
      <c r="G184" s="227"/>
      <c r="H184" s="227"/>
    </row>
    <row r="185" spans="1:8" ht="24.95" customHeight="1" x14ac:dyDescent="0.2">
      <c r="A185" s="227" t="s">
        <v>137</v>
      </c>
      <c r="B185" s="227"/>
      <c r="C185" s="227"/>
      <c r="D185" s="227"/>
      <c r="E185" s="227"/>
      <c r="F185" s="227"/>
      <c r="G185" s="227"/>
      <c r="H185" s="227"/>
    </row>
    <row r="186" spans="1:8" s="226" customFormat="1" ht="12.6" customHeight="1" x14ac:dyDescent="0.2">
      <c r="A186" s="221"/>
      <c r="B186" s="221"/>
      <c r="C186" s="222"/>
      <c r="D186" s="223"/>
      <c r="E186" s="223"/>
      <c r="F186" s="224"/>
      <c r="G186" s="225"/>
      <c r="H186" s="225"/>
    </row>
    <row r="187" spans="1:8" s="230" customFormat="1" ht="50.1" customHeight="1" thickBot="1" x14ac:dyDescent="0.25">
      <c r="A187" s="228" t="s">
        <v>138</v>
      </c>
      <c r="B187" s="228"/>
      <c r="C187" s="228"/>
      <c r="D187" s="228"/>
      <c r="E187" s="228"/>
      <c r="F187" s="229"/>
      <c r="G187" s="219"/>
    </row>
    <row r="188" spans="1:8" s="235" customFormat="1" ht="50.1" customHeight="1" thickBot="1" x14ac:dyDescent="0.25">
      <c r="A188" s="541" t="s">
        <v>139</v>
      </c>
      <c r="B188" s="542"/>
      <c r="C188" s="542"/>
      <c r="D188" s="542"/>
      <c r="E188" s="543"/>
      <c r="F188" s="234"/>
      <c r="G188" s="205"/>
    </row>
    <row r="189" spans="1:8" ht="97.5" customHeight="1" thickBot="1" x14ac:dyDescent="0.25">
      <c r="A189" s="305" t="s">
        <v>140</v>
      </c>
      <c r="B189" s="306"/>
      <c r="C189" s="238" t="s">
        <v>141</v>
      </c>
      <c r="D189" s="330" t="s">
        <v>142</v>
      </c>
      <c r="E189" s="331"/>
      <c r="F189" s="240"/>
      <c r="G189" s="240"/>
      <c r="H189" s="240"/>
    </row>
    <row r="190" spans="1:8" ht="99.95" customHeight="1" x14ac:dyDescent="0.2">
      <c r="A190" s="246" t="s">
        <v>143</v>
      </c>
      <c r="B190" s="247"/>
      <c r="C190" s="248" t="s">
        <v>144</v>
      </c>
      <c r="D190" s="249" t="s">
        <v>145</v>
      </c>
      <c r="E190" s="250"/>
      <c r="F190" s="240"/>
      <c r="G190" s="240"/>
      <c r="H190" s="240"/>
    </row>
    <row r="191" spans="1:8" ht="75" customHeight="1" x14ac:dyDescent="0.2">
      <c r="A191" s="246" t="s">
        <v>146</v>
      </c>
      <c r="B191" s="247"/>
      <c r="C191" s="248" t="s">
        <v>147</v>
      </c>
      <c r="D191" s="249" t="s">
        <v>148</v>
      </c>
      <c r="E191" s="250"/>
      <c r="F191" s="240"/>
      <c r="G191" s="240"/>
      <c r="H191" s="240"/>
    </row>
    <row r="192" spans="1:8" ht="128.2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7" t="s">
        <v>153</v>
      </c>
      <c r="D193" s="333" t="s">
        <v>148</v>
      </c>
      <c r="E193" s="548"/>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s="226" customFormat="1" ht="12" customHeight="1" x14ac:dyDescent="0.2">
      <c r="A195" s="221"/>
      <c r="B195" s="221"/>
      <c r="C195" s="222"/>
      <c r="D195" s="223"/>
      <c r="E195" s="223"/>
      <c r="F195" s="224"/>
      <c r="G195" s="225"/>
      <c r="H195" s="225"/>
    </row>
    <row r="196" spans="1:8" s="462" customFormat="1" ht="75" customHeight="1" x14ac:dyDescent="0.2">
      <c r="A196" s="460" t="s">
        <v>653</v>
      </c>
      <c r="B196" s="460"/>
      <c r="C196" s="460"/>
      <c r="D196" s="460"/>
      <c r="E196" s="460"/>
      <c r="F196" s="460"/>
      <c r="G196" s="460"/>
      <c r="H196" s="460"/>
    </row>
    <row r="197" spans="1:8" s="462" customFormat="1" ht="24.75" customHeight="1" x14ac:dyDescent="0.2">
      <c r="A197" s="461" t="s">
        <v>685</v>
      </c>
      <c r="B197" s="461"/>
      <c r="C197" s="461"/>
      <c r="D197" s="461"/>
      <c r="E197" s="461"/>
      <c r="F197" s="461"/>
      <c r="G197" s="461"/>
      <c r="H197" s="461"/>
    </row>
    <row r="198" spans="1:8" s="226" customFormat="1" ht="12" customHeight="1" x14ac:dyDescent="0.2">
      <c r="A198" s="221"/>
      <c r="B198" s="221"/>
      <c r="C198" s="222"/>
      <c r="D198" s="223"/>
      <c r="E198" s="223"/>
      <c r="F198" s="224"/>
      <c r="G198" s="225"/>
      <c r="H198" s="225"/>
    </row>
    <row r="199" spans="1:8" ht="42" customHeight="1" x14ac:dyDescent="0.2">
      <c r="A199" s="252" t="s">
        <v>156</v>
      </c>
      <c r="B199" s="252"/>
      <c r="C199" s="252"/>
      <c r="D199" s="252"/>
      <c r="E199" s="252"/>
      <c r="F199" s="252"/>
      <c r="G199" s="252"/>
      <c r="H199" s="252"/>
    </row>
    <row r="200" spans="1:8" ht="36" customHeight="1" x14ac:dyDescent="0.2">
      <c r="A200" s="252" t="s">
        <v>157</v>
      </c>
      <c r="B200" s="252"/>
      <c r="C200" s="252"/>
      <c r="D200" s="252"/>
      <c r="E200" s="252"/>
      <c r="F200" s="252"/>
      <c r="G200" s="252"/>
      <c r="H200" s="252"/>
    </row>
    <row r="201" spans="1:8" ht="189" customHeight="1" x14ac:dyDescent="0.2">
      <c r="A2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11"/>
      <c r="C201" s="311"/>
      <c r="D201" s="311"/>
      <c r="E201" s="311"/>
      <c r="F201" s="311"/>
      <c r="G201" s="311"/>
      <c r="H201" s="311"/>
    </row>
    <row r="202" spans="1:8" s="16" customFormat="1" ht="67.5" customHeight="1" x14ac:dyDescent="0.2">
      <c r="A202" s="227" t="s">
        <v>159</v>
      </c>
      <c r="B202" s="227"/>
      <c r="C202" s="227"/>
      <c r="D202" s="227"/>
      <c r="E202" s="227"/>
      <c r="F202" s="227"/>
      <c r="G202" s="227"/>
      <c r="H202" s="227"/>
    </row>
    <row r="203" spans="1:8" ht="23.25" x14ac:dyDescent="0.2">
      <c r="A203" s="252" t="s">
        <v>160</v>
      </c>
      <c r="B203" s="252"/>
      <c r="C203" s="252"/>
      <c r="D203" s="252"/>
      <c r="E203" s="252"/>
      <c r="F203" s="252"/>
      <c r="G203" s="252"/>
      <c r="H203" s="252"/>
    </row>
    <row r="204" spans="1:8" ht="6" customHeight="1" x14ac:dyDescent="0.2"/>
    <row r="205" spans="1:8" s="254" customFormat="1" ht="114.75" customHeight="1" x14ac:dyDescent="0.2">
      <c r="A205" s="227" t="s">
        <v>161</v>
      </c>
      <c r="B205" s="227"/>
      <c r="C205" s="227"/>
      <c r="D205" s="227"/>
      <c r="E205" s="227"/>
      <c r="F205" s="227"/>
      <c r="G205" s="227"/>
      <c r="H205" s="227"/>
    </row>
  </sheetData>
  <sheetProtection selectLockedCells="1" selectUnlockedCells="1"/>
  <mergeCells count="334">
    <mergeCell ref="A199:H199"/>
    <mergeCell ref="A200:H200"/>
    <mergeCell ref="A201:H201"/>
    <mergeCell ref="A202:H202"/>
    <mergeCell ref="A203:H203"/>
    <mergeCell ref="A205:E205"/>
    <mergeCell ref="F205:H205"/>
    <mergeCell ref="A193:B193"/>
    <mergeCell ref="D193:E193"/>
    <mergeCell ref="A194:B194"/>
    <mergeCell ref="D194:E194"/>
    <mergeCell ref="A196:H196"/>
    <mergeCell ref="A197:H197"/>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193"/>
  <sheetViews>
    <sheetView view="pageBreakPreview" zoomScale="40" zoomScaleNormal="60" zoomScaleSheetLayoutView="40" workbookViewId="0">
      <pane ySplit="4" topLeftCell="A60"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4" width="90.7109375" style="205" customWidth="1"/>
    <col min="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января 2024 г.</v>
      </c>
      <c r="B2" s="6" t="s">
        <v>2</v>
      </c>
      <c r="C2" s="7" t="s">
        <v>686</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ht="21.75"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4">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17"/>
      <c r="C47" s="118"/>
      <c r="D47" s="268"/>
    </row>
    <row r="48" spans="1:4"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361">
        <v>1800</v>
      </c>
    </row>
    <row r="49" spans="1:4"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362"/>
    </row>
    <row r="50" spans="1:4"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362"/>
    </row>
    <row r="51" spans="1:4" ht="21.75" thickBot="1" x14ac:dyDescent="0.25">
      <c r="A51" s="81"/>
      <c r="B51" s="117"/>
      <c r="C51" s="118"/>
      <c r="D51" s="268"/>
    </row>
    <row r="52" spans="1:4"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21">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22"/>
    </row>
    <row r="54" spans="1:4" ht="21.75" thickBot="1" x14ac:dyDescent="0.25">
      <c r="A54" s="81"/>
      <c r="B54" s="117"/>
      <c r="C54" s="118"/>
      <c r="D54" s="268"/>
    </row>
    <row r="55" spans="1:4" ht="50.1" customHeight="1" thickBot="1" x14ac:dyDescent="0.25">
      <c r="A55" s="119" t="s">
        <v>31</v>
      </c>
      <c r="B55" s="120"/>
      <c r="C55" s="120"/>
      <c r="D55" s="269" t="str">
        <f>"от "&amp;MIN(D56:D75)&amp;" до "&amp;MAX(D56:D75)</f>
        <v>от 120 до 2400</v>
      </c>
    </row>
    <row r="56" spans="1:4"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6" s="270">
        <v>120</v>
      </c>
    </row>
    <row r="57" spans="1:4" ht="37.5" customHeight="1" x14ac:dyDescent="0.2">
      <c r="A57" s="130" t="s">
        <v>33</v>
      </c>
      <c r="B57" s="131"/>
      <c r="C57" s="126"/>
      <c r="D57" s="271">
        <v>240</v>
      </c>
    </row>
    <row r="58" spans="1:4" ht="37.5" customHeight="1" x14ac:dyDescent="0.2">
      <c r="A58" s="130" t="s">
        <v>34</v>
      </c>
      <c r="B58" s="131"/>
      <c r="C58" s="126"/>
      <c r="D58" s="271">
        <v>360</v>
      </c>
    </row>
    <row r="59" spans="1:4" ht="37.5" customHeight="1" x14ac:dyDescent="0.2">
      <c r="A59" s="130" t="s">
        <v>35</v>
      </c>
      <c r="B59" s="131"/>
      <c r="C59" s="126"/>
      <c r="D59" s="271">
        <v>480</v>
      </c>
    </row>
    <row r="60" spans="1:4" ht="37.5" customHeight="1" x14ac:dyDescent="0.2">
      <c r="A60" s="130" t="s">
        <v>36</v>
      </c>
      <c r="B60" s="131"/>
      <c r="C60" s="126"/>
      <c r="D60" s="271">
        <v>600</v>
      </c>
    </row>
    <row r="61" spans="1:4" ht="37.5" customHeight="1" x14ac:dyDescent="0.2">
      <c r="A61" s="130" t="s">
        <v>37</v>
      </c>
      <c r="B61" s="131"/>
      <c r="C61" s="126"/>
      <c r="D61" s="271">
        <v>720</v>
      </c>
    </row>
    <row r="62" spans="1:4" ht="37.5" customHeight="1" x14ac:dyDescent="0.2">
      <c r="A62" s="130" t="s">
        <v>38</v>
      </c>
      <c r="B62" s="131"/>
      <c r="C62" s="126"/>
      <c r="D62" s="271">
        <v>840</v>
      </c>
    </row>
    <row r="63" spans="1:4" ht="37.5" customHeight="1" x14ac:dyDescent="0.2">
      <c r="A63" s="130" t="s">
        <v>39</v>
      </c>
      <c r="B63" s="131"/>
      <c r="C63" s="126"/>
      <c r="D63" s="271">
        <v>960</v>
      </c>
    </row>
    <row r="64" spans="1:4" ht="37.5" customHeight="1" x14ac:dyDescent="0.2">
      <c r="A64" s="130" t="s">
        <v>40</v>
      </c>
      <c r="B64" s="131"/>
      <c r="C64" s="126"/>
      <c r="D64" s="271">
        <v>1080</v>
      </c>
    </row>
    <row r="65" spans="1:4" ht="37.5" customHeight="1" x14ac:dyDescent="0.2">
      <c r="A65" s="130" t="s">
        <v>41</v>
      </c>
      <c r="B65" s="131"/>
      <c r="C65" s="126"/>
      <c r="D65" s="271">
        <v>1200</v>
      </c>
    </row>
    <row r="66" spans="1:4" ht="37.5" customHeight="1" x14ac:dyDescent="0.2">
      <c r="A66" s="130" t="s">
        <v>42</v>
      </c>
      <c r="B66" s="131"/>
      <c r="C66" s="126"/>
      <c r="D66" s="271">
        <v>1320</v>
      </c>
    </row>
    <row r="67" spans="1:4" ht="37.5" customHeight="1" x14ac:dyDescent="0.2">
      <c r="A67" s="130" t="s">
        <v>43</v>
      </c>
      <c r="B67" s="131"/>
      <c r="C67" s="126"/>
      <c r="D67" s="271">
        <v>1440</v>
      </c>
    </row>
    <row r="68" spans="1:4" ht="37.5" customHeight="1" x14ac:dyDescent="0.2">
      <c r="A68" s="130" t="s">
        <v>44</v>
      </c>
      <c r="B68" s="131"/>
      <c r="C68" s="126"/>
      <c r="D68" s="271">
        <v>1560</v>
      </c>
    </row>
    <row r="69" spans="1:4" ht="37.5" customHeight="1" x14ac:dyDescent="0.2">
      <c r="A69" s="130" t="s">
        <v>45</v>
      </c>
      <c r="B69" s="131"/>
      <c r="C69" s="126"/>
      <c r="D69" s="271">
        <v>1680</v>
      </c>
    </row>
    <row r="70" spans="1:4" ht="37.5" customHeight="1" x14ac:dyDescent="0.2">
      <c r="A70" s="130" t="s">
        <v>46</v>
      </c>
      <c r="B70" s="131"/>
      <c r="C70" s="126"/>
      <c r="D70" s="271">
        <v>1800</v>
      </c>
    </row>
    <row r="71" spans="1:4" ht="37.5" customHeight="1" x14ac:dyDescent="0.2">
      <c r="A71" s="130" t="s">
        <v>47</v>
      </c>
      <c r="B71" s="131"/>
      <c r="C71" s="126"/>
      <c r="D71" s="271">
        <v>1920</v>
      </c>
    </row>
    <row r="72" spans="1:4" ht="37.5" customHeight="1" x14ac:dyDescent="0.2">
      <c r="A72" s="130" t="s">
        <v>48</v>
      </c>
      <c r="B72" s="131"/>
      <c r="C72" s="126"/>
      <c r="D72" s="271">
        <v>2040</v>
      </c>
    </row>
    <row r="73" spans="1:4" ht="37.5" customHeight="1" x14ac:dyDescent="0.2">
      <c r="A73" s="130" t="s">
        <v>49</v>
      </c>
      <c r="B73" s="131"/>
      <c r="C73" s="126"/>
      <c r="D73" s="271">
        <v>2160</v>
      </c>
    </row>
    <row r="74" spans="1:4" ht="37.5" customHeight="1" x14ac:dyDescent="0.2">
      <c r="A74" s="130" t="s">
        <v>50</v>
      </c>
      <c r="B74" s="131"/>
      <c r="C74" s="126"/>
      <c r="D74" s="271">
        <v>2280</v>
      </c>
    </row>
    <row r="75" spans="1:4" ht="37.5" customHeight="1" thickBot="1" x14ac:dyDescent="0.25">
      <c r="A75" s="130" t="s">
        <v>51</v>
      </c>
      <c r="B75" s="131"/>
      <c r="C75" s="126"/>
      <c r="D75" s="271">
        <v>2400</v>
      </c>
    </row>
    <row r="76" spans="1:4" ht="50.1" customHeight="1" thickBot="1" x14ac:dyDescent="0.25">
      <c r="A76" s="119" t="s">
        <v>52</v>
      </c>
      <c r="B76" s="120"/>
      <c r="C76" s="120"/>
      <c r="D76" s="269" t="str">
        <f>"от "&amp;MIN(D77:D86)&amp;" до "&amp;MAX(D77:D86)</f>
        <v>от 60 до 648</v>
      </c>
    </row>
    <row r="77" spans="1:4" ht="151.5" x14ac:dyDescent="0.2">
      <c r="A77" s="132" t="s">
        <v>53</v>
      </c>
      <c r="B77" s="133" t="s">
        <v>13</v>
      </c>
      <c r="C77" s="321"/>
      <c r="D77" s="279">
        <v>192</v>
      </c>
    </row>
    <row r="78" spans="1:4" ht="37.5" customHeight="1" x14ac:dyDescent="0.2">
      <c r="A78" s="273" t="s">
        <v>54</v>
      </c>
      <c r="B78" s="274"/>
      <c r="C78" s="139"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8" s="271">
        <v>60</v>
      </c>
    </row>
    <row r="79" spans="1:4" ht="37.5" customHeight="1" x14ac:dyDescent="0.2">
      <c r="A79" s="273" t="s">
        <v>55</v>
      </c>
      <c r="B79" s="274"/>
      <c r="C79" s="142"/>
      <c r="D79" s="271">
        <v>648</v>
      </c>
    </row>
    <row r="80" spans="1:4" ht="37.5" customHeight="1" x14ac:dyDescent="0.2">
      <c r="A80" s="275" t="s">
        <v>56</v>
      </c>
      <c r="B80" s="276"/>
      <c r="C80" s="142"/>
      <c r="D80" s="271">
        <v>180</v>
      </c>
    </row>
    <row r="81" spans="1:4" ht="37.5" customHeight="1" x14ac:dyDescent="0.2">
      <c r="A81" s="277" t="s">
        <v>57</v>
      </c>
      <c r="B81" s="278"/>
      <c r="C81" s="142"/>
      <c r="D81" s="271">
        <v>594</v>
      </c>
    </row>
    <row r="82" spans="1:4" ht="37.5" customHeight="1" x14ac:dyDescent="0.2">
      <c r="A82" s="273" t="s">
        <v>58</v>
      </c>
      <c r="B82" s="274"/>
      <c r="C82" s="142"/>
      <c r="D82" s="279">
        <v>60</v>
      </c>
    </row>
    <row r="83" spans="1:4" ht="37.5" customHeight="1" x14ac:dyDescent="0.2">
      <c r="A83" s="273" t="s">
        <v>59</v>
      </c>
      <c r="B83" s="274"/>
      <c r="C83" s="142"/>
      <c r="D83" s="279">
        <v>60</v>
      </c>
    </row>
    <row r="84" spans="1:4" ht="37.5" customHeight="1" x14ac:dyDescent="0.2">
      <c r="A84" s="273" t="s">
        <v>60</v>
      </c>
      <c r="B84" s="274"/>
      <c r="C84" s="142"/>
      <c r="D84" s="279">
        <v>120</v>
      </c>
    </row>
    <row r="85" spans="1:4" ht="37.5" customHeight="1" x14ac:dyDescent="0.2">
      <c r="A85" s="273" t="s">
        <v>61</v>
      </c>
      <c r="B85" s="274"/>
      <c r="C85" s="142"/>
      <c r="D85" s="279">
        <v>180</v>
      </c>
    </row>
    <row r="86" spans="1:4" ht="37.5" customHeight="1" thickBot="1" x14ac:dyDescent="0.25">
      <c r="A86" s="280" t="s">
        <v>62</v>
      </c>
      <c r="B86" s="281"/>
      <c r="C86" s="147"/>
      <c r="D86" s="282">
        <v>240</v>
      </c>
    </row>
    <row r="87" spans="1:4"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87" s="723">
        <v>30</v>
      </c>
    </row>
    <row r="88" spans="1:4" ht="50.1" customHeight="1" thickBot="1" x14ac:dyDescent="0.25">
      <c r="A88" s="24" t="s">
        <v>65</v>
      </c>
      <c r="B88" s="25"/>
      <c r="C88" s="26"/>
      <c r="D88" s="27" t="str">
        <f>"от "&amp;MIN(D90,D110:D126)&amp;" до "&amp;MAX(D90,D110:D126)</f>
        <v>от 300 до 2412</v>
      </c>
    </row>
    <row r="89" spans="1:4" ht="21.75" thickBot="1" x14ac:dyDescent="0.25">
      <c r="A89" s="301"/>
      <c r="B89" s="302"/>
      <c r="C89" s="118"/>
      <c r="D89" s="303"/>
    </row>
    <row r="90" spans="1:4" ht="57.7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90" s="518">
        <v>360</v>
      </c>
    </row>
    <row r="91" spans="1:4" ht="57.75" customHeight="1" thickBot="1" x14ac:dyDescent="0.25">
      <c r="A91" s="167" t="s">
        <v>67</v>
      </c>
      <c r="B91" s="168"/>
      <c r="C91" s="169"/>
      <c r="D91" s="656" t="s">
        <v>68</v>
      </c>
    </row>
    <row r="92" spans="1:4" ht="57.75" customHeight="1" x14ac:dyDescent="0.2">
      <c r="A92" s="173" t="s">
        <v>69</v>
      </c>
      <c r="B92" s="174"/>
      <c r="C92" s="169"/>
      <c r="D92" s="271">
        <f>D90/4</f>
        <v>90</v>
      </c>
    </row>
    <row r="93" spans="1:4" ht="57.75" customHeight="1" x14ac:dyDescent="0.2">
      <c r="A93" s="173" t="s">
        <v>70</v>
      </c>
      <c r="B93" s="174"/>
      <c r="C93" s="169"/>
      <c r="D93" s="271">
        <f>D90/5</f>
        <v>72</v>
      </c>
    </row>
    <row r="94" spans="1:4" ht="57.75" customHeight="1" x14ac:dyDescent="0.2">
      <c r="A94" s="173" t="s">
        <v>71</v>
      </c>
      <c r="B94" s="174"/>
      <c r="C94" s="169"/>
      <c r="D94" s="271">
        <f>D90/6</f>
        <v>60</v>
      </c>
    </row>
    <row r="95" spans="1:4" ht="57.75" customHeight="1" x14ac:dyDescent="0.2">
      <c r="A95" s="173" t="s">
        <v>72</v>
      </c>
      <c r="B95" s="174"/>
      <c r="C95" s="169"/>
      <c r="D95" s="271">
        <f>D90/7</f>
        <v>51.428571428571431</v>
      </c>
    </row>
    <row r="96" spans="1:4" ht="57.75" customHeight="1" x14ac:dyDescent="0.2">
      <c r="A96" s="173" t="s">
        <v>73</v>
      </c>
      <c r="B96" s="174"/>
      <c r="C96" s="169"/>
      <c r="D96" s="271">
        <f>D90/8</f>
        <v>45</v>
      </c>
    </row>
    <row r="97" spans="1:4" ht="57.75" customHeight="1" x14ac:dyDescent="0.2">
      <c r="A97" s="173" t="s">
        <v>74</v>
      </c>
      <c r="B97" s="174"/>
      <c r="C97" s="169"/>
      <c r="D97" s="271">
        <f>D90/9</f>
        <v>40</v>
      </c>
    </row>
    <row r="98" spans="1:4" ht="57.75" customHeight="1" thickBot="1" x14ac:dyDescent="0.25">
      <c r="A98" s="173" t="s">
        <v>75</v>
      </c>
      <c r="B98" s="174"/>
      <c r="C98" s="169"/>
      <c r="D98" s="271">
        <f>D90/10</f>
        <v>36</v>
      </c>
    </row>
    <row r="99" spans="1:4" ht="57.75" customHeight="1" thickBot="1" x14ac:dyDescent="0.25">
      <c r="A99" s="162" t="s">
        <v>76</v>
      </c>
      <c r="B99" s="163"/>
      <c r="C99" s="169"/>
      <c r="D99" s="518">
        <v>1368</v>
      </c>
    </row>
    <row r="100" spans="1:4" ht="57.75" customHeight="1" thickBot="1" x14ac:dyDescent="0.25">
      <c r="A100" s="167" t="s">
        <v>67</v>
      </c>
      <c r="B100" s="168"/>
      <c r="C100" s="169"/>
      <c r="D100" s="656" t="s">
        <v>68</v>
      </c>
    </row>
    <row r="101" spans="1:4" ht="57.75" customHeight="1" x14ac:dyDescent="0.2">
      <c r="A101" s="173" t="s">
        <v>69</v>
      </c>
      <c r="B101" s="174"/>
      <c r="C101" s="169"/>
      <c r="D101" s="271">
        <v>342</v>
      </c>
    </row>
    <row r="102" spans="1:4" ht="57.75" customHeight="1" x14ac:dyDescent="0.2">
      <c r="A102" s="173" t="s">
        <v>70</v>
      </c>
      <c r="B102" s="174"/>
      <c r="C102" s="169"/>
      <c r="D102" s="271">
        <v>273.59999999999997</v>
      </c>
    </row>
    <row r="103" spans="1:4" ht="57.75" customHeight="1" x14ac:dyDescent="0.2">
      <c r="A103" s="173" t="s">
        <v>71</v>
      </c>
      <c r="B103" s="174"/>
      <c r="C103" s="169"/>
      <c r="D103" s="271">
        <v>228</v>
      </c>
    </row>
    <row r="104" spans="1:4" ht="57.75" customHeight="1" x14ac:dyDescent="0.2">
      <c r="A104" s="173" t="s">
        <v>72</v>
      </c>
      <c r="B104" s="174"/>
      <c r="C104" s="169"/>
      <c r="D104" s="271">
        <v>195.42857142857142</v>
      </c>
    </row>
    <row r="105" spans="1:4" ht="57.75" customHeight="1" x14ac:dyDescent="0.2">
      <c r="A105" s="173" t="s">
        <v>73</v>
      </c>
      <c r="B105" s="174"/>
      <c r="C105" s="169"/>
      <c r="D105" s="271">
        <v>171</v>
      </c>
    </row>
    <row r="106" spans="1:4" ht="57.75" customHeight="1" x14ac:dyDescent="0.2">
      <c r="A106" s="173" t="s">
        <v>74</v>
      </c>
      <c r="B106" s="174"/>
      <c r="C106" s="169"/>
      <c r="D106" s="271">
        <v>152</v>
      </c>
    </row>
    <row r="107" spans="1:4" ht="57.75" customHeight="1" thickBot="1" x14ac:dyDescent="0.25">
      <c r="A107" s="173" t="s">
        <v>75</v>
      </c>
      <c r="B107" s="174"/>
      <c r="C107" s="177"/>
      <c r="D107" s="271">
        <v>136.79999999999998</v>
      </c>
    </row>
    <row r="108" spans="1:4"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8" s="297">
        <v>3000</v>
      </c>
    </row>
    <row r="109" spans="1:4" ht="21.75" thickBot="1" x14ac:dyDescent="0.25">
      <c r="A109" s="180"/>
      <c r="B109" s="181"/>
      <c r="C109" s="182"/>
      <c r="D109" s="293"/>
    </row>
    <row r="110" spans="1:4"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"2ГИС.ТАГАНРОГ</v>
      </c>
      <c r="D110" s="279">
        <v>1740</v>
      </c>
    </row>
    <row r="111" spans="1:4" ht="50.1" customHeight="1" x14ac:dyDescent="0.2">
      <c r="A111" s="143" t="s">
        <v>79</v>
      </c>
      <c r="B111" s="144"/>
      <c r="C111"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1" s="279">
        <v>648</v>
      </c>
    </row>
    <row r="112" spans="1:4" ht="50.1" customHeight="1" x14ac:dyDescent="0.2">
      <c r="A112" s="143" t="s">
        <v>80</v>
      </c>
      <c r="B112" s="144"/>
      <c r="C112"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2" s="279">
        <v>1008</v>
      </c>
    </row>
    <row r="113" spans="1:4" ht="50.1" customHeight="1" x14ac:dyDescent="0.2">
      <c r="A113" s="143" t="s">
        <v>81</v>
      </c>
      <c r="B113" s="144"/>
      <c r="C113" s="190" t="str">
        <f>"Интернет-площадка 2gis.ru на основе Cправочника организаций "&amp;$C$2&amp;""</f>
        <v>Интернет-площадка 2gis.ru на основе Cправочника организаций "2ГИС.ТАГАНРОГ</v>
      </c>
      <c r="D113" s="279">
        <v>2010</v>
      </c>
    </row>
    <row r="114" spans="1:4"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"2ГИС.ТАГАНРОГ</v>
      </c>
      <c r="D114" s="279">
        <v>2412</v>
      </c>
    </row>
    <row r="115" spans="1:4" ht="50.1" customHeight="1" x14ac:dyDescent="0.2">
      <c r="A115" s="143" t="s">
        <v>83</v>
      </c>
      <c r="B115" s="144"/>
      <c r="C115"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5" s="279">
        <v>648</v>
      </c>
    </row>
    <row r="116" spans="1:4" ht="50.1" customHeight="1" x14ac:dyDescent="0.2">
      <c r="A116" s="143" t="s">
        <v>84</v>
      </c>
      <c r="B116" s="144"/>
      <c r="C11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6" s="279">
        <v>414</v>
      </c>
    </row>
    <row r="117" spans="1:4" ht="50.1" customHeight="1" x14ac:dyDescent="0.2">
      <c r="A117" s="143" t="s">
        <v>85</v>
      </c>
      <c r="B117" s="144"/>
      <c r="C117"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7" s="279">
        <v>888</v>
      </c>
    </row>
    <row r="118" spans="1:4" ht="50.1" customHeight="1" x14ac:dyDescent="0.2">
      <c r="A118" s="143" t="s">
        <v>86</v>
      </c>
      <c r="B118" s="144"/>
      <c r="C118" s="190" t="str">
        <f>C148</f>
        <v>электронный справочник на основе Справочника организаций "2ГИС.ТАГАНРОГ (мобильная версия 2ГИС 4.0 и выше)</v>
      </c>
      <c r="D118" s="279">
        <v>1200</v>
      </c>
    </row>
    <row r="119" spans="1:4" ht="50.1" customHeight="1" x14ac:dyDescent="0.2">
      <c r="A119" s="143" t="s">
        <v>87</v>
      </c>
      <c r="B119" s="144"/>
      <c r="C119" s="190" t="s">
        <v>88</v>
      </c>
      <c r="D119" s="279">
        <v>300</v>
      </c>
    </row>
    <row r="120" spans="1:4" ht="79.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0" s="279">
        <v>1008</v>
      </c>
    </row>
    <row r="121" spans="1:4" ht="79.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1" s="279">
        <v>804</v>
      </c>
    </row>
    <row r="122" spans="1:4" ht="79.5" customHeight="1" x14ac:dyDescent="0.2">
      <c r="A122" s="143" t="s">
        <v>91</v>
      </c>
      <c r="B122" s="144"/>
      <c r="C122"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2" s="279">
        <v>474</v>
      </c>
    </row>
    <row r="123" spans="1:4" ht="79.5" customHeight="1" x14ac:dyDescent="0.2">
      <c r="A123" s="143" t="s">
        <v>92</v>
      </c>
      <c r="B123" s="144"/>
      <c r="C123" s="190"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3" s="279">
        <v>408</v>
      </c>
    </row>
    <row r="124" spans="1:4" ht="79.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4" s="279">
        <v>2010</v>
      </c>
    </row>
    <row r="125" spans="1:4" ht="79.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25" s="279">
        <v>2004</v>
      </c>
    </row>
    <row r="126" spans="1:4" ht="50.1" customHeight="1" thickBot="1" x14ac:dyDescent="0.25">
      <c r="A126" s="143" t="s">
        <v>95</v>
      </c>
      <c r="B126" s="144"/>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6" s="279">
        <v>474</v>
      </c>
    </row>
    <row r="127" spans="1:4"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7" s="279">
        <v>192</v>
      </c>
    </row>
    <row r="128" spans="1:4"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8" s="279">
        <v>1005</v>
      </c>
    </row>
    <row r="129" spans="1:4" s="16" customFormat="1" ht="96" customHeight="1" x14ac:dyDescent="0.2">
      <c r="A129" s="137" t="s">
        <v>98</v>
      </c>
      <c r="B129" s="191"/>
      <c r="C12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29" s="279">
        <v>2004</v>
      </c>
    </row>
    <row r="130" spans="1:4" ht="50.1" customHeight="1" x14ac:dyDescent="0.2">
      <c r="A130" s="143" t="s">
        <v>99</v>
      </c>
      <c r="B130" s="144"/>
      <c r="C130" s="190" t="str">
        <f>"Интернет-площадка 2gis.ru на основе Cправочника организаций "&amp;$C$2&amp;""</f>
        <v>Интернет-площадка 2gis.ru на основе Cправочника организаций "2ГИС.ТАГАНРОГ</v>
      </c>
      <c r="D130" s="279">
        <v>2520</v>
      </c>
    </row>
    <row r="131" spans="1:4" ht="42" customHeight="1" x14ac:dyDescent="0.2">
      <c r="A131" s="143" t="s">
        <v>100</v>
      </c>
      <c r="B131" s="144"/>
      <c r="C131" s="190" t="str">
        <f t="shared" ref="C131:C140"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79">
        <v>960</v>
      </c>
    </row>
    <row r="132" spans="1:4" ht="50.1" customHeight="1" x14ac:dyDescent="0.2">
      <c r="A132" s="143" t="s">
        <v>101</v>
      </c>
      <c r="B132" s="144"/>
      <c r="C132" s="190" t="str">
        <f t="shared" si="1"/>
        <v>Электронный справочник на основе Справочника организаций "2ГИС.ТАГАНРОГ (версия для ПК)</v>
      </c>
      <c r="D132" s="279">
        <v>1440</v>
      </c>
    </row>
    <row r="133" spans="1:4" ht="50.1" customHeight="1" x14ac:dyDescent="0.2">
      <c r="A133" s="143" t="s">
        <v>102</v>
      </c>
      <c r="B133" s="144"/>
      <c r="C133" s="190" t="str">
        <f>"Интернет-площадка 2gis.ru на основе Cправочника организаций "&amp;$C$2&amp;""</f>
        <v>Интернет-площадка 2gis.ru на основе Cправочника организаций "2ГИС.ТАГАНРОГ</v>
      </c>
      <c r="D133" s="279">
        <v>2880</v>
      </c>
    </row>
    <row r="134" spans="1:4" ht="50.1" customHeight="1" x14ac:dyDescent="0.2">
      <c r="A134" s="143" t="s">
        <v>103</v>
      </c>
      <c r="B134" s="144"/>
      <c r="C134" s="190" t="str">
        <f>"Интернет-площадка 2gis.ru на основе Cправочника организаций "&amp;$C$2&amp;""</f>
        <v>Интернет-площадка 2gis.ru на основе Cправочника организаций "2ГИС.ТАГАНРОГ</v>
      </c>
      <c r="D134" s="279">
        <v>3456</v>
      </c>
    </row>
    <row r="135" spans="1:4" ht="50.1" customHeight="1" x14ac:dyDescent="0.2">
      <c r="A135" s="143" t="s">
        <v>104</v>
      </c>
      <c r="B135" s="144"/>
      <c r="C135" s="190" t="str">
        <f t="shared" si="1"/>
        <v>Электронный справочник на основе Справочника организаций "2ГИС.ТАГАНРОГ (версия для ПК)</v>
      </c>
      <c r="D135" s="279">
        <v>960</v>
      </c>
    </row>
    <row r="136" spans="1:4" ht="50.1" customHeight="1" x14ac:dyDescent="0.2">
      <c r="A136" s="143" t="s">
        <v>105</v>
      </c>
      <c r="B136" s="144"/>
      <c r="C136" s="190" t="str">
        <f t="shared" si="1"/>
        <v>Электронный справочник на основе Справочника организаций "2ГИС.ТАГАНРОГ (версия для ПК)</v>
      </c>
      <c r="D136" s="279">
        <v>600</v>
      </c>
    </row>
    <row r="137" spans="1:4" ht="50.1" customHeight="1" x14ac:dyDescent="0.2">
      <c r="A137" s="143" t="s">
        <v>106</v>
      </c>
      <c r="B137" s="144"/>
      <c r="C137" s="190" t="str">
        <f t="shared" si="1"/>
        <v>Электронный справочник на основе Справочника организаций "2ГИС.ТАГАНРОГ (версия для ПК)</v>
      </c>
      <c r="D137" s="279">
        <v>1320</v>
      </c>
    </row>
    <row r="138" spans="1:4" ht="50.1" customHeight="1" x14ac:dyDescent="0.2">
      <c r="A138" s="143" t="s">
        <v>107</v>
      </c>
      <c r="B138" s="144"/>
      <c r="C138" s="190" t="s">
        <v>88</v>
      </c>
      <c r="D138" s="279">
        <v>480</v>
      </c>
    </row>
    <row r="139" spans="1:4" ht="69" customHeight="1" x14ac:dyDescent="0.2">
      <c r="A139" s="143" t="s">
        <v>108</v>
      </c>
      <c r="B139" s="144"/>
      <c r="C139"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79">
        <v>2880</v>
      </c>
    </row>
    <row r="140" spans="1:4" ht="50.1" customHeight="1" thickBot="1" x14ac:dyDescent="0.25">
      <c r="A140" s="143" t="s">
        <v>109</v>
      </c>
      <c r="B140" s="144"/>
      <c r="C140" s="190" t="str">
        <f t="shared" si="1"/>
        <v>Электронный справочник на основе Справочника организаций "2ГИС.ТАГАНРОГ (версия для ПК)</v>
      </c>
      <c r="D140" s="279">
        <v>720</v>
      </c>
    </row>
    <row r="141" spans="1:4" s="16" customFormat="1" ht="36" customHeight="1" thickBot="1" x14ac:dyDescent="0.25">
      <c r="A141" s="24" t="s">
        <v>110</v>
      </c>
      <c r="B141" s="25"/>
      <c r="C141" s="24"/>
      <c r="D141" s="295"/>
    </row>
    <row r="142" spans="1:4" s="16" customFormat="1" ht="50.1" customHeight="1" x14ac:dyDescent="0.2">
      <c r="A142" s="143" t="s">
        <v>111</v>
      </c>
      <c r="B142" s="144"/>
      <c r="C142"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42" s="279">
        <v>2004</v>
      </c>
    </row>
    <row r="143" spans="1:4" s="16" customFormat="1" ht="50.1" customHeight="1" x14ac:dyDescent="0.2">
      <c r="A143" s="143" t="s">
        <v>112</v>
      </c>
      <c r="B143" s="144"/>
      <c r="C143" s="196"/>
      <c r="D143" s="279">
        <v>2004</v>
      </c>
    </row>
    <row r="144" spans="1:4" s="16" customFormat="1" ht="50.1" customHeight="1" x14ac:dyDescent="0.2">
      <c r="A144" s="194" t="s">
        <v>113</v>
      </c>
      <c r="B144" s="195"/>
      <c r="C144" s="196"/>
      <c r="D144" s="279">
        <v>1500</v>
      </c>
    </row>
    <row r="145" spans="1:4" s="16" customFormat="1" ht="50.1" customHeight="1" x14ac:dyDescent="0.2">
      <c r="A145" s="194" t="s">
        <v>114</v>
      </c>
      <c r="B145" s="195"/>
      <c r="C145" s="196"/>
      <c r="D145" s="279">
        <v>150</v>
      </c>
    </row>
    <row r="146" spans="1:4" s="16" customFormat="1" ht="50.1" customHeight="1" thickBot="1" x14ac:dyDescent="0.25">
      <c r="A146" s="194" t="s">
        <v>115</v>
      </c>
      <c r="B146" s="195"/>
      <c r="C146" s="198"/>
      <c r="D146" s="279">
        <v>510</v>
      </c>
    </row>
    <row r="147" spans="1:4" s="16" customFormat="1" ht="50.1" customHeight="1" thickBot="1" x14ac:dyDescent="0.25">
      <c r="A147" s="24" t="s">
        <v>116</v>
      </c>
      <c r="B147" s="25"/>
      <c r="C147" s="26"/>
      <c r="D147" s="26"/>
    </row>
    <row r="148" spans="1:4" ht="50.1" customHeight="1" x14ac:dyDescent="0.2">
      <c r="A148" s="143" t="s">
        <v>163</v>
      </c>
      <c r="B148" s="144"/>
      <c r="C14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8" s="279">
        <v>180</v>
      </c>
    </row>
    <row r="149" spans="1:4" ht="50.1" customHeight="1" x14ac:dyDescent="0.2">
      <c r="A149" s="143" t="s">
        <v>118</v>
      </c>
      <c r="B149" s="144"/>
      <c r="C149" s="190" t="str">
        <f>"Интернет-площадка 2gis.ru на основе Cправочника организаций "&amp;$C$2&amp;""</f>
        <v>Интернет-площадка 2gis.ru на основе Cправочника организаций "2ГИС.ТАГАНРОГ</v>
      </c>
      <c r="D149" s="271">
        <v>180</v>
      </c>
    </row>
    <row r="150" spans="1:4" ht="50.1" customHeight="1" x14ac:dyDescent="0.2">
      <c r="A150" s="143" t="s">
        <v>119</v>
      </c>
      <c r="B150" s="144"/>
      <c r="C150"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0" s="279">
        <v>180</v>
      </c>
    </row>
    <row r="151" spans="1:4" ht="50.1" customHeight="1" x14ac:dyDescent="0.2">
      <c r="A151" s="143" t="s">
        <v>164</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51" s="271">
        <v>360</v>
      </c>
    </row>
    <row r="152" spans="1:4" ht="50.1" customHeight="1" x14ac:dyDescent="0.2">
      <c r="A152" s="143" t="s">
        <v>165</v>
      </c>
      <c r="B152" s="144"/>
      <c r="C152" s="298" t="str">
        <f>"Интернет-площадка 2gis.ru на основе Cправочника организаций "&amp;$C$2&amp;""</f>
        <v>Интернет-площадка 2gis.ru на основе Cправочника организаций "2ГИС.ТАГАНРОГ</v>
      </c>
      <c r="D152" s="299">
        <v>360</v>
      </c>
    </row>
    <row r="153" spans="1:4" ht="50.1" customHeight="1" x14ac:dyDescent="0.2">
      <c r="A153" s="143" t="s">
        <v>122</v>
      </c>
      <c r="B153" s="144"/>
      <c r="C153" s="19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53" s="271">
        <v>360</v>
      </c>
    </row>
    <row r="154" spans="1:4" s="16" customFormat="1" ht="94.5" customHeight="1" x14ac:dyDescent="0.2">
      <c r="A154" s="143" t="s">
        <v>123</v>
      </c>
      <c r="B154" s="144"/>
      <c r="C154" s="300" t="str">
        <f>C149</f>
        <v>Интернет-площадка 2gis.ru на основе Cправочника организаций "2ГИС.ТАГАНРОГ</v>
      </c>
      <c r="D154" s="279">
        <v>180</v>
      </c>
    </row>
    <row r="155" spans="1:4" s="16" customFormat="1" ht="94.5" customHeight="1" thickBot="1" x14ac:dyDescent="0.25">
      <c r="A155" s="143" t="s">
        <v>124</v>
      </c>
      <c r="B155" s="144"/>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5" s="279">
        <v>1002</v>
      </c>
    </row>
    <row r="156" spans="1:4" ht="50.1" customHeight="1" thickBot="1" x14ac:dyDescent="0.25">
      <c r="A156" s="301"/>
      <c r="B156" s="302"/>
      <c r="C156" s="118"/>
      <c r="D156" s="303"/>
    </row>
    <row r="157" spans="1:4" s="23" customFormat="1" ht="30" customHeight="1" x14ac:dyDescent="0.2">
      <c r="A157" s="204"/>
      <c r="B157" s="205"/>
      <c r="C157" s="206"/>
      <c r="D157" s="205"/>
    </row>
    <row r="158" spans="1:4" s="16" customFormat="1" ht="21" x14ac:dyDescent="0.2">
      <c r="A158" s="208"/>
      <c r="B158" s="209" t="s">
        <v>125</v>
      </c>
      <c r="C158" s="210" t="s">
        <v>207</v>
      </c>
      <c r="D158" s="210"/>
    </row>
    <row r="159" spans="1:4" s="16" customFormat="1" ht="21" x14ac:dyDescent="0.2">
      <c r="A159" s="208"/>
      <c r="B159" s="211"/>
      <c r="C159" s="212" t="s">
        <v>208</v>
      </c>
      <c r="D159" s="212"/>
    </row>
    <row r="160" spans="1:4" s="16" customFormat="1" ht="21" x14ac:dyDescent="0.2">
      <c r="A160" s="208"/>
      <c r="B160" s="211"/>
      <c r="C160" s="212" t="s">
        <v>209</v>
      </c>
      <c r="D160" s="212"/>
    </row>
    <row r="161" spans="1:4" s="16" customFormat="1" ht="21" x14ac:dyDescent="0.2">
      <c r="A161" s="204"/>
      <c r="B161" s="205"/>
      <c r="C161" s="212"/>
      <c r="D161" s="212"/>
    </row>
    <row r="162" spans="1:4" s="16" customFormat="1" ht="23.25" x14ac:dyDescent="0.2">
      <c r="A162" s="215" t="str">
        <f>Абакан_юр!A157</f>
        <v>По соглашению сторон в качестве валюты платежа могут выступать украинские гривны, в этом случае курс следующий: 1 руб. = 0,4294 гривен</v>
      </c>
      <c r="B162" s="215"/>
      <c r="C162" s="215"/>
      <c r="D162" s="216"/>
    </row>
    <row r="163" spans="1:4" ht="23.25" x14ac:dyDescent="0.2">
      <c r="A163" s="215" t="str">
        <f>Абакан_юр!A158</f>
        <v>По соглашению сторон в качестве валюты платежа могут выступать дирхамы ОАЭ, в этом случае курс следующий: 1 руб. = 0,0422 дирхам</v>
      </c>
      <c r="B163" s="215"/>
      <c r="C163" s="215"/>
      <c r="D163" s="216"/>
    </row>
    <row r="164" spans="1:4" ht="23.25" x14ac:dyDescent="0.2">
      <c r="A164" s="215" t="str">
        <f>Абакан_юр!A159</f>
        <v>По соглашению сторон в качестве валюты платежа могут выступать доллары США, в этом случае курс следующий: 1 руб. = 0,0115 доллара</v>
      </c>
      <c r="B164" s="215"/>
      <c r="C164" s="215"/>
      <c r="D164" s="216"/>
    </row>
    <row r="165" spans="1:4" ht="23.25" x14ac:dyDescent="0.2">
      <c r="A165" s="215" t="str">
        <f>Абакан_юр!A160</f>
        <v>По соглашению сторон в качестве валюты платежа могут выступать евро, в этом случае курс следующий: 1 руб. = 0,0106 евро</v>
      </c>
      <c r="B165" s="215"/>
      <c r="C165" s="215"/>
      <c r="D165" s="216"/>
    </row>
    <row r="166" spans="1:4" ht="23.25" x14ac:dyDescent="0.2">
      <c r="A166" s="215" t="str">
        <f>Абакан_юр!A161</f>
        <v>По соглашению сторон в качестве валюты платежа могут выступать чешские кроны, в этом случае курс следующий: 1 руб. = 0,2596 крона</v>
      </c>
      <c r="B166" s="215"/>
      <c r="C166" s="215"/>
      <c r="D166" s="216"/>
    </row>
    <row r="167" spans="1:4" ht="23.25" x14ac:dyDescent="0.2">
      <c r="A167" s="215" t="str">
        <f>Абакан_юр!A162</f>
        <v>По соглашению сторон в качестве валюты платежа могут выступать киргизские сомы, в этом случае курс следующий: 1 руб. = 1,0276 сом</v>
      </c>
      <c r="B167" s="215"/>
      <c r="C167" s="215"/>
      <c r="D167" s="216"/>
    </row>
    <row r="168" spans="1:4" ht="23.25" x14ac:dyDescent="0.2">
      <c r="A168"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8" s="215"/>
      <c r="C168" s="215"/>
      <c r="D168" s="216"/>
    </row>
    <row r="169" spans="1:4" ht="23.25" x14ac:dyDescent="0.2">
      <c r="A169" s="221"/>
      <c r="B169" s="221"/>
      <c r="C169" s="222"/>
      <c r="D169" s="223"/>
    </row>
    <row r="170" spans="1:4" ht="21" x14ac:dyDescent="0.2">
      <c r="A170" s="227" t="s">
        <v>137</v>
      </c>
      <c r="B170" s="227"/>
      <c r="C170" s="227"/>
      <c r="D170" s="227"/>
    </row>
    <row r="171" spans="1:4" ht="23.25" x14ac:dyDescent="0.2">
      <c r="A171" s="221"/>
      <c r="B171" s="221"/>
      <c r="C171" s="222"/>
      <c r="D171" s="223"/>
    </row>
    <row r="172" spans="1:4" ht="24" thickBot="1" x14ac:dyDescent="0.25">
      <c r="A172" s="228" t="s">
        <v>138</v>
      </c>
      <c r="B172" s="228"/>
      <c r="C172" s="228"/>
      <c r="D172" s="228"/>
    </row>
    <row r="173" spans="1:4" ht="21.75" thickBot="1" x14ac:dyDescent="0.25">
      <c r="A173" s="231" t="s">
        <v>139</v>
      </c>
      <c r="B173" s="232"/>
      <c r="C173" s="232"/>
      <c r="D173" s="233"/>
    </row>
    <row r="174" spans="1:4" ht="63.75" thickBot="1" x14ac:dyDescent="0.25">
      <c r="A174" s="305" t="s">
        <v>140</v>
      </c>
      <c r="B174" s="306"/>
      <c r="C174" s="238" t="s">
        <v>141</v>
      </c>
      <c r="D174" s="238" t="s">
        <v>142</v>
      </c>
    </row>
    <row r="175" spans="1:4" ht="84" x14ac:dyDescent="0.2">
      <c r="A175" s="241" t="s">
        <v>143</v>
      </c>
      <c r="B175" s="242"/>
      <c r="C175" s="243" t="s">
        <v>144</v>
      </c>
      <c r="D175" s="309" t="s">
        <v>145</v>
      </c>
    </row>
    <row r="176" spans="1:4" ht="42" x14ac:dyDescent="0.2">
      <c r="A176" s="246" t="s">
        <v>146</v>
      </c>
      <c r="B176" s="247"/>
      <c r="C176" s="248" t="s">
        <v>147</v>
      </c>
      <c r="D176" s="310" t="s">
        <v>148</v>
      </c>
    </row>
    <row r="177" spans="1:4" ht="63" x14ac:dyDescent="0.2">
      <c r="A177" s="246" t="s">
        <v>149</v>
      </c>
      <c r="B177" s="247"/>
      <c r="C177" s="248" t="s">
        <v>150</v>
      </c>
      <c r="D177" s="310" t="s">
        <v>148</v>
      </c>
    </row>
    <row r="178" spans="1:4" ht="42.75" thickBot="1" x14ac:dyDescent="0.25">
      <c r="A178" s="332" t="s">
        <v>152</v>
      </c>
      <c r="B178" s="333"/>
      <c r="C178" s="547" t="s">
        <v>153</v>
      </c>
      <c r="D178" s="547" t="s">
        <v>148</v>
      </c>
    </row>
    <row r="179" spans="1:4" ht="50.1" customHeight="1" thickBot="1" x14ac:dyDescent="0.25">
      <c r="A179" s="332" t="s">
        <v>154</v>
      </c>
      <c r="B179" s="333"/>
      <c r="C179" s="334" t="s">
        <v>155</v>
      </c>
      <c r="D179" s="334" t="s">
        <v>148</v>
      </c>
    </row>
    <row r="180" spans="1:4" ht="50.1" customHeight="1" x14ac:dyDescent="0.2">
      <c r="D180" s="205">
        <v>1500</v>
      </c>
    </row>
    <row r="181" spans="1:4" ht="50.1" customHeight="1" x14ac:dyDescent="0.2">
      <c r="A181" s="252" t="s">
        <v>156</v>
      </c>
      <c r="B181" s="252"/>
      <c r="C181" s="252"/>
      <c r="D181" s="252"/>
    </row>
    <row r="182" spans="1:4" ht="111" customHeight="1" x14ac:dyDescent="0.2">
      <c r="A182" s="252" t="s">
        <v>157</v>
      </c>
      <c r="B182" s="252"/>
      <c r="C182" s="252"/>
      <c r="D182" s="252"/>
    </row>
    <row r="183" spans="1:4" ht="108" customHeight="1" x14ac:dyDescent="0.2">
      <c r="A183"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11"/>
      <c r="C183" s="311"/>
      <c r="D183" s="311"/>
    </row>
    <row r="184" spans="1:4" ht="155.25" customHeight="1" x14ac:dyDescent="0.2">
      <c r="A184" s="227" t="s">
        <v>159</v>
      </c>
      <c r="B184" s="227"/>
      <c r="C184" s="227"/>
      <c r="D184" s="227"/>
    </row>
    <row r="185" spans="1:4" s="205" customFormat="1" ht="102.75" customHeight="1" x14ac:dyDescent="0.2">
      <c r="A185" s="252" t="s">
        <v>160</v>
      </c>
      <c r="B185" s="252"/>
      <c r="C185" s="252"/>
      <c r="D185" s="252"/>
    </row>
    <row r="186" spans="1:4" s="226" customFormat="1" ht="222.75" customHeight="1" x14ac:dyDescent="0.2">
      <c r="A186" s="227" t="s">
        <v>161</v>
      </c>
      <c r="B186" s="227"/>
      <c r="C186" s="227"/>
      <c r="D186" s="227"/>
    </row>
    <row r="189" spans="1:4" ht="36.75" customHeight="1" x14ac:dyDescent="0.2"/>
    <row r="190" spans="1:4" ht="204.75" customHeight="1" x14ac:dyDescent="0.2"/>
    <row r="191" spans="1:4" ht="84" customHeight="1" x14ac:dyDescent="0.2"/>
    <row r="192" spans="1:4" ht="48.75" customHeight="1" x14ac:dyDescent="0.2"/>
    <row r="193" spans="1:4" s="254" customFormat="1" ht="114.75" customHeight="1" x14ac:dyDescent="0.2">
      <c r="A193" s="204"/>
      <c r="B193" s="205"/>
      <c r="C193" s="206"/>
      <c r="D193" s="205"/>
    </row>
  </sheetData>
  <sheetProtection selectLockedCells="1" selectUnlockedCells="1"/>
  <mergeCells count="167">
    <mergeCell ref="A181:D181"/>
    <mergeCell ref="A182:D182"/>
    <mergeCell ref="A183:D183"/>
    <mergeCell ref="A184:D184"/>
    <mergeCell ref="A185:D185"/>
    <mergeCell ref="A186:D186"/>
    <mergeCell ref="A174:B174"/>
    <mergeCell ref="A175:B175"/>
    <mergeCell ref="A176:B176"/>
    <mergeCell ref="A177:B177"/>
    <mergeCell ref="A178:B178"/>
    <mergeCell ref="A179:B179"/>
    <mergeCell ref="A166:C166"/>
    <mergeCell ref="A167:C167"/>
    <mergeCell ref="A168:C168"/>
    <mergeCell ref="A170:D170"/>
    <mergeCell ref="A172:D172"/>
    <mergeCell ref="A173:D173"/>
    <mergeCell ref="C160:D160"/>
    <mergeCell ref="C161:D161"/>
    <mergeCell ref="A162:C162"/>
    <mergeCell ref="A163:C163"/>
    <mergeCell ref="A164:C164"/>
    <mergeCell ref="A165:C165"/>
    <mergeCell ref="A153:B153"/>
    <mergeCell ref="A154:B154"/>
    <mergeCell ref="A155:B155"/>
    <mergeCell ref="A156:B156"/>
    <mergeCell ref="C158:D158"/>
    <mergeCell ref="C159:D159"/>
    <mergeCell ref="A147:B147"/>
    <mergeCell ref="A148:B148"/>
    <mergeCell ref="A149:B149"/>
    <mergeCell ref="A150:B150"/>
    <mergeCell ref="A151:B151"/>
    <mergeCell ref="A152:B152"/>
    <mergeCell ref="A139:B139"/>
    <mergeCell ref="A140:B140"/>
    <mergeCell ref="A141:B141"/>
    <mergeCell ref="C141:D141"/>
    <mergeCell ref="A142:B142"/>
    <mergeCell ref="C142:C146"/>
    <mergeCell ref="A143:B143"/>
    <mergeCell ref="A144:B144"/>
    <mergeCell ref="A145:B145"/>
    <mergeCell ref="A146:B146"/>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88:B88"/>
    <mergeCell ref="A89:B89"/>
    <mergeCell ref="A90:B90"/>
    <mergeCell ref="C90:C107"/>
    <mergeCell ref="A91:B91"/>
    <mergeCell ref="A92:B92"/>
    <mergeCell ref="A93:B93"/>
    <mergeCell ref="A94:B94"/>
    <mergeCell ref="A95:B95"/>
    <mergeCell ref="A96:B96"/>
    <mergeCell ref="A82:B82"/>
    <mergeCell ref="A83:B83"/>
    <mergeCell ref="A84:B84"/>
    <mergeCell ref="A85:B85"/>
    <mergeCell ref="A86:B86"/>
    <mergeCell ref="A87:B87"/>
    <mergeCell ref="A72:B72"/>
    <mergeCell ref="A73:B73"/>
    <mergeCell ref="A74:B74"/>
    <mergeCell ref="A75:B75"/>
    <mergeCell ref="A76:C76"/>
    <mergeCell ref="A78:B78"/>
    <mergeCell ref="C78:C86"/>
    <mergeCell ref="A79:B79"/>
    <mergeCell ref="A80:B80"/>
    <mergeCell ref="A81:B81"/>
    <mergeCell ref="A66:B66"/>
    <mergeCell ref="A67:B67"/>
    <mergeCell ref="A68:B68"/>
    <mergeCell ref="A69:B69"/>
    <mergeCell ref="A70:B70"/>
    <mergeCell ref="A71:B71"/>
    <mergeCell ref="A60:B60"/>
    <mergeCell ref="A61:B61"/>
    <mergeCell ref="A62:B62"/>
    <mergeCell ref="A63:B63"/>
    <mergeCell ref="A64:B64"/>
    <mergeCell ref="A65:B65"/>
    <mergeCell ref="A48:A50"/>
    <mergeCell ref="D48:D50"/>
    <mergeCell ref="A52:A53"/>
    <mergeCell ref="D52:D53"/>
    <mergeCell ref="A55:C55"/>
    <mergeCell ref="A56:B56"/>
    <mergeCell ref="C56:C75"/>
    <mergeCell ref="A57:B57"/>
    <mergeCell ref="A58:B58"/>
    <mergeCell ref="A59:B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4" zoomScaleNormal="60" zoomScaleSheetLayoutView="44" workbookViewId="0">
      <pane ySplit="4" topLeftCell="A15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9072</v>
      </c>
      <c r="E12" s="32">
        <f>F12*1.1</f>
        <v>8316</v>
      </c>
      <c r="F12" s="32">
        <v>7560</v>
      </c>
      <c r="G12" s="32">
        <f>F12*0.75</f>
        <v>5670</v>
      </c>
      <c r="H12" s="33">
        <f>F12*0.5</f>
        <v>3780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12816</v>
      </c>
      <c r="E32" s="32">
        <f>F32*1.1</f>
        <v>11748.000000000002</v>
      </c>
      <c r="F32" s="32">
        <v>10680</v>
      </c>
      <c r="G32" s="32">
        <f>F32*0.75</f>
        <v>8010</v>
      </c>
      <c r="H32" s="33">
        <f>F32*0.5</f>
        <v>5340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360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1680 до 33600</v>
      </c>
      <c r="E48" s="122"/>
      <c r="F48" s="122"/>
      <c r="G48" s="122"/>
      <c r="H48" s="123"/>
    </row>
    <row r="49" spans="1:8" ht="37.5" customHeight="1" outlineLevel="1" x14ac:dyDescent="0.2">
      <c r="A49" s="124" t="s">
        <v>32</v>
      </c>
      <c r="B49" s="364"/>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49" s="365">
        <v>1680</v>
      </c>
      <c r="E49" s="128"/>
      <c r="F49" s="128"/>
      <c r="G49" s="128"/>
      <c r="H49" s="129"/>
    </row>
    <row r="50" spans="1:8" ht="37.5" customHeight="1" outlineLevel="1" x14ac:dyDescent="0.2">
      <c r="A50" s="130" t="s">
        <v>33</v>
      </c>
      <c r="B50" s="366"/>
      <c r="C50" s="367"/>
      <c r="D50" s="56">
        <v>3360</v>
      </c>
      <c r="E50" s="37"/>
      <c r="F50" s="37"/>
      <c r="G50" s="37"/>
      <c r="H50" s="38"/>
    </row>
    <row r="51" spans="1:8" ht="37.5" customHeight="1" outlineLevel="1" x14ac:dyDescent="0.2">
      <c r="A51" s="130" t="s">
        <v>34</v>
      </c>
      <c r="B51" s="366"/>
      <c r="C51" s="367"/>
      <c r="D51" s="56">
        <v>5040</v>
      </c>
      <c r="E51" s="37"/>
      <c r="F51" s="37"/>
      <c r="G51" s="37"/>
      <c r="H51" s="38"/>
    </row>
    <row r="52" spans="1:8" ht="37.5" customHeight="1" outlineLevel="1" x14ac:dyDescent="0.2">
      <c r="A52" s="130" t="s">
        <v>35</v>
      </c>
      <c r="B52" s="366"/>
      <c r="C52" s="367"/>
      <c r="D52" s="56">
        <v>6720</v>
      </c>
      <c r="E52" s="37"/>
      <c r="F52" s="37"/>
      <c r="G52" s="37"/>
      <c r="H52" s="38"/>
    </row>
    <row r="53" spans="1:8" ht="37.5" customHeight="1" outlineLevel="1" x14ac:dyDescent="0.2">
      <c r="A53" s="130" t="s">
        <v>36</v>
      </c>
      <c r="B53" s="366"/>
      <c r="C53" s="367"/>
      <c r="D53" s="56">
        <v>8400</v>
      </c>
      <c r="E53" s="37"/>
      <c r="F53" s="37"/>
      <c r="G53" s="37"/>
      <c r="H53" s="38"/>
    </row>
    <row r="54" spans="1:8" ht="37.5" customHeight="1" outlineLevel="1" x14ac:dyDescent="0.2">
      <c r="A54" s="130" t="s">
        <v>37</v>
      </c>
      <c r="B54" s="366"/>
      <c r="C54" s="367"/>
      <c r="D54" s="56">
        <v>10080</v>
      </c>
      <c r="E54" s="37"/>
      <c r="F54" s="37"/>
      <c r="G54" s="37"/>
      <c r="H54" s="38"/>
    </row>
    <row r="55" spans="1:8" ht="37.5" customHeight="1" outlineLevel="1" x14ac:dyDescent="0.2">
      <c r="A55" s="130" t="s">
        <v>38</v>
      </c>
      <c r="B55" s="366"/>
      <c r="C55" s="367"/>
      <c r="D55" s="56">
        <v>11760</v>
      </c>
      <c r="E55" s="37"/>
      <c r="F55" s="37"/>
      <c r="G55" s="37"/>
      <c r="H55" s="38"/>
    </row>
    <row r="56" spans="1:8" ht="37.5" customHeight="1" outlineLevel="1" x14ac:dyDescent="0.2">
      <c r="A56" s="130" t="s">
        <v>39</v>
      </c>
      <c r="B56" s="366"/>
      <c r="C56" s="367"/>
      <c r="D56" s="56">
        <v>13440</v>
      </c>
      <c r="E56" s="37"/>
      <c r="F56" s="37"/>
      <c r="G56" s="37"/>
      <c r="H56" s="38"/>
    </row>
    <row r="57" spans="1:8" ht="37.5" customHeight="1" outlineLevel="1" x14ac:dyDescent="0.2">
      <c r="A57" s="130" t="s">
        <v>40</v>
      </c>
      <c r="B57" s="366"/>
      <c r="C57" s="367"/>
      <c r="D57" s="56">
        <v>15120</v>
      </c>
      <c r="E57" s="37"/>
      <c r="F57" s="37"/>
      <c r="G57" s="37"/>
      <c r="H57" s="38"/>
    </row>
    <row r="58" spans="1:8" ht="37.5" customHeight="1" outlineLevel="1" x14ac:dyDescent="0.2">
      <c r="A58" s="130" t="s">
        <v>41</v>
      </c>
      <c r="B58" s="366"/>
      <c r="C58" s="367"/>
      <c r="D58" s="56">
        <v>16800</v>
      </c>
      <c r="E58" s="37"/>
      <c r="F58" s="37"/>
      <c r="G58" s="37"/>
      <c r="H58" s="38"/>
    </row>
    <row r="59" spans="1:8" ht="37.5" customHeight="1" outlineLevel="1" x14ac:dyDescent="0.2">
      <c r="A59" s="130" t="s">
        <v>42</v>
      </c>
      <c r="B59" s="366"/>
      <c r="C59" s="367"/>
      <c r="D59" s="56">
        <v>18480</v>
      </c>
      <c r="E59" s="37"/>
      <c r="F59" s="37"/>
      <c r="G59" s="37"/>
      <c r="H59" s="38"/>
    </row>
    <row r="60" spans="1:8" ht="37.5" customHeight="1" outlineLevel="1" x14ac:dyDescent="0.2">
      <c r="A60" s="130" t="s">
        <v>43</v>
      </c>
      <c r="B60" s="366"/>
      <c r="C60" s="367"/>
      <c r="D60" s="56">
        <v>20160</v>
      </c>
      <c r="E60" s="37"/>
      <c r="F60" s="37"/>
      <c r="G60" s="37"/>
      <c r="H60" s="38"/>
    </row>
    <row r="61" spans="1:8" ht="37.5" customHeight="1" outlineLevel="1" x14ac:dyDescent="0.2">
      <c r="A61" s="130" t="s">
        <v>44</v>
      </c>
      <c r="B61" s="366"/>
      <c r="C61" s="367"/>
      <c r="D61" s="56">
        <v>21840</v>
      </c>
      <c r="E61" s="37"/>
      <c r="F61" s="37"/>
      <c r="G61" s="37"/>
      <c r="H61" s="38"/>
    </row>
    <row r="62" spans="1:8" ht="37.5" customHeight="1" outlineLevel="1" x14ac:dyDescent="0.2">
      <c r="A62" s="130" t="s">
        <v>45</v>
      </c>
      <c r="B62" s="366"/>
      <c r="C62" s="367"/>
      <c r="D62" s="56">
        <v>23520</v>
      </c>
      <c r="E62" s="37"/>
      <c r="F62" s="37"/>
      <c r="G62" s="37"/>
      <c r="H62" s="38"/>
    </row>
    <row r="63" spans="1:8" ht="37.5" customHeight="1" outlineLevel="1" x14ac:dyDescent="0.2">
      <c r="A63" s="130" t="s">
        <v>46</v>
      </c>
      <c r="B63" s="366"/>
      <c r="C63" s="367"/>
      <c r="D63" s="56">
        <v>25200</v>
      </c>
      <c r="E63" s="37"/>
      <c r="F63" s="37"/>
      <c r="G63" s="37"/>
      <c r="H63" s="38"/>
    </row>
    <row r="64" spans="1:8" ht="37.5" customHeight="1" outlineLevel="1" x14ac:dyDescent="0.2">
      <c r="A64" s="130" t="s">
        <v>47</v>
      </c>
      <c r="B64" s="366"/>
      <c r="C64" s="367"/>
      <c r="D64" s="56">
        <v>26880</v>
      </c>
      <c r="E64" s="37"/>
      <c r="F64" s="37"/>
      <c r="G64" s="37"/>
      <c r="H64" s="38"/>
    </row>
    <row r="65" spans="1:8" ht="37.5" customHeight="1" outlineLevel="1" x14ac:dyDescent="0.2">
      <c r="A65" s="130" t="s">
        <v>48</v>
      </c>
      <c r="B65" s="366"/>
      <c r="C65" s="367"/>
      <c r="D65" s="56">
        <v>28560</v>
      </c>
      <c r="E65" s="37"/>
      <c r="F65" s="37"/>
      <c r="G65" s="37"/>
      <c r="H65" s="38"/>
    </row>
    <row r="66" spans="1:8" ht="37.5" customHeight="1" outlineLevel="1" x14ac:dyDescent="0.2">
      <c r="A66" s="130" t="s">
        <v>49</v>
      </c>
      <c r="B66" s="366"/>
      <c r="C66" s="367"/>
      <c r="D66" s="56">
        <v>30240</v>
      </c>
      <c r="E66" s="37"/>
      <c r="F66" s="37"/>
      <c r="G66" s="37"/>
      <c r="H66" s="38"/>
    </row>
    <row r="67" spans="1:8" ht="37.5" customHeight="1" outlineLevel="1" x14ac:dyDescent="0.2">
      <c r="A67" s="130" t="s">
        <v>50</v>
      </c>
      <c r="B67" s="366"/>
      <c r="C67" s="367"/>
      <c r="D67" s="56">
        <v>31920</v>
      </c>
      <c r="E67" s="37"/>
      <c r="F67" s="37"/>
      <c r="G67" s="37"/>
      <c r="H67" s="38"/>
    </row>
    <row r="68" spans="1:8" ht="37.5" customHeight="1" outlineLevel="1" x14ac:dyDescent="0.2">
      <c r="A68" s="130" t="s">
        <v>51</v>
      </c>
      <c r="B68" s="366"/>
      <c r="C68" s="367"/>
      <c r="D68" s="56">
        <v>33600</v>
      </c>
      <c r="E68" s="37"/>
      <c r="F68" s="37"/>
      <c r="G68" s="37"/>
      <c r="H68" s="38"/>
    </row>
    <row r="69" spans="1:8" ht="37.5" customHeight="1" outlineLevel="1" x14ac:dyDescent="0.2">
      <c r="A69" s="130" t="s">
        <v>196</v>
      </c>
      <c r="B69" s="366"/>
      <c r="C69" s="367"/>
      <c r="D69" s="56">
        <v>35280</v>
      </c>
      <c r="E69" s="37"/>
      <c r="F69" s="37"/>
      <c r="G69" s="37"/>
      <c r="H69" s="38"/>
    </row>
    <row r="70" spans="1:8" ht="37.5" customHeight="1" outlineLevel="1" x14ac:dyDescent="0.2">
      <c r="A70" s="130" t="s">
        <v>197</v>
      </c>
      <c r="B70" s="366"/>
      <c r="C70" s="367"/>
      <c r="D70" s="56">
        <v>36960</v>
      </c>
      <c r="E70" s="37"/>
      <c r="F70" s="37"/>
      <c r="G70" s="37"/>
      <c r="H70" s="38"/>
    </row>
    <row r="71" spans="1:8" ht="37.5" customHeight="1" outlineLevel="1" x14ac:dyDescent="0.2">
      <c r="A71" s="130" t="s">
        <v>198</v>
      </c>
      <c r="B71" s="366"/>
      <c r="C71" s="367"/>
      <c r="D71" s="56">
        <v>38640</v>
      </c>
      <c r="E71" s="37"/>
      <c r="F71" s="37"/>
      <c r="G71" s="37"/>
      <c r="H71" s="38"/>
    </row>
    <row r="72" spans="1:8" ht="37.5" customHeight="1" outlineLevel="1" x14ac:dyDescent="0.2">
      <c r="A72" s="130" t="s">
        <v>199</v>
      </c>
      <c r="B72" s="366"/>
      <c r="C72" s="367"/>
      <c r="D72" s="56">
        <v>40320</v>
      </c>
      <c r="E72" s="37"/>
      <c r="F72" s="37"/>
      <c r="G72" s="37"/>
      <c r="H72" s="38"/>
    </row>
    <row r="73" spans="1:8" ht="37.5" customHeight="1" outlineLevel="1" x14ac:dyDescent="0.2">
      <c r="A73" s="130" t="s">
        <v>200</v>
      </c>
      <c r="B73" s="366"/>
      <c r="C73" s="367"/>
      <c r="D73" s="56">
        <v>42000</v>
      </c>
      <c r="E73" s="37"/>
      <c r="F73" s="37"/>
      <c r="G73" s="37"/>
      <c r="H73" s="38"/>
    </row>
    <row r="74" spans="1:8" ht="37.5" customHeight="1" outlineLevel="1" x14ac:dyDescent="0.2">
      <c r="A74" s="130" t="s">
        <v>201</v>
      </c>
      <c r="B74" s="366"/>
      <c r="C74" s="367"/>
      <c r="D74" s="56">
        <v>43680</v>
      </c>
      <c r="E74" s="37"/>
      <c r="F74" s="37"/>
      <c r="G74" s="37"/>
      <c r="H74" s="38"/>
    </row>
    <row r="75" spans="1:8" ht="37.5" customHeight="1" outlineLevel="1" x14ac:dyDescent="0.2">
      <c r="A75" s="130" t="s">
        <v>202</v>
      </c>
      <c r="B75" s="366"/>
      <c r="C75" s="367"/>
      <c r="D75" s="56">
        <v>45360</v>
      </c>
      <c r="E75" s="37"/>
      <c r="F75" s="37"/>
      <c r="G75" s="37"/>
      <c r="H75" s="38"/>
    </row>
    <row r="76" spans="1:8" ht="37.5" customHeight="1" outlineLevel="1" x14ac:dyDescent="0.2">
      <c r="A76" s="130" t="s">
        <v>203</v>
      </c>
      <c r="B76" s="366"/>
      <c r="C76" s="367"/>
      <c r="D76" s="56">
        <v>47040</v>
      </c>
      <c r="E76" s="37"/>
      <c r="F76" s="37"/>
      <c r="G76" s="37"/>
      <c r="H76" s="38"/>
    </row>
    <row r="77" spans="1:8" ht="37.5" customHeight="1" outlineLevel="1" x14ac:dyDescent="0.2">
      <c r="A77" s="130" t="s">
        <v>204</v>
      </c>
      <c r="B77" s="366"/>
      <c r="C77" s="367"/>
      <c r="D77" s="56">
        <v>48720</v>
      </c>
      <c r="E77" s="37"/>
      <c r="F77" s="37"/>
      <c r="G77" s="37"/>
      <c r="H77" s="38"/>
    </row>
    <row r="78" spans="1:8" ht="37.5" customHeight="1" outlineLevel="1" thickBot="1" x14ac:dyDescent="0.25">
      <c r="A78" s="130" t="s">
        <v>205</v>
      </c>
      <c r="B78" s="366"/>
      <c r="C78" s="368"/>
      <c r="D78" s="56">
        <v>50400</v>
      </c>
      <c r="E78" s="37"/>
      <c r="F78" s="37"/>
      <c r="G78" s="37"/>
      <c r="H78" s="38"/>
    </row>
    <row r="79" spans="1:8" ht="50.1" customHeight="1" thickBot="1" x14ac:dyDescent="0.25">
      <c r="A79" s="119" t="s">
        <v>52</v>
      </c>
      <c r="B79" s="120"/>
      <c r="C79" s="120"/>
      <c r="D79" s="121" t="str">
        <f>"от "&amp;MIN(D80:D89)&amp;" до "&amp;MAX(D80:D89)</f>
        <v>от 414 до 7992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80" s="140">
        <v>1008</v>
      </c>
      <c r="E80" s="140"/>
      <c r="F80" s="140"/>
      <c r="G80" s="140"/>
      <c r="H80" s="141"/>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81" s="140">
        <v>504</v>
      </c>
      <c r="E81" s="140"/>
      <c r="F81" s="140"/>
      <c r="G81" s="140"/>
      <c r="H81" s="141"/>
    </row>
    <row r="82" spans="1:8" ht="37.5" customHeight="1" x14ac:dyDescent="0.2">
      <c r="A82" s="137" t="s">
        <v>55</v>
      </c>
      <c r="B82" s="138"/>
      <c r="C82" s="142"/>
      <c r="D82" s="140">
        <v>7992</v>
      </c>
      <c r="E82" s="140"/>
      <c r="F82" s="140"/>
      <c r="G82" s="140"/>
      <c r="H82" s="141"/>
    </row>
    <row r="83" spans="1:8" ht="37.5" customHeight="1" x14ac:dyDescent="0.2">
      <c r="A83" s="137" t="s">
        <v>56</v>
      </c>
      <c r="B83" s="138"/>
      <c r="C83" s="142"/>
      <c r="D83" s="140">
        <v>1584</v>
      </c>
      <c r="E83" s="140"/>
      <c r="F83" s="140"/>
      <c r="G83" s="140"/>
      <c r="H83" s="141"/>
    </row>
    <row r="84" spans="1:8" ht="37.5" customHeight="1" x14ac:dyDescent="0.2">
      <c r="A84" s="143" t="s">
        <v>57</v>
      </c>
      <c r="B84" s="144"/>
      <c r="C84" s="142"/>
      <c r="D84" s="140">
        <v>4824</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1236</v>
      </c>
      <c r="E88" s="140"/>
      <c r="F88" s="140"/>
      <c r="G88" s="140"/>
      <c r="H88" s="141"/>
    </row>
    <row r="89" spans="1:8" ht="37.5" customHeight="1" thickBot="1" x14ac:dyDescent="0.25">
      <c r="A89" s="145" t="s">
        <v>62</v>
      </c>
      <c r="B89" s="146"/>
      <c r="C89" s="147"/>
      <c r="D89" s="148">
        <v>5616</v>
      </c>
      <c r="E89" s="148"/>
      <c r="F89" s="148"/>
      <c r="G89" s="148"/>
      <c r="H89" s="149"/>
    </row>
    <row r="90" spans="1:8" s="16" customFormat="1" ht="117.75" customHeight="1" thickBot="1" x14ac:dyDescent="0.25">
      <c r="A90" s="322" t="s">
        <v>64</v>
      </c>
      <c r="B90" s="323"/>
      <c r="C9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0" s="45">
        <v>30</v>
      </c>
      <c r="E90" s="45"/>
      <c r="F90" s="45"/>
      <c r="G90" s="45"/>
      <c r="H90" s="46"/>
    </row>
    <row r="91" spans="1:8" ht="50.1" customHeight="1" thickBot="1" x14ac:dyDescent="0.25">
      <c r="A91" s="24" t="s">
        <v>65</v>
      </c>
      <c r="B91" s="25"/>
      <c r="C91" s="26"/>
      <c r="D91" s="156" t="str">
        <f>"от "&amp;MIN(D93,D113:H114,F152,D115:H129)&amp;" до "&amp;MAX(D93,D113:H114,F152,D115:H129)</f>
        <v>от 648 до 10800</v>
      </c>
      <c r="E91" s="156"/>
      <c r="F91" s="156"/>
      <c r="G91" s="156"/>
      <c r="H91" s="157"/>
    </row>
    <row r="92" spans="1:8" ht="21.75" thickBot="1" x14ac:dyDescent="0.25">
      <c r="A92" s="301"/>
      <c r="B92" s="302"/>
      <c r="C92" s="118"/>
      <c r="D92" s="325"/>
      <c r="E92" s="325"/>
      <c r="F92" s="325"/>
      <c r="G92" s="325"/>
      <c r="H92" s="326"/>
    </row>
    <row r="93" spans="1:8" ht="66"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93" s="165">
        <v>5220</v>
      </c>
      <c r="E93" s="165"/>
      <c r="F93" s="165"/>
      <c r="G93" s="165"/>
      <c r="H93" s="166"/>
    </row>
    <row r="94" spans="1:8" ht="66" customHeight="1" thickBot="1" x14ac:dyDescent="0.25">
      <c r="A94" s="167" t="s">
        <v>67</v>
      </c>
      <c r="B94" s="168"/>
      <c r="C94" s="169"/>
      <c r="D94" s="170" t="s">
        <v>68</v>
      </c>
      <c r="E94" s="171"/>
      <c r="F94" s="171"/>
      <c r="G94" s="171"/>
      <c r="H94" s="172"/>
    </row>
    <row r="95" spans="1:8" ht="66" customHeight="1" x14ac:dyDescent="0.2">
      <c r="A95" s="173" t="s">
        <v>69</v>
      </c>
      <c r="B95" s="174"/>
      <c r="C95" s="169"/>
      <c r="D95" s="140">
        <f>D93/4</f>
        <v>1305</v>
      </c>
      <c r="E95" s="140"/>
      <c r="F95" s="140"/>
      <c r="G95" s="140"/>
      <c r="H95" s="141"/>
    </row>
    <row r="96" spans="1:8" ht="66" customHeight="1" x14ac:dyDescent="0.2">
      <c r="A96" s="173" t="s">
        <v>70</v>
      </c>
      <c r="B96" s="174"/>
      <c r="C96" s="169"/>
      <c r="D96" s="140">
        <f>D93/5</f>
        <v>1044</v>
      </c>
      <c r="E96" s="140"/>
      <c r="F96" s="140"/>
      <c r="G96" s="140"/>
      <c r="H96" s="141"/>
    </row>
    <row r="97" spans="1:8" ht="66" customHeight="1" x14ac:dyDescent="0.2">
      <c r="A97" s="173" t="s">
        <v>71</v>
      </c>
      <c r="B97" s="174"/>
      <c r="C97" s="169"/>
      <c r="D97" s="140">
        <f>D93/6</f>
        <v>870</v>
      </c>
      <c r="E97" s="140"/>
      <c r="F97" s="140"/>
      <c r="G97" s="140"/>
      <c r="H97" s="141"/>
    </row>
    <row r="98" spans="1:8" ht="66" customHeight="1" x14ac:dyDescent="0.2">
      <c r="A98" s="173" t="s">
        <v>72</v>
      </c>
      <c r="B98" s="174"/>
      <c r="C98" s="169"/>
      <c r="D98" s="140">
        <f>D93/7</f>
        <v>745.71428571428567</v>
      </c>
      <c r="E98" s="140"/>
      <c r="F98" s="140"/>
      <c r="G98" s="140"/>
      <c r="H98" s="141"/>
    </row>
    <row r="99" spans="1:8" ht="66" customHeight="1" x14ac:dyDescent="0.2">
      <c r="A99" s="173" t="s">
        <v>73</v>
      </c>
      <c r="B99" s="174"/>
      <c r="C99" s="169"/>
      <c r="D99" s="140">
        <f>D93/8</f>
        <v>652.5</v>
      </c>
      <c r="E99" s="140"/>
      <c r="F99" s="140"/>
      <c r="G99" s="140"/>
      <c r="H99" s="141"/>
    </row>
    <row r="100" spans="1:8" ht="66" customHeight="1" x14ac:dyDescent="0.2">
      <c r="A100" s="173" t="s">
        <v>74</v>
      </c>
      <c r="B100" s="174"/>
      <c r="C100" s="169"/>
      <c r="D100" s="140">
        <f>D93/9</f>
        <v>580</v>
      </c>
      <c r="E100" s="140"/>
      <c r="F100" s="140"/>
      <c r="G100" s="140"/>
      <c r="H100" s="141"/>
    </row>
    <row r="101" spans="1:8" ht="66" customHeight="1" x14ac:dyDescent="0.2">
      <c r="A101" s="173" t="s">
        <v>75</v>
      </c>
      <c r="B101" s="174"/>
      <c r="C101" s="169"/>
      <c r="D101" s="140">
        <f>D93/10</f>
        <v>522</v>
      </c>
      <c r="E101" s="140"/>
      <c r="F101" s="140"/>
      <c r="G101" s="140"/>
      <c r="H101" s="141"/>
    </row>
    <row r="102" spans="1:8" ht="66" customHeight="1" thickBot="1" x14ac:dyDescent="0.25">
      <c r="A102" s="162" t="s">
        <v>76</v>
      </c>
      <c r="B102" s="163"/>
      <c r="C102" s="169"/>
      <c r="D102" s="165">
        <v>7800</v>
      </c>
      <c r="E102" s="165"/>
      <c r="F102" s="165"/>
      <c r="G102" s="165"/>
      <c r="H102" s="166"/>
    </row>
    <row r="103" spans="1:8" ht="66" customHeight="1" thickBot="1" x14ac:dyDescent="0.25">
      <c r="A103" s="167" t="s">
        <v>67</v>
      </c>
      <c r="B103" s="168"/>
      <c r="C103" s="169"/>
      <c r="D103" s="170" t="s">
        <v>68</v>
      </c>
      <c r="E103" s="171"/>
      <c r="F103" s="171"/>
      <c r="G103" s="171"/>
      <c r="H103" s="172"/>
    </row>
    <row r="104" spans="1:8" ht="66" customHeight="1" x14ac:dyDescent="0.2">
      <c r="A104" s="173" t="s">
        <v>69</v>
      </c>
      <c r="B104" s="174"/>
      <c r="C104" s="169"/>
      <c r="D104" s="140">
        <v>1950</v>
      </c>
      <c r="E104" s="140"/>
      <c r="F104" s="140"/>
      <c r="G104" s="140"/>
      <c r="H104" s="141"/>
    </row>
    <row r="105" spans="1:8" ht="66" customHeight="1" x14ac:dyDescent="0.2">
      <c r="A105" s="173" t="s">
        <v>70</v>
      </c>
      <c r="B105" s="174"/>
      <c r="C105" s="169"/>
      <c r="D105" s="140">
        <v>1560</v>
      </c>
      <c r="E105" s="140"/>
      <c r="F105" s="140"/>
      <c r="G105" s="140"/>
      <c r="H105" s="141"/>
    </row>
    <row r="106" spans="1:8" ht="66" customHeight="1" x14ac:dyDescent="0.2">
      <c r="A106" s="173" t="s">
        <v>71</v>
      </c>
      <c r="B106" s="174"/>
      <c r="C106" s="169"/>
      <c r="D106" s="140">
        <v>1299.9999999999998</v>
      </c>
      <c r="E106" s="140"/>
      <c r="F106" s="140"/>
      <c r="G106" s="140"/>
      <c r="H106" s="141"/>
    </row>
    <row r="107" spans="1:8" ht="66" customHeight="1" x14ac:dyDescent="0.2">
      <c r="A107" s="173" t="s">
        <v>72</v>
      </c>
      <c r="B107" s="174"/>
      <c r="C107" s="169"/>
      <c r="D107" s="140">
        <v>1114.2857142857142</v>
      </c>
      <c r="E107" s="140"/>
      <c r="F107" s="140"/>
      <c r="G107" s="140"/>
      <c r="H107" s="141"/>
    </row>
    <row r="108" spans="1:8" ht="66" customHeight="1" x14ac:dyDescent="0.2">
      <c r="A108" s="173" t="s">
        <v>73</v>
      </c>
      <c r="B108" s="174"/>
      <c r="C108" s="169"/>
      <c r="D108" s="140">
        <v>975</v>
      </c>
      <c r="E108" s="140"/>
      <c r="F108" s="140"/>
      <c r="G108" s="140"/>
      <c r="H108" s="141"/>
    </row>
    <row r="109" spans="1:8" ht="66" customHeight="1" x14ac:dyDescent="0.2">
      <c r="A109" s="173" t="s">
        <v>74</v>
      </c>
      <c r="B109" s="174"/>
      <c r="C109" s="169"/>
      <c r="D109" s="140">
        <v>866.66666666666663</v>
      </c>
      <c r="E109" s="140"/>
      <c r="F109" s="140"/>
      <c r="G109" s="140"/>
      <c r="H109" s="141"/>
    </row>
    <row r="110" spans="1:8" ht="66" customHeight="1" thickBot="1" x14ac:dyDescent="0.25">
      <c r="A110" s="173" t="s">
        <v>75</v>
      </c>
      <c r="B110" s="174"/>
      <c r="C110" s="177"/>
      <c r="D110" s="140">
        <v>780</v>
      </c>
      <c r="E110" s="140"/>
      <c r="F110" s="140"/>
      <c r="G110" s="140"/>
      <c r="H110" s="141"/>
    </row>
    <row r="111" spans="1:8" s="16" customFormat="1" ht="62.45" customHeight="1" thickBot="1" x14ac:dyDescent="0.25">
      <c r="A111" s="178" t="s">
        <v>77</v>
      </c>
      <c r="B111" s="179"/>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11" s="44">
        <v>15600</v>
      </c>
      <c r="E111" s="45"/>
      <c r="F111" s="45"/>
      <c r="G111" s="45"/>
      <c r="H111" s="46"/>
    </row>
    <row r="112" spans="1:8" ht="21.75" thickBot="1" x14ac:dyDescent="0.25">
      <c r="A112" s="301"/>
      <c r="B112" s="302"/>
      <c r="C112" s="182"/>
      <c r="D112" s="325"/>
      <c r="E112" s="325"/>
      <c r="F112" s="325"/>
      <c r="G112" s="325"/>
      <c r="H112" s="326"/>
    </row>
    <row r="113" spans="1:8" ht="50.1" customHeight="1" x14ac:dyDescent="0.2">
      <c r="A113" s="143" t="s">
        <v>78</v>
      </c>
      <c r="B113" s="144"/>
      <c r="C113" s="185" t="str">
        <f>"Интернет-площадка 2gis.ru на основе Cправочника организаций "&amp;$C$2&amp;""</f>
        <v>Интернет-площадка 2gis.ru на основе Cправочника организаций "2ГИС.БИЙСК"</v>
      </c>
      <c r="D113" s="31">
        <v>4020</v>
      </c>
      <c r="E113" s="32"/>
      <c r="F113" s="32"/>
      <c r="G113" s="32"/>
      <c r="H113" s="33"/>
    </row>
    <row r="114" spans="1:8" ht="50.1" customHeight="1" x14ac:dyDescent="0.2">
      <c r="A114" s="143" t="s">
        <v>79</v>
      </c>
      <c r="B114" s="144"/>
      <c r="C114"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4" s="187">
        <v>3240</v>
      </c>
      <c r="E114" s="188"/>
      <c r="F114" s="188"/>
      <c r="G114" s="188"/>
      <c r="H114" s="189"/>
    </row>
    <row r="115" spans="1:8" ht="50.1" customHeight="1" x14ac:dyDescent="0.2">
      <c r="A115" s="143" t="s">
        <v>80</v>
      </c>
      <c r="B115" s="144"/>
      <c r="C115"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5" s="36">
        <v>2760</v>
      </c>
      <c r="E115" s="37"/>
      <c r="F115" s="37"/>
      <c r="G115" s="37"/>
      <c r="H115" s="38"/>
    </row>
    <row r="116" spans="1:8" ht="50.1" customHeight="1" x14ac:dyDescent="0.2">
      <c r="A116" s="143" t="s">
        <v>81</v>
      </c>
      <c r="B116" s="144"/>
      <c r="C116" s="186" t="str">
        <f>"Интернет-площадка 2gis.ru на основе Cправочника организаций "&amp;$C$2&amp;""</f>
        <v>Интернет-площадка 2gis.ru на основе Cправочника организаций "2ГИС.БИЙСК"</v>
      </c>
      <c r="D116" s="36">
        <v>4020</v>
      </c>
      <c r="E116" s="37"/>
      <c r="F116" s="37"/>
      <c r="G116" s="37"/>
      <c r="H116" s="38"/>
    </row>
    <row r="117" spans="1:8" ht="50.1" customHeight="1" x14ac:dyDescent="0.2">
      <c r="A117" s="143" t="s">
        <v>82</v>
      </c>
      <c r="B117" s="144"/>
      <c r="C117" s="186" t="str">
        <f>"Интернет-площадка 2gis.ru на основе Cправочника организаций "&amp;$C$2&amp;""</f>
        <v>Интернет-площадка 2gis.ru на основе Cправочника организаций "2ГИС.БИЙСК"</v>
      </c>
      <c r="D117" s="36">
        <v>5040</v>
      </c>
      <c r="E117" s="37"/>
      <c r="F117" s="37"/>
      <c r="G117" s="37"/>
      <c r="H117" s="38"/>
    </row>
    <row r="118" spans="1:8" ht="50.1" customHeight="1" x14ac:dyDescent="0.2">
      <c r="A118" s="143" t="s">
        <v>83</v>
      </c>
      <c r="B118" s="144"/>
      <c r="C118"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8" s="36">
        <v>1368</v>
      </c>
      <c r="E118" s="37"/>
      <c r="F118" s="37"/>
      <c r="G118" s="37"/>
      <c r="H118" s="38"/>
    </row>
    <row r="119" spans="1:8" ht="50.1" customHeight="1" x14ac:dyDescent="0.2">
      <c r="A119" s="143" t="s">
        <v>84</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9" s="36">
        <v>1176</v>
      </c>
      <c r="E119" s="37"/>
      <c r="F119" s="37"/>
      <c r="G119" s="37"/>
      <c r="H119" s="38"/>
    </row>
    <row r="120" spans="1:8" ht="50.1" customHeight="1" x14ac:dyDescent="0.2">
      <c r="A120" s="143" t="s">
        <v>85</v>
      </c>
      <c r="B120" s="144"/>
      <c r="C120"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0" s="36">
        <v>2400</v>
      </c>
      <c r="E120" s="37"/>
      <c r="F120" s="37"/>
      <c r="G120" s="37"/>
      <c r="H120" s="38"/>
    </row>
    <row r="121" spans="1:8" ht="50.1" customHeight="1" x14ac:dyDescent="0.2">
      <c r="A121" s="143" t="s">
        <v>86</v>
      </c>
      <c r="B121" s="144"/>
      <c r="C1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21" s="36">
        <v>6000</v>
      </c>
      <c r="E121" s="37"/>
      <c r="F121" s="37"/>
      <c r="G121" s="37"/>
      <c r="H121" s="38"/>
    </row>
    <row r="122" spans="1:8" ht="50.1" customHeight="1" x14ac:dyDescent="0.2">
      <c r="A122" s="143" t="s">
        <v>87</v>
      </c>
      <c r="B122" s="144"/>
      <c r="C122" s="186" t="s">
        <v>88</v>
      </c>
      <c r="D122" s="36">
        <v>648</v>
      </c>
      <c r="E122" s="37"/>
      <c r="F122" s="37"/>
      <c r="G122" s="37"/>
      <c r="H122" s="38"/>
    </row>
    <row r="123" spans="1:8" ht="68.25" customHeight="1" x14ac:dyDescent="0.2">
      <c r="A123" s="143" t="s">
        <v>89</v>
      </c>
      <c r="B123" s="144"/>
      <c r="C12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3" s="36">
        <v>2400</v>
      </c>
      <c r="E123" s="37"/>
      <c r="F123" s="37"/>
      <c r="G123" s="37"/>
      <c r="H123" s="38"/>
    </row>
    <row r="124" spans="1:8" ht="68.25" customHeight="1" x14ac:dyDescent="0.2">
      <c r="A124" s="143" t="s">
        <v>90</v>
      </c>
      <c r="B124" s="144"/>
      <c r="C124" s="186" t="str">
        <f t="shared" ref="C124:C12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4" s="36">
        <v>1920</v>
      </c>
      <c r="E124" s="37"/>
      <c r="F124" s="37"/>
      <c r="G124" s="37"/>
      <c r="H124" s="38"/>
    </row>
    <row r="125" spans="1:8" ht="68.25" customHeight="1" x14ac:dyDescent="0.2">
      <c r="A125" s="143" t="s">
        <v>91</v>
      </c>
      <c r="B125" s="144"/>
      <c r="C125"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5" s="36">
        <v>1920</v>
      </c>
      <c r="E125" s="37"/>
      <c r="F125" s="37"/>
      <c r="G125" s="37"/>
      <c r="H125" s="38"/>
    </row>
    <row r="126" spans="1:8" ht="68.25" customHeight="1" x14ac:dyDescent="0.2">
      <c r="A126" s="143" t="s">
        <v>92</v>
      </c>
      <c r="B126" s="144"/>
      <c r="C126" s="186"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6" s="36">
        <v>960</v>
      </c>
      <c r="E126" s="37"/>
      <c r="F126" s="37"/>
      <c r="G126" s="37"/>
      <c r="H126" s="38"/>
    </row>
    <row r="127" spans="1:8" ht="68.25" customHeight="1" x14ac:dyDescent="0.2">
      <c r="A127" s="143" t="s">
        <v>93</v>
      </c>
      <c r="B127" s="144" t="s">
        <v>93</v>
      </c>
      <c r="C12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7" s="36">
        <v>10800</v>
      </c>
      <c r="E127" s="37"/>
      <c r="F127" s="37"/>
      <c r="G127" s="37"/>
      <c r="H127" s="38"/>
    </row>
    <row r="128" spans="1:8" ht="68.25" customHeight="1" x14ac:dyDescent="0.2">
      <c r="A128" s="143" t="s">
        <v>94</v>
      </c>
      <c r="B128" s="144" t="s">
        <v>94</v>
      </c>
      <c r="C12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28" s="36">
        <v>5004</v>
      </c>
      <c r="E128" s="37"/>
      <c r="F128" s="37"/>
      <c r="G128" s="37"/>
      <c r="H128" s="38"/>
    </row>
    <row r="129" spans="1:8" ht="50.1" customHeight="1" x14ac:dyDescent="0.2">
      <c r="A129" s="143" t="s">
        <v>95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9" s="36">
        <v>2448</v>
      </c>
      <c r="E129" s="37"/>
      <c r="F129" s="37"/>
      <c r="G129" s="37"/>
      <c r="H129" s="38"/>
    </row>
    <row r="130" spans="1:8" s="16" customFormat="1" ht="102" customHeight="1" x14ac:dyDescent="0.2">
      <c r="A130" s="143" t="s">
        <v>16</v>
      </c>
      <c r="B130" s="144"/>
      <c r="C130"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30" s="36">
        <v>960</v>
      </c>
      <c r="E130" s="37"/>
      <c r="F130" s="37"/>
      <c r="G130" s="37"/>
      <c r="H130" s="38"/>
    </row>
    <row r="131" spans="1:8" s="16" customFormat="1" ht="126" customHeight="1" x14ac:dyDescent="0.2">
      <c r="A131" s="143" t="s">
        <v>96</v>
      </c>
      <c r="B131" s="144"/>
      <c r="C13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1" s="36">
        <v>12060</v>
      </c>
      <c r="E131" s="37"/>
      <c r="F131" s="37"/>
      <c r="G131" s="37"/>
      <c r="H131" s="38"/>
    </row>
    <row r="132" spans="1:8" s="16" customFormat="1" ht="126" customHeight="1" x14ac:dyDescent="0.2">
      <c r="A132" s="143" t="s">
        <v>97</v>
      </c>
      <c r="B132" s="144"/>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32" s="36">
        <v>6606</v>
      </c>
      <c r="E132" s="37"/>
      <c r="F132" s="37"/>
      <c r="G132" s="37"/>
      <c r="H132" s="38"/>
    </row>
    <row r="133" spans="1:8" s="16" customFormat="1" ht="126" customHeight="1" x14ac:dyDescent="0.2">
      <c r="A133" s="137" t="s">
        <v>98</v>
      </c>
      <c r="B133" s="191"/>
      <c r="C13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3" s="36">
        <v>14400</v>
      </c>
      <c r="E133" s="37"/>
      <c r="F133" s="37"/>
      <c r="G133" s="37"/>
      <c r="H133" s="38"/>
    </row>
    <row r="134" spans="1:8" ht="50.1" customHeight="1" x14ac:dyDescent="0.2">
      <c r="A134" s="143" t="s">
        <v>99</v>
      </c>
      <c r="B134" s="144"/>
      <c r="C134" s="186" t="str">
        <f>"Интернет-площадка 2gis.ru на основе Cправочника организаций "&amp;$C$2&amp;""</f>
        <v>Интернет-площадка 2gis.ru на основе Cправочника организаций "2ГИС.БИЙСК"</v>
      </c>
      <c r="D134" s="36">
        <v>5640</v>
      </c>
      <c r="E134" s="37"/>
      <c r="F134" s="37"/>
      <c r="G134" s="37"/>
      <c r="H134" s="38"/>
    </row>
    <row r="135" spans="1:8" ht="50.1" customHeight="1" x14ac:dyDescent="0.2">
      <c r="A135" s="143" t="s">
        <v>100</v>
      </c>
      <c r="B135" s="144"/>
      <c r="C135" s="186" t="str">
        <f t="shared" ref="C135:C144"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4560</v>
      </c>
      <c r="E135" s="37"/>
      <c r="F135" s="37"/>
      <c r="G135" s="37"/>
      <c r="H135" s="38"/>
    </row>
    <row r="136" spans="1:8" ht="50.1" customHeight="1" x14ac:dyDescent="0.2">
      <c r="A136" s="143" t="s">
        <v>101</v>
      </c>
      <c r="B136" s="144"/>
      <c r="C136" s="186" t="str">
        <f t="shared" si="2"/>
        <v>Электронный справочник на основе Справочника организаций "2ГИС.БИЙСК" (версия для ПК)</v>
      </c>
      <c r="D136" s="36">
        <v>3960</v>
      </c>
      <c r="E136" s="37"/>
      <c r="F136" s="37"/>
      <c r="G136" s="37"/>
      <c r="H136" s="38"/>
    </row>
    <row r="137" spans="1:8" ht="50.1" customHeight="1" x14ac:dyDescent="0.2">
      <c r="A137" s="143" t="s">
        <v>102</v>
      </c>
      <c r="B137" s="144"/>
      <c r="C137" s="186" t="str">
        <f>"Интернет-площадка 2gis.ru на основе Cправочника организаций "&amp;$C$2&amp;""</f>
        <v>Интернет-площадка 2gis.ru на основе Cправочника организаций "2ГИС.БИЙСК"</v>
      </c>
      <c r="D137" s="36">
        <v>5640</v>
      </c>
      <c r="E137" s="37"/>
      <c r="F137" s="37"/>
      <c r="G137" s="37"/>
      <c r="H137" s="38"/>
    </row>
    <row r="138" spans="1:8" ht="50.1" customHeight="1" x14ac:dyDescent="0.2">
      <c r="A138" s="143" t="s">
        <v>103</v>
      </c>
      <c r="B138" s="144"/>
      <c r="C138" s="186" t="str">
        <f>"Интернет-площадка 2gis.ru на основе Cправочника организаций "&amp;$C$2&amp;""</f>
        <v>Интернет-площадка 2gis.ru на основе Cправочника организаций "2ГИС.БИЙСК"</v>
      </c>
      <c r="D138" s="36">
        <v>6768</v>
      </c>
      <c r="E138" s="37"/>
      <c r="F138" s="37"/>
      <c r="G138" s="37"/>
      <c r="H138" s="38"/>
    </row>
    <row r="139" spans="1:8" ht="50.1" customHeight="1" x14ac:dyDescent="0.2">
      <c r="A139" s="143" t="s">
        <v>104</v>
      </c>
      <c r="B139" s="144"/>
      <c r="C139" s="186" t="str">
        <f t="shared" si="2"/>
        <v>Электронный справочник на основе Справочника организаций "2ГИС.БИЙСК" (версия для ПК)</v>
      </c>
      <c r="D139" s="36">
        <v>1920</v>
      </c>
      <c r="E139" s="37"/>
      <c r="F139" s="37"/>
      <c r="G139" s="37"/>
      <c r="H139" s="38"/>
    </row>
    <row r="140" spans="1:8" ht="50.1" customHeight="1" x14ac:dyDescent="0.2">
      <c r="A140" s="143" t="s">
        <v>105</v>
      </c>
      <c r="B140" s="144"/>
      <c r="C140" s="186" t="str">
        <f t="shared" si="2"/>
        <v>Электронный справочник на основе Справочника организаций "2ГИС.БИЙСК" (версия для ПК)</v>
      </c>
      <c r="D140" s="36">
        <v>1680</v>
      </c>
      <c r="E140" s="37"/>
      <c r="F140" s="37"/>
      <c r="G140" s="37"/>
      <c r="H140" s="38"/>
    </row>
    <row r="141" spans="1:8" ht="50.1" customHeight="1" x14ac:dyDescent="0.2">
      <c r="A141" s="143" t="s">
        <v>106</v>
      </c>
      <c r="B141" s="144"/>
      <c r="C141" s="186" t="str">
        <f t="shared" si="2"/>
        <v>Электронный справочник на основе Справочника организаций "2ГИС.БИЙСК" (версия для ПК)</v>
      </c>
      <c r="D141" s="36">
        <v>3360</v>
      </c>
      <c r="E141" s="37"/>
      <c r="F141" s="37"/>
      <c r="G141" s="37"/>
      <c r="H141" s="38"/>
    </row>
    <row r="142" spans="1:8" ht="50.1" customHeight="1" x14ac:dyDescent="0.2">
      <c r="A142" s="143" t="s">
        <v>107</v>
      </c>
      <c r="B142" s="144"/>
      <c r="C142" s="186" t="s">
        <v>88</v>
      </c>
      <c r="D142" s="36">
        <v>960</v>
      </c>
      <c r="E142" s="37"/>
      <c r="F142" s="37"/>
      <c r="G142" s="37"/>
      <c r="H142" s="38"/>
    </row>
    <row r="143" spans="1:8" ht="68.25" customHeight="1" x14ac:dyDescent="0.2">
      <c r="A143" s="143" t="s">
        <v>108</v>
      </c>
      <c r="B143" s="144"/>
      <c r="C14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6">
        <v>15120</v>
      </c>
      <c r="E143" s="37"/>
      <c r="F143" s="37"/>
      <c r="G143" s="37"/>
      <c r="H143" s="38"/>
    </row>
    <row r="144" spans="1:8" ht="50.1" customHeight="1" thickBot="1" x14ac:dyDescent="0.25">
      <c r="A144" s="143" t="s">
        <v>109</v>
      </c>
      <c r="B144" s="144"/>
      <c r="C144" s="186" t="str">
        <f t="shared" si="2"/>
        <v>Электронный справочник на основе Справочника организаций "2ГИС.БИЙСК" (версия для ПК)</v>
      </c>
      <c r="D144" s="44">
        <v>3480</v>
      </c>
      <c r="E144" s="45"/>
      <c r="F144" s="45"/>
      <c r="G144" s="45"/>
      <c r="H144" s="46"/>
    </row>
    <row r="145" spans="1:8" s="28" customFormat="1" ht="50.1" customHeight="1" thickBot="1" x14ac:dyDescent="0.25">
      <c r="A145" s="24" t="s">
        <v>110</v>
      </c>
      <c r="B145" s="25"/>
      <c r="C145" s="26"/>
      <c r="D145" s="156"/>
      <c r="E145" s="156"/>
      <c r="F145" s="156"/>
      <c r="G145" s="156"/>
      <c r="H145" s="157"/>
    </row>
    <row r="146" spans="1:8" s="16" customFormat="1" ht="50.1" customHeight="1" x14ac:dyDescent="0.2">
      <c r="A146" s="143" t="s">
        <v>111</v>
      </c>
      <c r="B146" s="144"/>
      <c r="C146" s="193"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46" s="36">
        <v>3000</v>
      </c>
      <c r="E146" s="37"/>
      <c r="F146" s="37"/>
      <c r="G146" s="37"/>
      <c r="H146" s="38"/>
    </row>
    <row r="147" spans="1:8" s="16" customFormat="1" ht="50.1" customHeight="1" x14ac:dyDescent="0.2">
      <c r="A147" s="143" t="s">
        <v>112</v>
      </c>
      <c r="B147" s="144"/>
      <c r="C147" s="196"/>
      <c r="D147" s="36">
        <v>3000</v>
      </c>
      <c r="E147" s="37"/>
      <c r="F147" s="37"/>
      <c r="G147" s="37"/>
      <c r="H147" s="38"/>
    </row>
    <row r="148" spans="1:8" s="16" customFormat="1" ht="50.1" customHeight="1" x14ac:dyDescent="0.2">
      <c r="A148" s="194" t="s">
        <v>113</v>
      </c>
      <c r="B148" s="195"/>
      <c r="C148" s="196"/>
      <c r="D148" s="329">
        <v>1500</v>
      </c>
      <c r="E148" s="140"/>
      <c r="F148" s="140"/>
      <c r="G148" s="140"/>
      <c r="H148" s="140"/>
    </row>
    <row r="149" spans="1:8" s="16" customFormat="1" ht="50.1" customHeight="1" x14ac:dyDescent="0.2">
      <c r="A149" s="194" t="s">
        <v>114</v>
      </c>
      <c r="B149" s="195"/>
      <c r="C149" s="196"/>
      <c r="D149" s="329">
        <v>150</v>
      </c>
      <c r="E149" s="140"/>
      <c r="F149" s="140"/>
      <c r="G149" s="140"/>
      <c r="H149" s="140"/>
    </row>
    <row r="150" spans="1:8" s="16" customFormat="1" ht="50.1" customHeight="1" thickBot="1" x14ac:dyDescent="0.25">
      <c r="A150" s="194" t="s">
        <v>115</v>
      </c>
      <c r="B150" s="195"/>
      <c r="C150" s="198"/>
      <c r="D150" s="78">
        <v>510</v>
      </c>
      <c r="E150" s="79"/>
      <c r="F150" s="79"/>
      <c r="G150" s="79"/>
      <c r="H150" s="79"/>
    </row>
    <row r="151" spans="1:8" s="16" customFormat="1" ht="50.1" customHeight="1" thickBot="1" x14ac:dyDescent="0.25">
      <c r="A151" s="24" t="s">
        <v>116</v>
      </c>
      <c r="B151" s="25"/>
      <c r="C151" s="26"/>
      <c r="D151" s="156"/>
      <c r="E151" s="156"/>
      <c r="F151" s="156"/>
      <c r="G151" s="156"/>
      <c r="H151" s="157"/>
    </row>
    <row r="152" spans="1:8" ht="50.1" customHeight="1" x14ac:dyDescent="0.2">
      <c r="A152" s="143" t="s">
        <v>117</v>
      </c>
      <c r="B152" s="144"/>
      <c r="C15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2" s="200">
        <f>F152*1.2</f>
        <v>4032</v>
      </c>
      <c r="E152" s="201">
        <f>F152*1.1</f>
        <v>3696.0000000000005</v>
      </c>
      <c r="F152" s="201">
        <v>3360</v>
      </c>
      <c r="G152" s="201">
        <f>F152*0.75</f>
        <v>2520</v>
      </c>
      <c r="H152" s="202">
        <f>F152*0.5</f>
        <v>1680</v>
      </c>
    </row>
    <row r="153" spans="1:8" ht="50.1" customHeight="1" x14ac:dyDescent="0.2">
      <c r="A153" s="143" t="s">
        <v>118</v>
      </c>
      <c r="B153" s="144"/>
      <c r="C153" s="186" t="str">
        <f>"Интернет-площадка 2gis.ru на основе Cправочника организаций "&amp;$C$2&amp;""</f>
        <v>Интернет-площадка 2gis.ru на основе Cправочника организаций "2ГИС.БИЙСК"</v>
      </c>
      <c r="D153" s="36">
        <v>3240</v>
      </c>
      <c r="E153" s="37"/>
      <c r="F153" s="37"/>
      <c r="G153" s="37"/>
      <c r="H153" s="38"/>
    </row>
    <row r="154" spans="1:8" ht="50.1" customHeight="1" x14ac:dyDescent="0.2">
      <c r="A154" s="143" t="s">
        <v>119</v>
      </c>
      <c r="B154" s="144"/>
      <c r="C154"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4" s="36">
        <v>1620</v>
      </c>
      <c r="E154" s="37"/>
      <c r="F154" s="37"/>
      <c r="G154" s="37"/>
      <c r="H154" s="38"/>
    </row>
    <row r="155" spans="1:8" ht="50.1" customHeight="1" x14ac:dyDescent="0.2">
      <c r="A155" s="143" t="s">
        <v>120</v>
      </c>
      <c r="B155" s="144"/>
      <c r="C15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5" s="200">
        <f>F155*1.2</f>
        <v>5760</v>
      </c>
      <c r="E155" s="201">
        <f>F155*1.1</f>
        <v>5280</v>
      </c>
      <c r="F155" s="201">
        <v>4800</v>
      </c>
      <c r="G155" s="201">
        <f>F155*0.75</f>
        <v>3600</v>
      </c>
      <c r="H155" s="202">
        <f>F155*0.5</f>
        <v>2400</v>
      </c>
    </row>
    <row r="156" spans="1:8" ht="50.1" customHeight="1" x14ac:dyDescent="0.2">
      <c r="A156" s="143" t="s">
        <v>165</v>
      </c>
      <c r="B156" s="144"/>
      <c r="C156" s="186" t="str">
        <f>"Интернет-площадка 2gis.ru на основе Cправочника организаций "&amp;$C$2&amp;""</f>
        <v>Интернет-площадка 2gis.ru на основе Cправочника организаций "2ГИС.БИЙСК"</v>
      </c>
      <c r="D156" s="36">
        <v>4560</v>
      </c>
      <c r="E156" s="37"/>
      <c r="F156" s="37"/>
      <c r="G156" s="37"/>
      <c r="H156" s="38"/>
    </row>
    <row r="157" spans="1:8" ht="50.1" customHeight="1" x14ac:dyDescent="0.2">
      <c r="A157" s="143" t="s">
        <v>122</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7" s="36">
        <v>2280</v>
      </c>
      <c r="E157" s="37"/>
      <c r="F157" s="37"/>
      <c r="G157" s="37"/>
      <c r="H157" s="38"/>
    </row>
    <row r="158" spans="1:8" s="16" customFormat="1" ht="126" customHeight="1" thickBot="1" x14ac:dyDescent="0.25">
      <c r="A158" s="143" t="s">
        <v>123</v>
      </c>
      <c r="B158" s="144"/>
      <c r="C158" s="203" t="str">
        <f>C153</f>
        <v>Интернет-площадка 2gis.ru на основе Cправочника организаций "2ГИС.БИЙСК"</v>
      </c>
      <c r="D158" s="200">
        <f>F158*1.2</f>
        <v>5184</v>
      </c>
      <c r="E158" s="201">
        <f>F158*1.1</f>
        <v>4752</v>
      </c>
      <c r="F158" s="201">
        <v>4320</v>
      </c>
      <c r="G158" s="201">
        <f>F158*0.75</f>
        <v>3240</v>
      </c>
      <c r="H158" s="202">
        <f>F158*0.5</f>
        <v>2160</v>
      </c>
    </row>
    <row r="159" spans="1:8" ht="50.1" customHeight="1" thickBot="1" x14ac:dyDescent="0.25">
      <c r="A159" s="24" t="s">
        <v>184</v>
      </c>
      <c r="B159" s="25"/>
      <c r="C159" s="26"/>
      <c r="D159" s="156"/>
      <c r="E159" s="156"/>
      <c r="F159" s="156"/>
      <c r="G159" s="156"/>
      <c r="H159" s="157"/>
    </row>
    <row r="160" spans="1:8" s="23" customFormat="1" ht="30" customHeight="1" thickBot="1" x14ac:dyDescent="0.25">
      <c r="A160" s="357"/>
      <c r="B160" s="357"/>
      <c r="C160" s="358"/>
      <c r="D160" s="357"/>
      <c r="E160" s="357"/>
      <c r="F160" s="357"/>
      <c r="G160" s="357"/>
      <c r="H160" s="359"/>
    </row>
    <row r="161" spans="1:8" s="16" customFormat="1" ht="185.25" customHeight="1" x14ac:dyDescent="0.2">
      <c r="A161" s="143" t="s">
        <v>185</v>
      </c>
      <c r="B161" s="144"/>
      <c r="C16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1" s="31">
        <v>8700</v>
      </c>
      <c r="E161" s="32"/>
      <c r="F161" s="32"/>
      <c r="G161" s="32"/>
      <c r="H161" s="33"/>
    </row>
    <row r="162" spans="1:8" s="16" customFormat="1" ht="83.25" customHeight="1" thickBot="1" x14ac:dyDescent="0.25">
      <c r="A162" s="143" t="s">
        <v>186</v>
      </c>
      <c r="B162" s="144"/>
      <c r="C162" s="196"/>
      <c r="D162" s="36">
        <v>8700</v>
      </c>
      <c r="E162" s="37"/>
      <c r="F162" s="37"/>
      <c r="G162" s="37"/>
      <c r="H162" s="38"/>
    </row>
    <row r="163" spans="1:8" ht="21.75" thickBot="1" x14ac:dyDescent="0.25">
      <c r="A163" s="301"/>
      <c r="B163" s="302"/>
      <c r="C163" s="118"/>
      <c r="D163" s="325"/>
      <c r="E163" s="325"/>
      <c r="F163" s="325"/>
      <c r="G163" s="325"/>
      <c r="H163" s="326"/>
    </row>
    <row r="165" spans="1:8" ht="21" x14ac:dyDescent="0.2">
      <c r="A165" s="208"/>
      <c r="B165" s="209" t="s">
        <v>125</v>
      </c>
      <c r="C165" s="210" t="s">
        <v>233</v>
      </c>
      <c r="D165" s="210"/>
      <c r="E165" s="211"/>
      <c r="F165" s="211"/>
      <c r="G165" s="211"/>
      <c r="H165" s="211"/>
    </row>
    <row r="166" spans="1:8" ht="21" x14ac:dyDescent="0.2">
      <c r="A166" s="208"/>
      <c r="B166" s="211"/>
      <c r="C166" s="212" t="s">
        <v>234</v>
      </c>
      <c r="D166" s="212"/>
      <c r="E166" s="211"/>
      <c r="F166" s="211"/>
      <c r="G166" s="211"/>
      <c r="H166" s="211"/>
    </row>
    <row r="167" spans="1:8" ht="21" x14ac:dyDescent="0.2">
      <c r="A167" s="208"/>
      <c r="B167" s="211"/>
      <c r="C167" s="212" t="s">
        <v>235</v>
      </c>
      <c r="D167" s="212"/>
      <c r="E167" s="211"/>
      <c r="F167" s="211"/>
      <c r="G167" s="211"/>
      <c r="H167" s="211"/>
    </row>
    <row r="168" spans="1:8" ht="21" x14ac:dyDescent="0.2">
      <c r="C168" s="212"/>
      <c r="D168" s="212"/>
      <c r="E168" s="211"/>
      <c r="F168" s="211"/>
      <c r="G168" s="211"/>
      <c r="H168" s="205"/>
    </row>
    <row r="169" spans="1:8" ht="26.25" customHeight="1" x14ac:dyDescent="0.2">
      <c r="A169" s="215" t="str">
        <f>Абакан_юр!A157</f>
        <v>По соглашению сторон в качестве валюты платежа могут выступать украинские гривны, в этом случае курс следующий: 1 руб. = 0,4294 гривен</v>
      </c>
      <c r="B169" s="215"/>
      <c r="C169" s="215"/>
      <c r="D169" s="216"/>
      <c r="E169" s="216"/>
      <c r="F169" s="217"/>
      <c r="G169" s="218"/>
      <c r="H169" s="218"/>
    </row>
    <row r="170" spans="1:8" ht="26.25" customHeight="1" x14ac:dyDescent="0.2">
      <c r="A170" s="215" t="str">
        <f>Абакан_юр!A158</f>
        <v>По соглашению сторон в качестве валюты платежа могут выступать дирхамы ОАЭ, в этом случае курс следующий: 1 руб. = 0,0422 дирхам</v>
      </c>
      <c r="B170" s="215"/>
      <c r="C170" s="215"/>
      <c r="D170" s="216"/>
      <c r="E170" s="216"/>
      <c r="F170" s="217"/>
      <c r="G170" s="220"/>
      <c r="H170" s="220"/>
    </row>
    <row r="171" spans="1:8" ht="26.25" customHeight="1" x14ac:dyDescent="0.2">
      <c r="A171" s="215" t="str">
        <f>Абакан_юр!A159</f>
        <v>По соглашению сторон в качестве валюты платежа могут выступать доллары США, в этом случае курс следующий: 1 руб. = 0,0115 доллара</v>
      </c>
      <c r="B171" s="215"/>
      <c r="C171" s="215"/>
      <c r="D171" s="216"/>
      <c r="E171" s="216"/>
      <c r="F171" s="217"/>
      <c r="G171" s="220"/>
      <c r="H171" s="220"/>
    </row>
    <row r="172" spans="1:8" ht="26.25" customHeight="1" x14ac:dyDescent="0.2">
      <c r="A172" s="215" t="str">
        <f>Абакан_юр!A160</f>
        <v>По соглашению сторон в качестве валюты платежа могут выступать евро, в этом случае курс следующий: 1 руб. = 0,0106 евро</v>
      </c>
      <c r="B172" s="215"/>
      <c r="C172" s="215"/>
      <c r="D172" s="216"/>
      <c r="E172" s="217"/>
      <c r="F172" s="217"/>
      <c r="G172" s="220"/>
      <c r="H172" s="220"/>
    </row>
    <row r="173" spans="1:8" ht="26.25" customHeight="1" x14ac:dyDescent="0.2">
      <c r="A173" s="215" t="str">
        <f>Абакан_юр!A161</f>
        <v>По соглашению сторон в качестве валюты платежа могут выступать чешские кроны, в этом случае курс следующий: 1 руб. = 0,2596 крона</v>
      </c>
      <c r="B173" s="215"/>
      <c r="C173" s="215"/>
      <c r="D173" s="216"/>
      <c r="E173" s="217"/>
      <c r="F173" s="217"/>
      <c r="G173" s="220"/>
      <c r="H173" s="220"/>
    </row>
    <row r="174" spans="1:8" ht="26.25" customHeight="1" x14ac:dyDescent="0.2">
      <c r="A174" s="215" t="str">
        <f>Абакан_юр!A162</f>
        <v>По соглашению сторон в качестве валюты платежа могут выступать киргизские сомы, в этом случае курс следующий: 1 руб. = 1,0276 сом</v>
      </c>
      <c r="B174" s="215"/>
      <c r="C174" s="215"/>
      <c r="D174" s="216"/>
      <c r="E174" s="216"/>
      <c r="F174" s="217"/>
      <c r="G174" s="220"/>
      <c r="H174" s="220"/>
    </row>
    <row r="175" spans="1:8" ht="26.25" customHeight="1" x14ac:dyDescent="0.2">
      <c r="A17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5" s="215"/>
      <c r="C175" s="215"/>
      <c r="D175" s="216"/>
      <c r="E175" s="216"/>
      <c r="F175" s="217"/>
      <c r="G175" s="220"/>
      <c r="H175" s="220"/>
    </row>
    <row r="176" spans="1:8" ht="26.25" x14ac:dyDescent="0.2">
      <c r="A176" s="221"/>
      <c r="B176" s="221"/>
      <c r="C176" s="222"/>
      <c r="D176" s="223"/>
      <c r="E176" s="223"/>
      <c r="F176" s="224"/>
      <c r="G176" s="225"/>
      <c r="H176" s="225"/>
    </row>
    <row r="177" spans="1:8" ht="21" x14ac:dyDescent="0.2">
      <c r="A177" s="227" t="s">
        <v>136</v>
      </c>
      <c r="B177" s="227"/>
      <c r="C177" s="227"/>
      <c r="D177" s="227"/>
      <c r="E177" s="227"/>
      <c r="F177" s="227"/>
      <c r="G177" s="227"/>
      <c r="H177" s="227"/>
    </row>
    <row r="178" spans="1:8" ht="21" x14ac:dyDescent="0.2">
      <c r="A178" s="227" t="s">
        <v>137</v>
      </c>
      <c r="B178" s="227"/>
      <c r="C178" s="227"/>
      <c r="D178" s="227"/>
      <c r="E178" s="227"/>
      <c r="F178" s="227"/>
      <c r="G178" s="227"/>
      <c r="H178" s="227"/>
    </row>
    <row r="179" spans="1:8" ht="26.25" x14ac:dyDescent="0.2">
      <c r="A179" s="221"/>
      <c r="B179" s="221"/>
      <c r="C179" s="222"/>
      <c r="D179" s="223"/>
      <c r="E179" s="223"/>
      <c r="F179" s="224"/>
      <c r="G179" s="225"/>
      <c r="H179" s="225"/>
    </row>
    <row r="180" spans="1:8" ht="45" customHeight="1" thickBot="1" x14ac:dyDescent="0.25">
      <c r="A180" s="228" t="s">
        <v>138</v>
      </c>
      <c r="B180" s="228"/>
      <c r="C180" s="228"/>
      <c r="D180" s="228"/>
      <c r="E180" s="228"/>
      <c r="F180" s="229"/>
      <c r="G180" s="219"/>
      <c r="H180" s="230"/>
    </row>
    <row r="181" spans="1:8" ht="50.1" customHeight="1" thickBot="1" x14ac:dyDescent="0.25">
      <c r="A181" s="231" t="s">
        <v>139</v>
      </c>
      <c r="B181" s="232"/>
      <c r="C181" s="232"/>
      <c r="D181" s="232"/>
      <c r="E181" s="233"/>
      <c r="F181" s="234"/>
      <c r="H181" s="235"/>
    </row>
    <row r="182" spans="1:8" ht="96.75" customHeight="1" thickBot="1" x14ac:dyDescent="0.25">
      <c r="A182" s="236" t="s">
        <v>140</v>
      </c>
      <c r="B182" s="237"/>
      <c r="C182" s="238" t="s">
        <v>141</v>
      </c>
      <c r="D182" s="237" t="s">
        <v>142</v>
      </c>
      <c r="E182" s="239"/>
      <c r="F182" s="240"/>
      <c r="G182" s="240"/>
      <c r="H182" s="240"/>
    </row>
    <row r="183" spans="1:8" ht="93.75" customHeight="1" x14ac:dyDescent="0.2">
      <c r="A183" s="241" t="s">
        <v>143</v>
      </c>
      <c r="B183" s="242"/>
      <c r="C183" s="243" t="s">
        <v>144</v>
      </c>
      <c r="D183" s="244" t="s">
        <v>145</v>
      </c>
      <c r="E183" s="245"/>
      <c r="F183" s="240"/>
      <c r="G183" s="240"/>
      <c r="H183" s="240"/>
    </row>
    <row r="184" spans="1:8" ht="75.75" customHeight="1" x14ac:dyDescent="0.2">
      <c r="A184" s="246" t="s">
        <v>146</v>
      </c>
      <c r="B184" s="247"/>
      <c r="C184" s="248" t="s">
        <v>147</v>
      </c>
      <c r="D184" s="249" t="s">
        <v>148</v>
      </c>
      <c r="E184" s="250"/>
      <c r="F184" s="240"/>
      <c r="G184" s="240"/>
      <c r="H184" s="240"/>
    </row>
    <row r="185" spans="1:8" ht="111" customHeight="1" x14ac:dyDescent="0.2">
      <c r="A185" s="246" t="s">
        <v>149</v>
      </c>
      <c r="B185" s="247"/>
      <c r="C185" s="248" t="s">
        <v>150</v>
      </c>
      <c r="D185" s="249" t="s">
        <v>148</v>
      </c>
      <c r="E185" s="250"/>
      <c r="F185" s="240"/>
      <c r="G185" s="240"/>
      <c r="H185" s="240"/>
    </row>
    <row r="186" spans="1:8" s="205" customFormat="1" ht="125.25" customHeight="1" x14ac:dyDescent="0.2">
      <c r="A186" s="246" t="s">
        <v>152</v>
      </c>
      <c r="B186" s="247"/>
      <c r="C186" s="337" t="s">
        <v>153</v>
      </c>
      <c r="D186" s="247" t="s">
        <v>148</v>
      </c>
      <c r="E186" s="338"/>
      <c r="F186" s="234"/>
      <c r="G186" s="234"/>
      <c r="H186" s="234"/>
    </row>
    <row r="187" spans="1:8" s="226" customFormat="1" ht="222.75" customHeight="1" x14ac:dyDescent="0.2">
      <c r="A187" s="378" t="s">
        <v>154</v>
      </c>
      <c r="B187" s="379"/>
      <c r="C187" s="248" t="s">
        <v>155</v>
      </c>
      <c r="D187" s="380" t="s">
        <v>148</v>
      </c>
      <c r="E187" s="381"/>
      <c r="F187" s="224"/>
      <c r="G187" s="225"/>
      <c r="H187" s="225"/>
    </row>
    <row r="188" spans="1:8" ht="24.95" customHeight="1" x14ac:dyDescent="0.2">
      <c r="A188" s="252" t="s">
        <v>156</v>
      </c>
      <c r="B188" s="252"/>
      <c r="C188" s="252"/>
      <c r="D188" s="252"/>
      <c r="E188" s="252"/>
      <c r="F188" s="252"/>
      <c r="G188" s="252"/>
      <c r="H188" s="252"/>
    </row>
    <row r="189" spans="1:8" ht="33" customHeight="1" x14ac:dyDescent="0.2">
      <c r="A189" s="252" t="s">
        <v>157</v>
      </c>
      <c r="B189" s="252"/>
      <c r="C189" s="252"/>
      <c r="D189" s="252"/>
      <c r="E189" s="252"/>
      <c r="F189" s="252"/>
      <c r="G189" s="252"/>
      <c r="H189" s="252"/>
    </row>
    <row r="190" spans="1:8" ht="177" customHeight="1" x14ac:dyDescent="0.2">
      <c r="A19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7"/>
      <c r="C190" s="227"/>
      <c r="D190" s="227"/>
      <c r="E190" s="227"/>
      <c r="F190" s="227"/>
      <c r="G190" s="227"/>
      <c r="H190" s="227"/>
    </row>
    <row r="191" spans="1:8" ht="71.25" customHeight="1" x14ac:dyDescent="0.2">
      <c r="A191" s="227" t="s">
        <v>159</v>
      </c>
      <c r="B191" s="227"/>
      <c r="C191" s="227"/>
      <c r="D191" s="227"/>
      <c r="E191" s="227"/>
      <c r="F191" s="227"/>
      <c r="G191" s="227"/>
      <c r="H191" s="227"/>
    </row>
    <row r="192" spans="1:8" ht="25.5" customHeight="1" x14ac:dyDescent="0.2">
      <c r="A192" s="252" t="s">
        <v>160</v>
      </c>
      <c r="B192" s="252"/>
      <c r="C192" s="252"/>
      <c r="D192" s="252"/>
      <c r="E192" s="252"/>
      <c r="F192" s="252"/>
      <c r="G192" s="252"/>
      <c r="H192" s="252"/>
    </row>
    <row r="193" spans="1:8" s="254" customFormat="1" ht="125.25" customHeight="1" x14ac:dyDescent="0.2">
      <c r="A193" s="227" t="s">
        <v>161</v>
      </c>
      <c r="B193" s="227"/>
      <c r="C193" s="227"/>
      <c r="D193" s="227"/>
      <c r="E193" s="227"/>
      <c r="F193" s="227"/>
      <c r="G193" s="227"/>
      <c r="H193" s="227"/>
    </row>
  </sheetData>
  <sheetProtection selectLockedCells="1" selectUnlockedCells="1"/>
  <mergeCells count="322">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8:B158"/>
    <mergeCell ref="A159:B159"/>
    <mergeCell ref="D159:H159"/>
    <mergeCell ref="A160:C160"/>
    <mergeCell ref="D160:H160"/>
    <mergeCell ref="A161:B161"/>
    <mergeCell ref="C161:C162"/>
    <mergeCell ref="D161:H161"/>
    <mergeCell ref="A162:B162"/>
    <mergeCell ref="D162:H162"/>
    <mergeCell ref="A154:B154"/>
    <mergeCell ref="D154:H154"/>
    <mergeCell ref="A155:B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10"/>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7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5518.8</v>
      </c>
      <c r="E7" s="32">
        <f>F7*1.1</f>
        <v>5058.9000000000005</v>
      </c>
      <c r="F7" s="32">
        <v>4599</v>
      </c>
      <c r="G7" s="32">
        <f>F7*0.75</f>
        <v>3449.25</v>
      </c>
      <c r="H7" s="33">
        <f>F7*0.5</f>
        <v>2299.5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6300</v>
      </c>
      <c r="E12" s="32">
        <f>F12*1.1</f>
        <v>5775.0000000000009</v>
      </c>
      <c r="F12" s="32">
        <v>5250</v>
      </c>
      <c r="G12" s="32">
        <f>F12*0.75</f>
        <v>3937.5</v>
      </c>
      <c r="H12" s="33">
        <f>F12*0.5</f>
        <v>2625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4">
        <v>252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7732.7999999999993</v>
      </c>
      <c r="E27" s="32">
        <f>F27*1.1</f>
        <v>7088.4000000000005</v>
      </c>
      <c r="F27" s="32">
        <v>6444</v>
      </c>
      <c r="G27" s="32">
        <f>F27*0.75</f>
        <v>4833</v>
      </c>
      <c r="H27" s="33">
        <f>F27*0.5</f>
        <v>3222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8827.1999999999989</v>
      </c>
      <c r="E32" s="32">
        <f>F32*1.1</f>
        <v>8091.6</v>
      </c>
      <c r="F32" s="32">
        <v>7356</v>
      </c>
      <c r="G32" s="32">
        <f>F32*0.75</f>
        <v>5517</v>
      </c>
      <c r="H32" s="33">
        <f>F32*0.5</f>
        <v>3678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360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361">
        <f>F48*1.2</f>
        <v>2736</v>
      </c>
      <c r="E48" s="361">
        <f>F48*1.1</f>
        <v>2508</v>
      </c>
      <c r="F48" s="361">
        <v>2280</v>
      </c>
      <c r="G48" s="361">
        <f>F48*0.75</f>
        <v>1710</v>
      </c>
      <c r="H48" s="361">
        <f>F48*0.5</f>
        <v>1140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720 до 14400</v>
      </c>
      <c r="E55" s="122"/>
      <c r="F55" s="122"/>
      <c r="G55" s="122"/>
      <c r="H55" s="123"/>
    </row>
    <row r="56" spans="1:8" s="16" customFormat="1" ht="37.5" customHeight="1" outlineLevel="1" x14ac:dyDescent="0.2">
      <c r="A56" s="124" t="s">
        <v>32</v>
      </c>
      <c r="B56" s="125"/>
      <c r="C56" s="372"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56" s="127">
        <v>720</v>
      </c>
      <c r="E56" s="128"/>
      <c r="F56" s="128"/>
      <c r="G56" s="128"/>
      <c r="H56" s="129"/>
    </row>
    <row r="57" spans="1:8" s="16" customFormat="1" ht="37.5" customHeight="1" outlineLevel="1" x14ac:dyDescent="0.2">
      <c r="A57" s="130" t="s">
        <v>33</v>
      </c>
      <c r="B57" s="131"/>
      <c r="C57" s="126"/>
      <c r="D57" s="36">
        <v>1440</v>
      </c>
      <c r="E57" s="37"/>
      <c r="F57" s="37"/>
      <c r="G57" s="37"/>
      <c r="H57" s="38"/>
    </row>
    <row r="58" spans="1:8" s="16" customFormat="1" ht="37.5" customHeight="1" outlineLevel="1" x14ac:dyDescent="0.2">
      <c r="A58" s="130" t="s">
        <v>34</v>
      </c>
      <c r="B58" s="131"/>
      <c r="C58" s="126"/>
      <c r="D58" s="36">
        <v>2160</v>
      </c>
      <c r="E58" s="37"/>
      <c r="F58" s="37"/>
      <c r="G58" s="37"/>
      <c r="H58" s="38"/>
    </row>
    <row r="59" spans="1:8" s="16" customFormat="1" ht="37.5" customHeight="1" outlineLevel="1" x14ac:dyDescent="0.2">
      <c r="A59" s="130" t="s">
        <v>35</v>
      </c>
      <c r="B59" s="131"/>
      <c r="C59" s="126"/>
      <c r="D59" s="36">
        <v>2880</v>
      </c>
      <c r="E59" s="37"/>
      <c r="F59" s="37"/>
      <c r="G59" s="37"/>
      <c r="H59" s="38"/>
    </row>
    <row r="60" spans="1:8" s="16" customFormat="1" ht="37.5" customHeight="1" outlineLevel="1" x14ac:dyDescent="0.2">
      <c r="A60" s="130" t="s">
        <v>36</v>
      </c>
      <c r="B60" s="131"/>
      <c r="C60" s="126"/>
      <c r="D60" s="36">
        <v>3600</v>
      </c>
      <c r="E60" s="37"/>
      <c r="F60" s="37"/>
      <c r="G60" s="37"/>
      <c r="H60" s="38"/>
    </row>
    <row r="61" spans="1:8" s="16" customFormat="1" ht="37.5" customHeight="1" outlineLevel="1" x14ac:dyDescent="0.2">
      <c r="A61" s="130" t="s">
        <v>37</v>
      </c>
      <c r="B61" s="131"/>
      <c r="C61" s="126"/>
      <c r="D61" s="36">
        <v>4320</v>
      </c>
      <c r="E61" s="37"/>
      <c r="F61" s="37"/>
      <c r="G61" s="37"/>
      <c r="H61" s="38"/>
    </row>
    <row r="62" spans="1:8" s="16" customFormat="1" ht="37.5" customHeight="1" outlineLevel="1" x14ac:dyDescent="0.2">
      <c r="A62" s="130" t="s">
        <v>38</v>
      </c>
      <c r="B62" s="131"/>
      <c r="C62" s="126"/>
      <c r="D62" s="36">
        <v>5040</v>
      </c>
      <c r="E62" s="37"/>
      <c r="F62" s="37"/>
      <c r="G62" s="37"/>
      <c r="H62" s="38"/>
    </row>
    <row r="63" spans="1:8" s="16" customFormat="1" ht="37.5" customHeight="1" outlineLevel="1" x14ac:dyDescent="0.2">
      <c r="A63" s="130" t="s">
        <v>39</v>
      </c>
      <c r="B63" s="131"/>
      <c r="C63" s="126"/>
      <c r="D63" s="36">
        <v>5760</v>
      </c>
      <c r="E63" s="37"/>
      <c r="F63" s="37"/>
      <c r="G63" s="37"/>
      <c r="H63" s="38"/>
    </row>
    <row r="64" spans="1:8" s="16" customFormat="1" ht="37.5" customHeight="1" outlineLevel="1" x14ac:dyDescent="0.2">
      <c r="A64" s="130" t="s">
        <v>40</v>
      </c>
      <c r="B64" s="131"/>
      <c r="C64" s="126"/>
      <c r="D64" s="36">
        <v>6480</v>
      </c>
      <c r="E64" s="37"/>
      <c r="F64" s="37"/>
      <c r="G64" s="37"/>
      <c r="H64" s="38"/>
    </row>
    <row r="65" spans="1:8" s="16" customFormat="1" ht="37.5" customHeight="1" outlineLevel="1" x14ac:dyDescent="0.2">
      <c r="A65" s="130" t="s">
        <v>41</v>
      </c>
      <c r="B65" s="131"/>
      <c r="C65" s="126"/>
      <c r="D65" s="36">
        <v>7200</v>
      </c>
      <c r="E65" s="37"/>
      <c r="F65" s="37"/>
      <c r="G65" s="37"/>
      <c r="H65" s="38"/>
    </row>
    <row r="66" spans="1:8" s="16" customFormat="1" ht="37.5" customHeight="1" outlineLevel="1" x14ac:dyDescent="0.2">
      <c r="A66" s="130" t="s">
        <v>42</v>
      </c>
      <c r="B66" s="131"/>
      <c r="C66" s="126"/>
      <c r="D66" s="36">
        <v>7920</v>
      </c>
      <c r="E66" s="37"/>
      <c r="F66" s="37"/>
      <c r="G66" s="37"/>
      <c r="H66" s="38"/>
    </row>
    <row r="67" spans="1:8" s="16" customFormat="1" ht="37.5" customHeight="1" outlineLevel="1" x14ac:dyDescent="0.2">
      <c r="A67" s="130" t="s">
        <v>43</v>
      </c>
      <c r="B67" s="131"/>
      <c r="C67" s="126"/>
      <c r="D67" s="36">
        <v>8640</v>
      </c>
      <c r="E67" s="37"/>
      <c r="F67" s="37"/>
      <c r="G67" s="37"/>
      <c r="H67" s="38"/>
    </row>
    <row r="68" spans="1:8" s="16" customFormat="1" ht="37.5" customHeight="1" outlineLevel="1" x14ac:dyDescent="0.2">
      <c r="A68" s="130" t="s">
        <v>44</v>
      </c>
      <c r="B68" s="131"/>
      <c r="C68" s="126"/>
      <c r="D68" s="36">
        <v>9360</v>
      </c>
      <c r="E68" s="37"/>
      <c r="F68" s="37"/>
      <c r="G68" s="37"/>
      <c r="H68" s="38"/>
    </row>
    <row r="69" spans="1:8" s="16" customFormat="1" ht="37.5" customHeight="1" outlineLevel="1" x14ac:dyDescent="0.2">
      <c r="A69" s="130" t="s">
        <v>45</v>
      </c>
      <c r="B69" s="131"/>
      <c r="C69" s="126"/>
      <c r="D69" s="36">
        <v>10080</v>
      </c>
      <c r="E69" s="37"/>
      <c r="F69" s="37"/>
      <c r="G69" s="37"/>
      <c r="H69" s="38"/>
    </row>
    <row r="70" spans="1:8" s="16" customFormat="1" ht="37.5" customHeight="1" outlineLevel="1" x14ac:dyDescent="0.2">
      <c r="A70" s="130" t="s">
        <v>46</v>
      </c>
      <c r="B70" s="131"/>
      <c r="C70" s="126"/>
      <c r="D70" s="36">
        <v>10800</v>
      </c>
      <c r="E70" s="37"/>
      <c r="F70" s="37"/>
      <c r="G70" s="37"/>
      <c r="H70" s="38"/>
    </row>
    <row r="71" spans="1:8" s="16" customFormat="1" ht="37.5" customHeight="1" outlineLevel="1" x14ac:dyDescent="0.2">
      <c r="A71" s="130" t="s">
        <v>47</v>
      </c>
      <c r="B71" s="131"/>
      <c r="C71" s="126"/>
      <c r="D71" s="36">
        <v>11520</v>
      </c>
      <c r="E71" s="37"/>
      <c r="F71" s="37"/>
      <c r="G71" s="37"/>
      <c r="H71" s="38"/>
    </row>
    <row r="72" spans="1:8" s="16" customFormat="1" ht="37.5" customHeight="1" outlineLevel="1" x14ac:dyDescent="0.2">
      <c r="A72" s="130" t="s">
        <v>48</v>
      </c>
      <c r="B72" s="131"/>
      <c r="C72" s="126"/>
      <c r="D72" s="36">
        <v>12240</v>
      </c>
      <c r="E72" s="37"/>
      <c r="F72" s="37"/>
      <c r="G72" s="37"/>
      <c r="H72" s="38"/>
    </row>
    <row r="73" spans="1:8" s="16" customFormat="1" ht="37.5" customHeight="1" outlineLevel="1" x14ac:dyDescent="0.2">
      <c r="A73" s="130" t="s">
        <v>49</v>
      </c>
      <c r="B73" s="131"/>
      <c r="C73" s="126"/>
      <c r="D73" s="36">
        <v>12960</v>
      </c>
      <c r="E73" s="37"/>
      <c r="F73" s="37"/>
      <c r="G73" s="37"/>
      <c r="H73" s="38"/>
    </row>
    <row r="74" spans="1:8" s="16" customFormat="1" ht="37.5" customHeight="1" outlineLevel="1" x14ac:dyDescent="0.2">
      <c r="A74" s="130" t="s">
        <v>50</v>
      </c>
      <c r="B74" s="131"/>
      <c r="C74" s="126"/>
      <c r="D74" s="36">
        <v>13680</v>
      </c>
      <c r="E74" s="37"/>
      <c r="F74" s="37"/>
      <c r="G74" s="37"/>
      <c r="H74" s="38"/>
    </row>
    <row r="75" spans="1:8" s="16" customFormat="1" ht="37.5" customHeight="1" outlineLevel="1" x14ac:dyDescent="0.2">
      <c r="A75" s="130" t="s">
        <v>51</v>
      </c>
      <c r="B75" s="131"/>
      <c r="C75" s="126"/>
      <c r="D75" s="36">
        <v>14400</v>
      </c>
      <c r="E75" s="37"/>
      <c r="F75" s="37"/>
      <c r="G75" s="37"/>
      <c r="H75" s="38"/>
    </row>
    <row r="76" spans="1:8" s="16" customFormat="1" ht="37.5" customHeight="1" outlineLevel="1" x14ac:dyDescent="0.2">
      <c r="A76" s="130" t="s">
        <v>196</v>
      </c>
      <c r="B76" s="131"/>
      <c r="C76" s="126"/>
      <c r="D76" s="36">
        <v>15120</v>
      </c>
      <c r="E76" s="37"/>
      <c r="F76" s="37"/>
      <c r="G76" s="37"/>
      <c r="H76" s="38"/>
    </row>
    <row r="77" spans="1:8" s="16" customFormat="1" ht="37.5" customHeight="1" outlineLevel="1" x14ac:dyDescent="0.2">
      <c r="A77" s="130" t="s">
        <v>197</v>
      </c>
      <c r="B77" s="131"/>
      <c r="C77" s="126"/>
      <c r="D77" s="36">
        <v>15840</v>
      </c>
      <c r="E77" s="37"/>
      <c r="F77" s="37"/>
      <c r="G77" s="37"/>
      <c r="H77" s="38"/>
    </row>
    <row r="78" spans="1:8" s="16" customFormat="1" ht="37.5" customHeight="1" outlineLevel="1" x14ac:dyDescent="0.2">
      <c r="A78" s="130" t="s">
        <v>198</v>
      </c>
      <c r="B78" s="131"/>
      <c r="C78" s="126"/>
      <c r="D78" s="36">
        <v>16560</v>
      </c>
      <c r="E78" s="37"/>
      <c r="F78" s="37"/>
      <c r="G78" s="37"/>
      <c r="H78" s="38"/>
    </row>
    <row r="79" spans="1:8" s="16" customFormat="1" ht="37.5" customHeight="1" outlineLevel="1" x14ac:dyDescent="0.2">
      <c r="A79" s="130" t="s">
        <v>199</v>
      </c>
      <c r="B79" s="131"/>
      <c r="C79" s="126"/>
      <c r="D79" s="36">
        <v>17280</v>
      </c>
      <c r="E79" s="37"/>
      <c r="F79" s="37"/>
      <c r="G79" s="37"/>
      <c r="H79" s="38"/>
    </row>
    <row r="80" spans="1:8" s="16" customFormat="1" ht="37.5" customHeight="1" outlineLevel="1" x14ac:dyDescent="0.2">
      <c r="A80" s="130" t="s">
        <v>200</v>
      </c>
      <c r="B80" s="131"/>
      <c r="C80" s="126"/>
      <c r="D80" s="36">
        <v>18000</v>
      </c>
      <c r="E80" s="37"/>
      <c r="F80" s="37"/>
      <c r="G80" s="37"/>
      <c r="H80" s="38"/>
    </row>
    <row r="81" spans="1:8" s="16" customFormat="1" ht="37.5" customHeight="1" outlineLevel="1" x14ac:dyDescent="0.2">
      <c r="A81" s="130" t="s">
        <v>201</v>
      </c>
      <c r="B81" s="131"/>
      <c r="C81" s="126"/>
      <c r="D81" s="36">
        <v>18720</v>
      </c>
      <c r="E81" s="37"/>
      <c r="F81" s="37"/>
      <c r="G81" s="37"/>
      <c r="H81" s="38"/>
    </row>
    <row r="82" spans="1:8" s="16" customFormat="1" ht="37.5" customHeight="1" outlineLevel="1" x14ac:dyDescent="0.2">
      <c r="A82" s="130" t="s">
        <v>202</v>
      </c>
      <c r="B82" s="131"/>
      <c r="C82" s="126"/>
      <c r="D82" s="36">
        <v>19440</v>
      </c>
      <c r="E82" s="37"/>
      <c r="F82" s="37"/>
      <c r="G82" s="37"/>
      <c r="H82" s="38"/>
    </row>
    <row r="83" spans="1:8" s="16" customFormat="1" ht="37.5" customHeight="1" outlineLevel="1" x14ac:dyDescent="0.2">
      <c r="A83" s="130" t="s">
        <v>203</v>
      </c>
      <c r="B83" s="131"/>
      <c r="C83" s="126"/>
      <c r="D83" s="36">
        <v>20160</v>
      </c>
      <c r="E83" s="37"/>
      <c r="F83" s="37"/>
      <c r="G83" s="37"/>
      <c r="H83" s="38"/>
    </row>
    <row r="84" spans="1:8" s="16" customFormat="1" ht="37.5" customHeight="1" outlineLevel="1" x14ac:dyDescent="0.2">
      <c r="A84" s="130" t="s">
        <v>204</v>
      </c>
      <c r="B84" s="131"/>
      <c r="C84" s="126"/>
      <c r="D84" s="36">
        <v>20880</v>
      </c>
      <c r="E84" s="37"/>
      <c r="F84" s="37"/>
      <c r="G84" s="37"/>
      <c r="H84" s="38"/>
    </row>
    <row r="85" spans="1:8" s="16" customFormat="1" ht="37.5" customHeight="1" outlineLevel="1" x14ac:dyDescent="0.2">
      <c r="A85" s="130" t="s">
        <v>205</v>
      </c>
      <c r="B85" s="131"/>
      <c r="C85" s="126"/>
      <c r="D85" s="36">
        <v>21600</v>
      </c>
      <c r="E85" s="37"/>
      <c r="F85" s="37"/>
      <c r="G85" s="37"/>
      <c r="H85" s="38"/>
    </row>
    <row r="86" spans="1:8" s="16" customFormat="1" ht="37.5" customHeight="1" outlineLevel="1" x14ac:dyDescent="0.2">
      <c r="A86" s="130" t="s">
        <v>215</v>
      </c>
      <c r="B86" s="131"/>
      <c r="C86" s="126"/>
      <c r="D86" s="36">
        <v>22320</v>
      </c>
      <c r="E86" s="37"/>
      <c r="F86" s="37"/>
      <c r="G86" s="37"/>
      <c r="H86" s="38"/>
    </row>
    <row r="87" spans="1:8" s="16" customFormat="1" ht="37.5" customHeight="1" outlineLevel="1" x14ac:dyDescent="0.2">
      <c r="A87" s="130" t="s">
        <v>216</v>
      </c>
      <c r="B87" s="131"/>
      <c r="C87" s="126"/>
      <c r="D87" s="36">
        <v>23040</v>
      </c>
      <c r="E87" s="37"/>
      <c r="F87" s="37"/>
      <c r="G87" s="37"/>
      <c r="H87" s="38"/>
    </row>
    <row r="88" spans="1:8" s="16" customFormat="1" ht="37.5" customHeight="1" outlineLevel="1" x14ac:dyDescent="0.2">
      <c r="A88" s="130" t="s">
        <v>217</v>
      </c>
      <c r="B88" s="131"/>
      <c r="C88" s="126"/>
      <c r="D88" s="36">
        <v>23760</v>
      </c>
      <c r="E88" s="37"/>
      <c r="F88" s="37"/>
      <c r="G88" s="37"/>
      <c r="H88" s="38"/>
    </row>
    <row r="89" spans="1:8" s="16" customFormat="1" ht="37.5" customHeight="1" outlineLevel="1" x14ac:dyDescent="0.2">
      <c r="A89" s="130" t="s">
        <v>218</v>
      </c>
      <c r="B89" s="131"/>
      <c r="C89" s="126"/>
      <c r="D89" s="36">
        <v>24480</v>
      </c>
      <c r="E89" s="37"/>
      <c r="F89" s="37"/>
      <c r="G89" s="37"/>
      <c r="H89" s="38"/>
    </row>
    <row r="90" spans="1:8" s="16" customFormat="1" ht="37.5" customHeight="1" outlineLevel="1" x14ac:dyDescent="0.2">
      <c r="A90" s="130" t="s">
        <v>219</v>
      </c>
      <c r="B90" s="131"/>
      <c r="C90" s="126"/>
      <c r="D90" s="36">
        <v>25200</v>
      </c>
      <c r="E90" s="37"/>
      <c r="F90" s="37"/>
      <c r="G90" s="37"/>
      <c r="H90" s="38"/>
    </row>
    <row r="91" spans="1:8" s="16" customFormat="1" ht="37.5" customHeight="1" outlineLevel="1" x14ac:dyDescent="0.2">
      <c r="A91" s="130" t="s">
        <v>220</v>
      </c>
      <c r="B91" s="131"/>
      <c r="C91" s="126"/>
      <c r="D91" s="36">
        <v>25920</v>
      </c>
      <c r="E91" s="37"/>
      <c r="F91" s="37"/>
      <c r="G91" s="37"/>
      <c r="H91" s="38"/>
    </row>
    <row r="92" spans="1:8" s="16" customFormat="1" ht="37.5" customHeight="1" outlineLevel="1" x14ac:dyDescent="0.2">
      <c r="A92" s="130" t="s">
        <v>221</v>
      </c>
      <c r="B92" s="131"/>
      <c r="C92" s="126"/>
      <c r="D92" s="36">
        <v>26640</v>
      </c>
      <c r="E92" s="37"/>
      <c r="F92" s="37"/>
      <c r="G92" s="37"/>
      <c r="H92" s="38"/>
    </row>
    <row r="93" spans="1:8" s="16" customFormat="1" ht="37.5" customHeight="1" outlineLevel="1" x14ac:dyDescent="0.2">
      <c r="A93" s="130" t="s">
        <v>222</v>
      </c>
      <c r="B93" s="131"/>
      <c r="C93" s="126"/>
      <c r="D93" s="36">
        <v>27360</v>
      </c>
      <c r="E93" s="37"/>
      <c r="F93" s="37"/>
      <c r="G93" s="37"/>
      <c r="H93" s="38"/>
    </row>
    <row r="94" spans="1:8" s="16" customFormat="1" ht="37.5" customHeight="1" outlineLevel="1" x14ac:dyDescent="0.2">
      <c r="A94" s="130" t="s">
        <v>223</v>
      </c>
      <c r="B94" s="131"/>
      <c r="C94" s="126"/>
      <c r="D94" s="36">
        <v>28080</v>
      </c>
      <c r="E94" s="37"/>
      <c r="F94" s="37"/>
      <c r="G94" s="37"/>
      <c r="H94" s="38"/>
    </row>
    <row r="95" spans="1:8" s="16" customFormat="1" ht="37.5" customHeight="1" outlineLevel="1" thickBot="1" x14ac:dyDescent="0.25">
      <c r="A95" s="130" t="s">
        <v>224</v>
      </c>
      <c r="B95" s="131"/>
      <c r="C95" s="573"/>
      <c r="D95" s="36">
        <v>28800</v>
      </c>
      <c r="E95" s="37"/>
      <c r="F95" s="37"/>
      <c r="G95" s="37"/>
      <c r="H95" s="38"/>
    </row>
    <row r="96" spans="1:8" s="16" customFormat="1" ht="50.1" customHeight="1" thickBot="1" x14ac:dyDescent="0.25">
      <c r="A96" s="119" t="s">
        <v>52</v>
      </c>
      <c r="B96" s="120"/>
      <c r="C96" s="120"/>
      <c r="D96" s="121" t="str">
        <f>"от "&amp;MIN(D97:D106)&amp;" до "&amp;MAX(D97:D106)</f>
        <v>от 69 до 1794</v>
      </c>
      <c r="E96" s="122"/>
      <c r="F96" s="122"/>
      <c r="G96" s="122"/>
      <c r="H96" s="123"/>
    </row>
    <row r="97" spans="1:8" s="16" customFormat="1" ht="154.5" customHeight="1" x14ac:dyDescent="0.2">
      <c r="A97" s="132" t="s">
        <v>53</v>
      </c>
      <c r="B97" s="133" t="s">
        <v>13</v>
      </c>
      <c r="C97" s="321"/>
      <c r="D97" s="127">
        <v>966</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98" s="36">
        <v>69</v>
      </c>
      <c r="E98" s="37"/>
      <c r="F98" s="37"/>
      <c r="G98" s="37"/>
      <c r="H98" s="38"/>
    </row>
    <row r="99" spans="1:8" s="16" customFormat="1" ht="37.5" customHeight="1" x14ac:dyDescent="0.2">
      <c r="A99" s="143" t="s">
        <v>55</v>
      </c>
      <c r="B99" s="144"/>
      <c r="C99" s="142"/>
      <c r="D99" s="36">
        <v>1724.9999999999998</v>
      </c>
      <c r="E99" s="37"/>
      <c r="F99" s="37"/>
      <c r="G99" s="37"/>
      <c r="H99" s="38"/>
    </row>
    <row r="100" spans="1:8" s="16" customFormat="1" ht="37.5" customHeight="1" x14ac:dyDescent="0.2">
      <c r="A100" s="143" t="s">
        <v>56</v>
      </c>
      <c r="B100" s="144"/>
      <c r="C100" s="142"/>
      <c r="D100" s="329">
        <v>690</v>
      </c>
      <c r="E100" s="140"/>
      <c r="F100" s="140"/>
      <c r="G100" s="140"/>
      <c r="H100" s="141"/>
    </row>
    <row r="101" spans="1:8" s="16" customFormat="1" ht="37.5" customHeight="1" x14ac:dyDescent="0.2">
      <c r="A101" s="143" t="s">
        <v>57</v>
      </c>
      <c r="B101" s="144"/>
      <c r="C101" s="142"/>
      <c r="D101" s="329">
        <v>1655.9999999999998</v>
      </c>
      <c r="E101" s="140"/>
      <c r="F101" s="140"/>
      <c r="G101" s="140"/>
      <c r="H101" s="141"/>
    </row>
    <row r="102" spans="1:8" s="16" customFormat="1" ht="37.5" customHeight="1" x14ac:dyDescent="0.2">
      <c r="A102" s="143" t="s">
        <v>58</v>
      </c>
      <c r="B102" s="458"/>
      <c r="C102" s="142"/>
      <c r="D102" s="329">
        <v>276</v>
      </c>
      <c r="E102" s="140"/>
      <c r="F102" s="140"/>
      <c r="G102" s="140"/>
      <c r="H102" s="141"/>
    </row>
    <row r="103" spans="1:8" s="16" customFormat="1" ht="37.5" customHeight="1" x14ac:dyDescent="0.2">
      <c r="A103" s="143" t="s">
        <v>59</v>
      </c>
      <c r="B103" s="458"/>
      <c r="C103" s="142"/>
      <c r="D103" s="36">
        <v>276</v>
      </c>
      <c r="E103" s="37"/>
      <c r="F103" s="37"/>
      <c r="G103" s="37"/>
      <c r="H103" s="38"/>
    </row>
    <row r="104" spans="1:8" s="16" customFormat="1" ht="37.5" customHeight="1" x14ac:dyDescent="0.2">
      <c r="A104" s="143" t="s">
        <v>60</v>
      </c>
      <c r="B104" s="458"/>
      <c r="C104" s="142"/>
      <c r="D104" s="36">
        <v>552</v>
      </c>
      <c r="E104" s="37"/>
      <c r="F104" s="37"/>
      <c r="G104" s="37"/>
      <c r="H104" s="38"/>
    </row>
    <row r="105" spans="1:8" s="16" customFormat="1" ht="37.5" customHeight="1" x14ac:dyDescent="0.2">
      <c r="A105" s="143" t="s">
        <v>61</v>
      </c>
      <c r="B105" s="458"/>
      <c r="C105" s="142"/>
      <c r="D105" s="36">
        <v>828</v>
      </c>
      <c r="E105" s="37"/>
      <c r="F105" s="37"/>
      <c r="G105" s="37"/>
      <c r="H105" s="38"/>
    </row>
    <row r="106" spans="1:8" s="16" customFormat="1" ht="37.5" customHeight="1" thickBot="1" x14ac:dyDescent="0.25">
      <c r="A106" s="194" t="s">
        <v>62</v>
      </c>
      <c r="B106" s="459"/>
      <c r="C106" s="147"/>
      <c r="D106" s="36">
        <v>1794</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07" s="45">
        <v>30</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588 до 7038</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57"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10" s="165">
        <v>2010</v>
      </c>
      <c r="E110" s="165"/>
      <c r="F110" s="165"/>
      <c r="G110" s="165"/>
      <c r="H110" s="166"/>
    </row>
    <row r="111" spans="1:8" s="16" customFormat="1" ht="57" customHeight="1" thickBot="1" x14ac:dyDescent="0.25">
      <c r="A111" s="167" t="s">
        <v>67</v>
      </c>
      <c r="B111" s="168"/>
      <c r="C111" s="169"/>
      <c r="D111" s="170" t="s">
        <v>68</v>
      </c>
      <c r="E111" s="171"/>
      <c r="F111" s="171"/>
      <c r="G111" s="171"/>
      <c r="H111" s="172"/>
    </row>
    <row r="112" spans="1:8" s="16" customFormat="1" ht="57" customHeight="1" x14ac:dyDescent="0.2">
      <c r="A112" s="173" t="s">
        <v>69</v>
      </c>
      <c r="B112" s="174"/>
      <c r="C112" s="169"/>
      <c r="D112" s="140">
        <f>D110/4</f>
        <v>502.5</v>
      </c>
      <c r="E112" s="140"/>
      <c r="F112" s="140"/>
      <c r="G112" s="140"/>
      <c r="H112" s="141"/>
    </row>
    <row r="113" spans="1:8" s="16" customFormat="1" ht="57" customHeight="1" x14ac:dyDescent="0.2">
      <c r="A113" s="173" t="s">
        <v>70</v>
      </c>
      <c r="B113" s="174"/>
      <c r="C113" s="169"/>
      <c r="D113" s="140">
        <f>D110/5</f>
        <v>402</v>
      </c>
      <c r="E113" s="140"/>
      <c r="F113" s="140"/>
      <c r="G113" s="140"/>
      <c r="H113" s="141"/>
    </row>
    <row r="114" spans="1:8" s="16" customFormat="1" ht="57" customHeight="1" x14ac:dyDescent="0.2">
      <c r="A114" s="173" t="s">
        <v>71</v>
      </c>
      <c r="B114" s="174"/>
      <c r="C114" s="169"/>
      <c r="D114" s="140">
        <f>D110/6</f>
        <v>335</v>
      </c>
      <c r="E114" s="140"/>
      <c r="F114" s="140"/>
      <c r="G114" s="140"/>
      <c r="H114" s="141"/>
    </row>
    <row r="115" spans="1:8" s="16" customFormat="1" ht="57" customHeight="1" x14ac:dyDescent="0.2">
      <c r="A115" s="173" t="s">
        <v>72</v>
      </c>
      <c r="B115" s="174"/>
      <c r="C115" s="169"/>
      <c r="D115" s="140">
        <f>D110/7</f>
        <v>287.14285714285717</v>
      </c>
      <c r="E115" s="140"/>
      <c r="F115" s="140"/>
      <c r="G115" s="140"/>
      <c r="H115" s="141"/>
    </row>
    <row r="116" spans="1:8" s="16" customFormat="1" ht="57" customHeight="1" x14ac:dyDescent="0.2">
      <c r="A116" s="173" t="s">
        <v>73</v>
      </c>
      <c r="B116" s="174"/>
      <c r="C116" s="169"/>
      <c r="D116" s="140">
        <f>D110/8</f>
        <v>251.25</v>
      </c>
      <c r="E116" s="140"/>
      <c r="F116" s="140"/>
      <c r="G116" s="140"/>
      <c r="H116" s="141"/>
    </row>
    <row r="117" spans="1:8" s="16" customFormat="1" ht="57" customHeight="1" x14ac:dyDescent="0.2">
      <c r="A117" s="173" t="s">
        <v>74</v>
      </c>
      <c r="B117" s="174"/>
      <c r="C117" s="169"/>
      <c r="D117" s="140">
        <f>D110/9</f>
        <v>223.33333333333334</v>
      </c>
      <c r="E117" s="140"/>
      <c r="F117" s="140"/>
      <c r="G117" s="140"/>
      <c r="H117" s="141"/>
    </row>
    <row r="118" spans="1:8" s="16" customFormat="1" ht="57" customHeight="1" x14ac:dyDescent="0.2">
      <c r="A118" s="173" t="s">
        <v>75</v>
      </c>
      <c r="B118" s="174"/>
      <c r="C118" s="169"/>
      <c r="D118" s="140">
        <f>D110/10</f>
        <v>201</v>
      </c>
      <c r="E118" s="140"/>
      <c r="F118" s="140"/>
      <c r="G118" s="140"/>
      <c r="H118" s="141"/>
    </row>
    <row r="119" spans="1:8" s="16" customFormat="1" ht="57" customHeight="1" thickBot="1" x14ac:dyDescent="0.25">
      <c r="A119" s="162" t="s">
        <v>76</v>
      </c>
      <c r="B119" s="163"/>
      <c r="C119" s="169"/>
      <c r="D119" s="165">
        <v>3024</v>
      </c>
      <c r="E119" s="165"/>
      <c r="F119" s="165"/>
      <c r="G119" s="165"/>
      <c r="H119" s="166"/>
    </row>
    <row r="120" spans="1:8" s="16" customFormat="1" ht="57" customHeight="1" thickBot="1" x14ac:dyDescent="0.25">
      <c r="A120" s="167" t="s">
        <v>67</v>
      </c>
      <c r="B120" s="168"/>
      <c r="C120" s="169"/>
      <c r="D120" s="170" t="s">
        <v>68</v>
      </c>
      <c r="E120" s="171"/>
      <c r="F120" s="171"/>
      <c r="G120" s="171"/>
      <c r="H120" s="172"/>
    </row>
    <row r="121" spans="1:8" s="16" customFormat="1" ht="57" customHeight="1" x14ac:dyDescent="0.2">
      <c r="A121" s="173" t="s">
        <v>69</v>
      </c>
      <c r="B121" s="174"/>
      <c r="C121" s="169"/>
      <c r="D121" s="140">
        <v>756</v>
      </c>
      <c r="E121" s="140"/>
      <c r="F121" s="140"/>
      <c r="G121" s="140"/>
      <c r="H121" s="141"/>
    </row>
    <row r="122" spans="1:8" s="16" customFormat="1" ht="57" customHeight="1" x14ac:dyDescent="0.2">
      <c r="A122" s="173" t="s">
        <v>70</v>
      </c>
      <c r="B122" s="174"/>
      <c r="C122" s="169"/>
      <c r="D122" s="140">
        <v>604.79999999999995</v>
      </c>
      <c r="E122" s="140"/>
      <c r="F122" s="140"/>
      <c r="G122" s="140"/>
      <c r="H122" s="141"/>
    </row>
    <row r="123" spans="1:8" s="16" customFormat="1" ht="57" customHeight="1" x14ac:dyDescent="0.2">
      <c r="A123" s="173" t="s">
        <v>71</v>
      </c>
      <c r="B123" s="174"/>
      <c r="C123" s="169"/>
      <c r="D123" s="140">
        <v>504</v>
      </c>
      <c r="E123" s="140"/>
      <c r="F123" s="140"/>
      <c r="G123" s="140"/>
      <c r="H123" s="141"/>
    </row>
    <row r="124" spans="1:8" s="16" customFormat="1" ht="57" customHeight="1" x14ac:dyDescent="0.2">
      <c r="A124" s="173" t="s">
        <v>72</v>
      </c>
      <c r="B124" s="174"/>
      <c r="C124" s="169"/>
      <c r="D124" s="140">
        <v>432</v>
      </c>
      <c r="E124" s="140"/>
      <c r="F124" s="140"/>
      <c r="G124" s="140"/>
      <c r="H124" s="141"/>
    </row>
    <row r="125" spans="1:8" s="16" customFormat="1" ht="57" customHeight="1" x14ac:dyDescent="0.2">
      <c r="A125" s="173" t="s">
        <v>73</v>
      </c>
      <c r="B125" s="174"/>
      <c r="C125" s="169"/>
      <c r="D125" s="140">
        <v>378</v>
      </c>
      <c r="E125" s="140"/>
      <c r="F125" s="140"/>
      <c r="G125" s="140"/>
      <c r="H125" s="141"/>
    </row>
    <row r="126" spans="1:8" s="16" customFormat="1" ht="57" customHeight="1" x14ac:dyDescent="0.2">
      <c r="A126" s="173" t="s">
        <v>74</v>
      </c>
      <c r="B126" s="174"/>
      <c r="C126" s="169"/>
      <c r="D126" s="140">
        <v>336</v>
      </c>
      <c r="E126" s="140"/>
      <c r="F126" s="140"/>
      <c r="G126" s="140"/>
      <c r="H126" s="141"/>
    </row>
    <row r="127" spans="1:8" s="16" customFormat="1" ht="57" customHeight="1" thickBot="1" x14ac:dyDescent="0.25">
      <c r="A127" s="173" t="s">
        <v>75</v>
      </c>
      <c r="B127" s="174"/>
      <c r="C127" s="177"/>
      <c r="D127" s="140">
        <v>302.39999999999998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28" s="44">
        <v>7002</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"2ГИС.ТАМБОВ"</v>
      </c>
      <c r="D130" s="56">
        <v>3036</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1" s="56">
        <v>1863</v>
      </c>
      <c r="E131" s="37"/>
      <c r="F131" s="37"/>
      <c r="G131" s="37"/>
      <c r="H131" s="38"/>
    </row>
    <row r="132" spans="1:8" s="16" customFormat="1"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2" s="56">
        <v>2346</v>
      </c>
      <c r="E132" s="37"/>
      <c r="F132" s="37"/>
      <c r="G132" s="37"/>
      <c r="H132" s="38"/>
    </row>
    <row r="133" spans="1:8" s="16" customFormat="1"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"2ГИС.ТАМБОВ"</v>
      </c>
      <c r="D133" s="56">
        <v>5865</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"2ГИС.ТАМБОВ"</v>
      </c>
      <c r="D134" s="56">
        <v>7038</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5" s="56">
        <v>2070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6" s="56">
        <v>4692</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7" s="56">
        <v>2622</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"2ГИС.ТАМБОВ" (мобильная версия 2ГИС 4.0 и выше)</v>
      </c>
      <c r="D138" s="56">
        <v>6278.9999999999991</v>
      </c>
      <c r="E138" s="37"/>
      <c r="F138" s="37"/>
      <c r="G138" s="37"/>
      <c r="H138" s="38"/>
    </row>
    <row r="139" spans="1:8" s="16" customFormat="1" ht="50.1" customHeight="1" x14ac:dyDescent="0.2">
      <c r="A139" s="143" t="s">
        <v>87</v>
      </c>
      <c r="B139" s="144"/>
      <c r="C139" s="190" t="s">
        <v>88</v>
      </c>
      <c r="D139" s="56">
        <v>588</v>
      </c>
      <c r="E139" s="37"/>
      <c r="F139" s="37"/>
      <c r="G139" s="37"/>
      <c r="H139" s="38"/>
    </row>
    <row r="140" spans="1:8" s="16" customFormat="1" ht="78"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0" s="56">
        <v>2070</v>
      </c>
      <c r="E140" s="37"/>
      <c r="F140" s="37"/>
      <c r="G140" s="37"/>
      <c r="H140" s="38"/>
    </row>
    <row r="141" spans="1:8" s="16" customFormat="1" ht="78"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1" s="56">
        <v>1656</v>
      </c>
      <c r="E141" s="37"/>
      <c r="F141" s="37"/>
      <c r="G141" s="37"/>
      <c r="H141" s="38"/>
    </row>
    <row r="142" spans="1:8" s="16" customFormat="1" ht="78" customHeight="1" x14ac:dyDescent="0.2">
      <c r="A142" s="143" t="s">
        <v>91</v>
      </c>
      <c r="B142" s="144"/>
      <c r="C142"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2" s="56">
        <v>1380</v>
      </c>
      <c r="E142" s="37"/>
      <c r="F142" s="37"/>
      <c r="G142" s="37"/>
      <c r="H142" s="38"/>
    </row>
    <row r="143" spans="1:8" s="16" customFormat="1" ht="78" customHeight="1" x14ac:dyDescent="0.2">
      <c r="A143" s="143" t="s">
        <v>92</v>
      </c>
      <c r="B143" s="144"/>
      <c r="C143" s="190"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3" s="56">
        <v>828</v>
      </c>
      <c r="E143" s="37"/>
      <c r="F143" s="37"/>
      <c r="G143" s="37"/>
      <c r="H143" s="38"/>
    </row>
    <row r="144" spans="1:8" s="16" customFormat="1" ht="78"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4" s="56">
        <v>6278.9999999999991</v>
      </c>
      <c r="E144" s="37"/>
      <c r="F144" s="37"/>
      <c r="G144" s="37"/>
      <c r="H144" s="38"/>
    </row>
    <row r="145" spans="1:8" s="16" customFormat="1" ht="78"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45" s="56">
        <v>3000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6" s="56">
        <v>1728</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7" s="56">
        <v>1038</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8" s="56">
        <v>3108</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9" s="56">
        <v>3450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50" s="56">
        <v>2502</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"2ГИС.ТАМБОВ"</v>
      </c>
      <c r="D151" s="56">
        <v>4320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2640</v>
      </c>
      <c r="E152" s="37"/>
      <c r="F152" s="37"/>
      <c r="G152" s="37"/>
      <c r="H152" s="38"/>
    </row>
    <row r="153" spans="1:8" s="16" customFormat="1"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3360</v>
      </c>
      <c r="E153" s="37"/>
      <c r="F153" s="37"/>
      <c r="G153" s="37"/>
      <c r="H153" s="38"/>
    </row>
    <row r="154" spans="1:8" s="16" customFormat="1"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"2ГИС.ТАМБОВ"</v>
      </c>
      <c r="D154" s="56">
        <v>8280</v>
      </c>
      <c r="E154" s="37"/>
      <c r="F154" s="37"/>
      <c r="G154" s="37"/>
      <c r="H154" s="38"/>
    </row>
    <row r="155" spans="1:8" s="16" customFormat="1"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"2ГИС.ТАМБОВ"</v>
      </c>
      <c r="D155" s="56">
        <v>9936</v>
      </c>
      <c r="E155" s="37"/>
      <c r="F155" s="37"/>
      <c r="G155" s="37"/>
      <c r="H155" s="38"/>
    </row>
    <row r="156" spans="1:8" s="16" customFormat="1" ht="50.1" customHeight="1" x14ac:dyDescent="0.2">
      <c r="A156" s="137" t="s">
        <v>104</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6" s="56">
        <v>3000</v>
      </c>
      <c r="E156" s="37"/>
      <c r="F156" s="37"/>
      <c r="G156" s="37"/>
      <c r="H156" s="38"/>
    </row>
    <row r="157" spans="1:8" s="16" customFormat="1"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7" s="56">
        <v>6600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8" s="56">
        <v>3720</v>
      </c>
      <c r="E158" s="37"/>
      <c r="F158" s="37"/>
      <c r="G158" s="37"/>
      <c r="H158" s="38"/>
    </row>
    <row r="159" spans="1:8" s="16" customFormat="1" ht="50.1" customHeight="1" x14ac:dyDescent="0.2">
      <c r="A159" s="143" t="s">
        <v>107</v>
      </c>
      <c r="B159" s="144"/>
      <c r="C159" s="190" t="s">
        <v>88</v>
      </c>
      <c r="D159" s="56">
        <v>840</v>
      </c>
      <c r="E159" s="37"/>
      <c r="F159" s="37"/>
      <c r="G159" s="37"/>
      <c r="H159" s="38"/>
    </row>
    <row r="160" spans="1:8" s="16" customFormat="1" ht="68.2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56">
        <v>8880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1" s="56">
        <v>2520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63" s="36">
        <v>2004</v>
      </c>
      <c r="E163" s="37"/>
      <c r="F163" s="37"/>
      <c r="G163" s="37"/>
      <c r="H163" s="38"/>
    </row>
    <row r="164" spans="1:8" s="16" customFormat="1" ht="50.1" customHeight="1" x14ac:dyDescent="0.2">
      <c r="A164" s="143" t="s">
        <v>112</v>
      </c>
      <c r="B164" s="144"/>
      <c r="C164" s="196"/>
      <c r="D164" s="36">
        <v>2004</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9" s="200">
        <f>F169*1.2</f>
        <v>4320</v>
      </c>
      <c r="E169" s="201">
        <f>F169*1.1</f>
        <v>3960.0000000000005</v>
      </c>
      <c r="F169" s="201">
        <v>3600</v>
      </c>
      <c r="G169" s="201">
        <f>F169*0.75</f>
        <v>2700</v>
      </c>
      <c r="H169" s="202">
        <f>F169*0.5</f>
        <v>1800</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"2ГИС.ТАМБОВ"</v>
      </c>
      <c r="D170" s="36">
        <v>3000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1" s="56">
        <v>345</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72" s="200">
        <f>F172*1.2</f>
        <v>6048</v>
      </c>
      <c r="E172" s="201">
        <f>F172*1.1</f>
        <v>5544</v>
      </c>
      <c r="F172" s="201">
        <v>5040</v>
      </c>
      <c r="G172" s="201">
        <f>F172*0.75</f>
        <v>3780</v>
      </c>
      <c r="H172" s="202">
        <f>F172*0.5</f>
        <v>2520</v>
      </c>
    </row>
    <row r="173" spans="1:8" s="16" customFormat="1" ht="50.1" customHeight="1" x14ac:dyDescent="0.2">
      <c r="A173" s="137" t="s">
        <v>165</v>
      </c>
      <c r="B173" s="191"/>
      <c r="C173" s="190" t="str">
        <f>"Интернет-площадка 2gis.ru на основе Cправочника организаций "&amp;$C$2&amp;""</f>
        <v>Интернет-площадка 2gis.ru на основе Cправочника организаций "2ГИС.ТАМБОВ"</v>
      </c>
      <c r="D173" s="36">
        <v>4200</v>
      </c>
      <c r="E173" s="37"/>
      <c r="F173" s="37"/>
      <c r="G173" s="37"/>
      <c r="H173" s="38"/>
    </row>
    <row r="174" spans="1:8" s="16" customFormat="1" ht="50.1" customHeight="1" x14ac:dyDescent="0.2">
      <c r="A174" s="137" t="s">
        <v>122</v>
      </c>
      <c r="B174" s="191"/>
      <c r="C174" s="190"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6">
        <v>600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"2ГИС.ТАМБОВ"</v>
      </c>
      <c r="D175" s="200">
        <f>F175*1.2</f>
        <v>4320</v>
      </c>
      <c r="E175" s="201">
        <f>F175*1.1</f>
        <v>3960.0000000000005</v>
      </c>
      <c r="F175" s="201">
        <v>3600</v>
      </c>
      <c r="G175" s="201">
        <f>F175*0.75</f>
        <v>2700</v>
      </c>
      <c r="H175" s="202">
        <f>F175*0.5</f>
        <v>1800</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78" s="31">
        <v>5004</v>
      </c>
      <c r="E178" s="32"/>
      <c r="F178" s="32"/>
      <c r="G178" s="32"/>
      <c r="H178" s="33"/>
    </row>
    <row r="179" spans="1:8" s="16" customFormat="1" ht="83.25" customHeight="1" thickBot="1" x14ac:dyDescent="0.25">
      <c r="A179" s="143" t="s">
        <v>186</v>
      </c>
      <c r="B179" s="144"/>
      <c r="C179" s="196"/>
      <c r="D179" s="36">
        <v>5004</v>
      </c>
      <c r="E179" s="37"/>
      <c r="F179" s="37"/>
      <c r="G179" s="37"/>
      <c r="H179" s="38"/>
    </row>
    <row r="180" spans="1:8" s="16" customFormat="1" ht="21.75" thickBot="1" x14ac:dyDescent="0.25">
      <c r="A180" s="301"/>
      <c r="B180" s="302"/>
      <c r="C180" s="182"/>
      <c r="D180" s="325"/>
      <c r="E180" s="325"/>
      <c r="F180" s="325"/>
      <c r="G180" s="325"/>
      <c r="H180" s="326"/>
    </row>
    <row r="181" spans="1:8" ht="12.6" customHeight="1" x14ac:dyDescent="0.2"/>
    <row r="182" spans="1:8" s="211" customFormat="1" ht="24.95" customHeight="1" x14ac:dyDescent="0.2">
      <c r="A182" s="208"/>
      <c r="B182" s="209" t="s">
        <v>125</v>
      </c>
      <c r="C182" s="210" t="s">
        <v>688</v>
      </c>
      <c r="D182" s="210"/>
    </row>
    <row r="183" spans="1:8" s="211" customFormat="1" ht="24.95" customHeight="1" x14ac:dyDescent="0.2">
      <c r="A183" s="208"/>
      <c r="C183" s="212" t="s">
        <v>689</v>
      </c>
      <c r="D183" s="212"/>
    </row>
    <row r="184" spans="1:8" s="211" customFormat="1" ht="24.95" customHeight="1" x14ac:dyDescent="0.2">
      <c r="A184" s="208"/>
      <c r="C184" s="212" t="s">
        <v>690</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41" t="s">
        <v>139</v>
      </c>
      <c r="B198" s="542"/>
      <c r="C198" s="542"/>
      <c r="D198" s="542"/>
      <c r="E198" s="543"/>
      <c r="F198" s="234"/>
      <c r="G198" s="205"/>
    </row>
    <row r="199" spans="1:8" ht="91.5"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11.7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7" t="s">
        <v>153</v>
      </c>
      <c r="D203" s="333" t="s">
        <v>148</v>
      </c>
      <c r="E203" s="548"/>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5.5" customHeight="1" x14ac:dyDescent="0.2">
      <c r="A205" s="252" t="s">
        <v>156</v>
      </c>
      <c r="B205" s="252"/>
      <c r="C205" s="252"/>
      <c r="D205" s="252"/>
      <c r="E205" s="252"/>
      <c r="F205" s="252"/>
      <c r="G205" s="252"/>
      <c r="H205" s="252"/>
    </row>
    <row r="206" spans="1:8" ht="25.5" customHeight="1" x14ac:dyDescent="0.2">
      <c r="A206" s="252" t="s">
        <v>157</v>
      </c>
      <c r="B206" s="252"/>
      <c r="C206" s="252"/>
      <c r="D206" s="252"/>
      <c r="E206" s="252"/>
      <c r="F206" s="252"/>
      <c r="G206" s="252"/>
      <c r="H206" s="252"/>
    </row>
    <row r="207" spans="1:8" ht="193.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149"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4">
        <v>348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930 до 18600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49" s="127">
        <v>930</v>
      </c>
      <c r="E49" s="128"/>
      <c r="F49" s="128"/>
      <c r="G49" s="128"/>
      <c r="H49" s="129"/>
    </row>
    <row r="50" spans="1:8" ht="37.5" customHeight="1" x14ac:dyDescent="0.2">
      <c r="A50" s="130" t="s">
        <v>33</v>
      </c>
      <c r="B50" s="131"/>
      <c r="C50" s="126"/>
      <c r="D50" s="36">
        <v>1860</v>
      </c>
      <c r="E50" s="37"/>
      <c r="F50" s="37"/>
      <c r="G50" s="37"/>
      <c r="H50" s="38"/>
    </row>
    <row r="51" spans="1:8" ht="37.5" customHeight="1" x14ac:dyDescent="0.2">
      <c r="A51" s="130" t="s">
        <v>34</v>
      </c>
      <c r="B51" s="131"/>
      <c r="C51" s="126"/>
      <c r="D51" s="36">
        <v>2790</v>
      </c>
      <c r="E51" s="37"/>
      <c r="F51" s="37"/>
      <c r="G51" s="37"/>
      <c r="H51" s="38"/>
    </row>
    <row r="52" spans="1:8" ht="37.5" customHeight="1" x14ac:dyDescent="0.2">
      <c r="A52" s="130" t="s">
        <v>35</v>
      </c>
      <c r="B52" s="131"/>
      <c r="C52" s="126"/>
      <c r="D52" s="36">
        <v>3720</v>
      </c>
      <c r="E52" s="37"/>
      <c r="F52" s="37"/>
      <c r="G52" s="37"/>
      <c r="H52" s="38"/>
    </row>
    <row r="53" spans="1:8" ht="37.5" customHeight="1" x14ac:dyDescent="0.2">
      <c r="A53" s="130" t="s">
        <v>36</v>
      </c>
      <c r="B53" s="131"/>
      <c r="C53" s="126"/>
      <c r="D53" s="36">
        <v>4650</v>
      </c>
      <c r="E53" s="37"/>
      <c r="F53" s="37"/>
      <c r="G53" s="37"/>
      <c r="H53" s="38"/>
    </row>
    <row r="54" spans="1:8" ht="37.5" customHeight="1" x14ac:dyDescent="0.2">
      <c r="A54" s="130" t="s">
        <v>37</v>
      </c>
      <c r="B54" s="131"/>
      <c r="C54" s="126"/>
      <c r="D54" s="36">
        <v>5580</v>
      </c>
      <c r="E54" s="37"/>
      <c r="F54" s="37"/>
      <c r="G54" s="37"/>
      <c r="H54" s="38"/>
    </row>
    <row r="55" spans="1:8" ht="37.5" customHeight="1" x14ac:dyDescent="0.2">
      <c r="A55" s="130" t="s">
        <v>38</v>
      </c>
      <c r="B55" s="131"/>
      <c r="C55" s="126"/>
      <c r="D55" s="36">
        <v>6510</v>
      </c>
      <c r="E55" s="37"/>
      <c r="F55" s="37"/>
      <c r="G55" s="37"/>
      <c r="H55" s="38"/>
    </row>
    <row r="56" spans="1:8" ht="37.5" customHeight="1" x14ac:dyDescent="0.2">
      <c r="A56" s="130" t="s">
        <v>39</v>
      </c>
      <c r="B56" s="131"/>
      <c r="C56" s="126"/>
      <c r="D56" s="36">
        <v>7440</v>
      </c>
      <c r="E56" s="37"/>
      <c r="F56" s="37"/>
      <c r="G56" s="37"/>
      <c r="H56" s="38"/>
    </row>
    <row r="57" spans="1:8" ht="37.5" customHeight="1" x14ac:dyDescent="0.2">
      <c r="A57" s="130" t="s">
        <v>40</v>
      </c>
      <c r="B57" s="131"/>
      <c r="C57" s="126"/>
      <c r="D57" s="36">
        <v>8370</v>
      </c>
      <c r="E57" s="37"/>
      <c r="F57" s="37"/>
      <c r="G57" s="37"/>
      <c r="H57" s="38"/>
    </row>
    <row r="58" spans="1:8" ht="37.5" customHeight="1" x14ac:dyDescent="0.2">
      <c r="A58" s="130" t="s">
        <v>41</v>
      </c>
      <c r="B58" s="131"/>
      <c r="C58" s="126"/>
      <c r="D58" s="36">
        <v>9300</v>
      </c>
      <c r="E58" s="37"/>
      <c r="F58" s="37"/>
      <c r="G58" s="37"/>
      <c r="H58" s="38"/>
    </row>
    <row r="59" spans="1:8" ht="37.5" customHeight="1" x14ac:dyDescent="0.2">
      <c r="A59" s="130" t="s">
        <v>42</v>
      </c>
      <c r="B59" s="131"/>
      <c r="C59" s="126"/>
      <c r="D59" s="36">
        <v>10230</v>
      </c>
      <c r="E59" s="37"/>
      <c r="F59" s="37"/>
      <c r="G59" s="37"/>
      <c r="H59" s="38"/>
    </row>
    <row r="60" spans="1:8" ht="37.5" customHeight="1" x14ac:dyDescent="0.2">
      <c r="A60" s="130" t="s">
        <v>43</v>
      </c>
      <c r="B60" s="131"/>
      <c r="C60" s="126"/>
      <c r="D60" s="36">
        <v>11160</v>
      </c>
      <c r="E60" s="37"/>
      <c r="F60" s="37"/>
      <c r="G60" s="37"/>
      <c r="H60" s="38"/>
    </row>
    <row r="61" spans="1:8" ht="37.5" customHeight="1" x14ac:dyDescent="0.2">
      <c r="A61" s="130" t="s">
        <v>44</v>
      </c>
      <c r="B61" s="131"/>
      <c r="C61" s="126"/>
      <c r="D61" s="36">
        <v>12090</v>
      </c>
      <c r="E61" s="37"/>
      <c r="F61" s="37"/>
      <c r="G61" s="37"/>
      <c r="H61" s="38"/>
    </row>
    <row r="62" spans="1:8" ht="37.5" customHeight="1" x14ac:dyDescent="0.2">
      <c r="A62" s="130" t="s">
        <v>45</v>
      </c>
      <c r="B62" s="131"/>
      <c r="C62" s="126"/>
      <c r="D62" s="36">
        <v>13020</v>
      </c>
      <c r="E62" s="37"/>
      <c r="F62" s="37"/>
      <c r="G62" s="37"/>
      <c r="H62" s="38"/>
    </row>
    <row r="63" spans="1:8" ht="37.5" customHeight="1" x14ac:dyDescent="0.2">
      <c r="A63" s="130" t="s">
        <v>46</v>
      </c>
      <c r="B63" s="131"/>
      <c r="C63" s="126"/>
      <c r="D63" s="36">
        <v>13950</v>
      </c>
      <c r="E63" s="37"/>
      <c r="F63" s="37"/>
      <c r="G63" s="37"/>
      <c r="H63" s="38"/>
    </row>
    <row r="64" spans="1:8" ht="37.5" customHeight="1" x14ac:dyDescent="0.2">
      <c r="A64" s="130" t="s">
        <v>47</v>
      </c>
      <c r="B64" s="131"/>
      <c r="C64" s="126"/>
      <c r="D64" s="36">
        <v>14880</v>
      </c>
      <c r="E64" s="37"/>
      <c r="F64" s="37"/>
      <c r="G64" s="37"/>
      <c r="H64" s="38"/>
    </row>
    <row r="65" spans="1:8" ht="37.5" customHeight="1" x14ac:dyDescent="0.2">
      <c r="A65" s="130" t="s">
        <v>48</v>
      </c>
      <c r="B65" s="131"/>
      <c r="C65" s="126"/>
      <c r="D65" s="36">
        <v>15810</v>
      </c>
      <c r="E65" s="37"/>
      <c r="F65" s="37"/>
      <c r="G65" s="37"/>
      <c r="H65" s="38"/>
    </row>
    <row r="66" spans="1:8" ht="37.5" customHeight="1" x14ac:dyDescent="0.2">
      <c r="A66" s="130" t="s">
        <v>49</v>
      </c>
      <c r="B66" s="131"/>
      <c r="C66" s="126"/>
      <c r="D66" s="36">
        <v>16740</v>
      </c>
      <c r="E66" s="37"/>
      <c r="F66" s="37"/>
      <c r="G66" s="37"/>
      <c r="H66" s="38"/>
    </row>
    <row r="67" spans="1:8" ht="37.5" customHeight="1" x14ac:dyDescent="0.2">
      <c r="A67" s="130" t="s">
        <v>50</v>
      </c>
      <c r="B67" s="131"/>
      <c r="C67" s="126"/>
      <c r="D67" s="36">
        <v>17670</v>
      </c>
      <c r="E67" s="37"/>
      <c r="F67" s="37"/>
      <c r="G67" s="37"/>
      <c r="H67" s="38"/>
    </row>
    <row r="68" spans="1:8" ht="37.5" customHeight="1" thickBot="1" x14ac:dyDescent="0.25">
      <c r="A68" s="130" t="s">
        <v>51</v>
      </c>
      <c r="B68" s="131"/>
      <c r="C68" s="126"/>
      <c r="D68" s="36">
        <v>18600</v>
      </c>
      <c r="E68" s="37"/>
      <c r="F68" s="37"/>
      <c r="G68" s="37"/>
      <c r="H68" s="38"/>
    </row>
    <row r="69" spans="1:8" ht="50.1" customHeight="1" thickBot="1" x14ac:dyDescent="0.25">
      <c r="A69" s="119" t="s">
        <v>52</v>
      </c>
      <c r="B69" s="120"/>
      <c r="C69" s="120"/>
      <c r="D69" s="121" t="e">
        <f>"от "&amp;MIN(D70:D81)&amp;" до "&amp;MAX(D70:D81)</f>
        <v>#REF!</v>
      </c>
      <c r="E69" s="122"/>
      <c r="F69" s="122"/>
      <c r="G69" s="122"/>
      <c r="H69" s="123"/>
    </row>
    <row r="70" spans="1:8" ht="151.5" x14ac:dyDescent="0.2">
      <c r="A70" s="422" t="s">
        <v>608</v>
      </c>
      <c r="B70" s="133" t="s">
        <v>272</v>
      </c>
      <c r="C70"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70" s="135">
        <v>936</v>
      </c>
      <c r="E70" s="135"/>
      <c r="F70" s="135"/>
      <c r="G70" s="135"/>
      <c r="H70" s="136"/>
    </row>
    <row r="71" spans="1:8" ht="151.5" x14ac:dyDescent="0.2">
      <c r="A71" s="650" t="s">
        <v>609</v>
      </c>
      <c r="B71" s="133" t="s">
        <v>13</v>
      </c>
      <c r="C71" s="367"/>
      <c r="D71" s="135" t="e">
        <v>#REF!</v>
      </c>
      <c r="E71" s="135"/>
      <c r="F71" s="135"/>
      <c r="G71" s="135"/>
      <c r="H71" s="136"/>
    </row>
    <row r="72" spans="1:8" ht="151.5" x14ac:dyDescent="0.2">
      <c r="A72" s="132" t="s">
        <v>53</v>
      </c>
      <c r="B72" s="133" t="s">
        <v>13</v>
      </c>
      <c r="C72" s="35"/>
      <c r="D72" s="135">
        <v>936</v>
      </c>
      <c r="E72" s="135"/>
      <c r="F72" s="135"/>
      <c r="G72" s="135"/>
      <c r="H72" s="136"/>
    </row>
    <row r="73" spans="1:8" ht="37.5" customHeight="1" x14ac:dyDescent="0.2">
      <c r="A73" s="137" t="s">
        <v>54</v>
      </c>
      <c r="B73" s="138"/>
      <c r="C73" s="139"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73" s="140">
        <v>600</v>
      </c>
      <c r="E73" s="140"/>
      <c r="F73" s="140"/>
      <c r="G73" s="140"/>
      <c r="H73" s="141"/>
    </row>
    <row r="74" spans="1:8" ht="37.5" customHeight="1" x14ac:dyDescent="0.2">
      <c r="A74" s="137" t="s">
        <v>55</v>
      </c>
      <c r="B74" s="138"/>
      <c r="C74" s="142"/>
      <c r="D74" s="140">
        <v>9684</v>
      </c>
      <c r="E74" s="140"/>
      <c r="F74" s="140"/>
      <c r="G74" s="140"/>
      <c r="H74" s="141"/>
    </row>
    <row r="75" spans="1:8" ht="37.5" customHeight="1" x14ac:dyDescent="0.2">
      <c r="A75" s="137" t="s">
        <v>56</v>
      </c>
      <c r="B75" s="138"/>
      <c r="C75" s="142"/>
      <c r="D75" s="140">
        <v>780</v>
      </c>
      <c r="E75" s="140"/>
      <c r="F75" s="140"/>
      <c r="G75" s="140"/>
      <c r="H75" s="141"/>
    </row>
    <row r="76" spans="1:8" ht="37.5" customHeight="1" x14ac:dyDescent="0.2">
      <c r="A76" s="143" t="s">
        <v>57</v>
      </c>
      <c r="B76" s="144"/>
      <c r="C76" s="142"/>
      <c r="D76" s="140">
        <v>2208</v>
      </c>
      <c r="E76" s="140"/>
      <c r="F76" s="140"/>
      <c r="G76" s="140"/>
      <c r="H76" s="141"/>
    </row>
    <row r="77" spans="1:8" ht="37.5" customHeight="1" x14ac:dyDescent="0.2">
      <c r="A77" s="137" t="s">
        <v>58</v>
      </c>
      <c r="B77" s="138"/>
      <c r="C77" s="142"/>
      <c r="D77" s="140">
        <v>432</v>
      </c>
      <c r="E77" s="140"/>
      <c r="F77" s="140"/>
      <c r="G77" s="140"/>
      <c r="H77" s="141"/>
    </row>
    <row r="78" spans="1:8" ht="37.5" customHeight="1" x14ac:dyDescent="0.2">
      <c r="A78" s="137" t="s">
        <v>59</v>
      </c>
      <c r="B78" s="138"/>
      <c r="C78" s="142"/>
      <c r="D78" s="140">
        <v>432</v>
      </c>
      <c r="E78" s="140"/>
      <c r="F78" s="140"/>
      <c r="G78" s="140"/>
      <c r="H78" s="141"/>
    </row>
    <row r="79" spans="1:8" ht="37.5" customHeight="1" x14ac:dyDescent="0.2">
      <c r="A79" s="137" t="s">
        <v>60</v>
      </c>
      <c r="B79" s="138"/>
      <c r="C79" s="142"/>
      <c r="D79" s="140">
        <v>864</v>
      </c>
      <c r="E79" s="140"/>
      <c r="F79" s="140"/>
      <c r="G79" s="140"/>
      <c r="H79" s="141"/>
    </row>
    <row r="80" spans="1:8" ht="37.5" customHeight="1" x14ac:dyDescent="0.2">
      <c r="A80" s="137" t="s">
        <v>61</v>
      </c>
      <c r="B80" s="138"/>
      <c r="C80" s="142"/>
      <c r="D80" s="140">
        <v>1296</v>
      </c>
      <c r="E80" s="140"/>
      <c r="F80" s="140"/>
      <c r="G80" s="140"/>
      <c r="H80" s="141"/>
    </row>
    <row r="81" spans="1:8" ht="37.5" customHeight="1" thickBot="1" x14ac:dyDescent="0.25">
      <c r="A81" s="145" t="s">
        <v>62</v>
      </c>
      <c r="B81" s="146"/>
      <c r="C81" s="147"/>
      <c r="D81" s="148">
        <v>1698</v>
      </c>
      <c r="E81" s="148"/>
      <c r="F81" s="148"/>
      <c r="G81" s="148"/>
      <c r="H81" s="149"/>
    </row>
    <row r="82" spans="1:8" s="16" customFormat="1" ht="117.75" customHeight="1" thickBot="1" x14ac:dyDescent="0.25">
      <c r="A82" s="322" t="s">
        <v>64</v>
      </c>
      <c r="B82" s="323"/>
      <c r="C8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82" s="45">
        <v>30</v>
      </c>
      <c r="E82" s="45"/>
      <c r="F82" s="45"/>
      <c r="G82" s="45"/>
      <c r="H82" s="46"/>
    </row>
    <row r="83" spans="1:8" ht="50.1" customHeight="1" thickBot="1" x14ac:dyDescent="0.25">
      <c r="A83" s="24" t="s">
        <v>65</v>
      </c>
      <c r="B83" s="25"/>
      <c r="C83" s="26"/>
      <c r="D83" s="156" t="str">
        <f>"от "&amp;MIN(D85,D105:H106,F144,D107:H121)&amp;" до "&amp;MAX(D85,D105:H106,F144,D107:H121)</f>
        <v>от 852 до 10296</v>
      </c>
      <c r="E83" s="156"/>
      <c r="F83" s="156"/>
      <c r="G83" s="156"/>
      <c r="H83" s="157"/>
    </row>
    <row r="84" spans="1:8" ht="21.75" thickBot="1" x14ac:dyDescent="0.25">
      <c r="A84" s="301"/>
      <c r="B84" s="302"/>
      <c r="C84" s="118"/>
      <c r="D84" s="325"/>
      <c r="E84" s="325"/>
      <c r="F84" s="325"/>
      <c r="G84" s="325"/>
      <c r="H84" s="326"/>
    </row>
    <row r="85" spans="1:8" ht="60.75" customHeight="1" thickBot="1" x14ac:dyDescent="0.25">
      <c r="A85" s="162" t="s">
        <v>66</v>
      </c>
      <c r="B85" s="163"/>
      <c r="C8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85" s="165">
        <v>4320</v>
      </c>
      <c r="E85" s="165"/>
      <c r="F85" s="165"/>
      <c r="G85" s="165"/>
      <c r="H85" s="166"/>
    </row>
    <row r="86" spans="1:8" ht="60.75" customHeight="1" thickBot="1" x14ac:dyDescent="0.25">
      <c r="A86" s="167" t="s">
        <v>67</v>
      </c>
      <c r="B86" s="168"/>
      <c r="C86" s="169"/>
      <c r="D86" s="170" t="s">
        <v>68</v>
      </c>
      <c r="E86" s="171"/>
      <c r="F86" s="171"/>
      <c r="G86" s="171"/>
      <c r="H86" s="172"/>
    </row>
    <row r="87" spans="1:8" ht="60.75" customHeight="1" x14ac:dyDescent="0.2">
      <c r="A87" s="173" t="s">
        <v>69</v>
      </c>
      <c r="B87" s="174"/>
      <c r="C87" s="169"/>
      <c r="D87" s="140">
        <f>D85/4</f>
        <v>1080</v>
      </c>
      <c r="E87" s="140"/>
      <c r="F87" s="140"/>
      <c r="G87" s="140"/>
      <c r="H87" s="141"/>
    </row>
    <row r="88" spans="1:8" ht="60.75" customHeight="1" x14ac:dyDescent="0.2">
      <c r="A88" s="173" t="s">
        <v>70</v>
      </c>
      <c r="B88" s="174"/>
      <c r="C88" s="169"/>
      <c r="D88" s="140">
        <f>D85/5</f>
        <v>864</v>
      </c>
      <c r="E88" s="140"/>
      <c r="F88" s="140"/>
      <c r="G88" s="140"/>
      <c r="H88" s="141"/>
    </row>
    <row r="89" spans="1:8" ht="60.75" customHeight="1" x14ac:dyDescent="0.2">
      <c r="A89" s="173" t="s">
        <v>71</v>
      </c>
      <c r="B89" s="174"/>
      <c r="C89" s="169"/>
      <c r="D89" s="140">
        <f>D85/6</f>
        <v>720</v>
      </c>
      <c r="E89" s="140"/>
      <c r="F89" s="140"/>
      <c r="G89" s="140"/>
      <c r="H89" s="141"/>
    </row>
    <row r="90" spans="1:8" ht="60.75" customHeight="1" x14ac:dyDescent="0.2">
      <c r="A90" s="173" t="s">
        <v>72</v>
      </c>
      <c r="B90" s="174"/>
      <c r="C90" s="169"/>
      <c r="D90" s="140">
        <f>D85/7</f>
        <v>617.14285714285711</v>
      </c>
      <c r="E90" s="140"/>
      <c r="F90" s="140"/>
      <c r="G90" s="140"/>
      <c r="H90" s="141"/>
    </row>
    <row r="91" spans="1:8" ht="60.75" customHeight="1" x14ac:dyDescent="0.2">
      <c r="A91" s="173" t="s">
        <v>73</v>
      </c>
      <c r="B91" s="174"/>
      <c r="C91" s="169"/>
      <c r="D91" s="140">
        <f>D85/8</f>
        <v>540</v>
      </c>
      <c r="E91" s="140"/>
      <c r="F91" s="140"/>
      <c r="G91" s="140"/>
      <c r="H91" s="141"/>
    </row>
    <row r="92" spans="1:8" ht="60.75" customHeight="1" x14ac:dyDescent="0.2">
      <c r="A92" s="173" t="s">
        <v>74</v>
      </c>
      <c r="B92" s="174"/>
      <c r="C92" s="169"/>
      <c r="D92" s="140">
        <f>D85/9</f>
        <v>480</v>
      </c>
      <c r="E92" s="140"/>
      <c r="F92" s="140"/>
      <c r="G92" s="140"/>
      <c r="H92" s="141"/>
    </row>
    <row r="93" spans="1:8" ht="60.75" customHeight="1" x14ac:dyDescent="0.2">
      <c r="A93" s="173" t="s">
        <v>75</v>
      </c>
      <c r="B93" s="174"/>
      <c r="C93" s="169"/>
      <c r="D93" s="140">
        <f>D85/10</f>
        <v>432</v>
      </c>
      <c r="E93" s="140"/>
      <c r="F93" s="140"/>
      <c r="G93" s="140"/>
      <c r="H93" s="141"/>
    </row>
    <row r="94" spans="1:8" ht="60.75" customHeight="1" thickBot="1" x14ac:dyDescent="0.25">
      <c r="A94" s="162" t="s">
        <v>76</v>
      </c>
      <c r="B94" s="163"/>
      <c r="C94" s="169"/>
      <c r="D94" s="165">
        <v>6480</v>
      </c>
      <c r="E94" s="165"/>
      <c r="F94" s="165"/>
      <c r="G94" s="165"/>
      <c r="H94" s="166"/>
    </row>
    <row r="95" spans="1:8" ht="60.75" customHeight="1" thickBot="1" x14ac:dyDescent="0.25">
      <c r="A95" s="167" t="s">
        <v>67</v>
      </c>
      <c r="B95" s="168"/>
      <c r="C95" s="169"/>
      <c r="D95" s="170" t="s">
        <v>68</v>
      </c>
      <c r="E95" s="171"/>
      <c r="F95" s="171"/>
      <c r="G95" s="171"/>
      <c r="H95" s="172"/>
    </row>
    <row r="96" spans="1:8" ht="60.75" customHeight="1" x14ac:dyDescent="0.2">
      <c r="A96" s="173" t="s">
        <v>69</v>
      </c>
      <c r="B96" s="174"/>
      <c r="C96" s="169"/>
      <c r="D96" s="140">
        <v>1620</v>
      </c>
      <c r="E96" s="140"/>
      <c r="F96" s="140"/>
      <c r="G96" s="140"/>
      <c r="H96" s="141"/>
    </row>
    <row r="97" spans="1:8" ht="60.75" customHeight="1" x14ac:dyDescent="0.2">
      <c r="A97" s="173" t="s">
        <v>70</v>
      </c>
      <c r="B97" s="174"/>
      <c r="C97" s="169"/>
      <c r="D97" s="140">
        <v>1296</v>
      </c>
      <c r="E97" s="140"/>
      <c r="F97" s="140"/>
      <c r="G97" s="140"/>
      <c r="H97" s="141"/>
    </row>
    <row r="98" spans="1:8" ht="60.75" customHeight="1" x14ac:dyDescent="0.2">
      <c r="A98" s="173" t="s">
        <v>71</v>
      </c>
      <c r="B98" s="174"/>
      <c r="C98" s="169"/>
      <c r="D98" s="140">
        <v>1080</v>
      </c>
      <c r="E98" s="140"/>
      <c r="F98" s="140"/>
      <c r="G98" s="140"/>
      <c r="H98" s="141"/>
    </row>
    <row r="99" spans="1:8" ht="60.75" customHeight="1" x14ac:dyDescent="0.2">
      <c r="A99" s="173" t="s">
        <v>72</v>
      </c>
      <c r="B99" s="174"/>
      <c r="C99" s="169"/>
      <c r="D99" s="140">
        <v>925.71428571428567</v>
      </c>
      <c r="E99" s="140"/>
      <c r="F99" s="140"/>
      <c r="G99" s="140"/>
      <c r="H99" s="141"/>
    </row>
    <row r="100" spans="1:8" ht="60.75" customHeight="1" x14ac:dyDescent="0.2">
      <c r="A100" s="173" t="s">
        <v>73</v>
      </c>
      <c r="B100" s="174"/>
      <c r="C100" s="169"/>
      <c r="D100" s="140">
        <v>810</v>
      </c>
      <c r="E100" s="140"/>
      <c r="F100" s="140"/>
      <c r="G100" s="140"/>
      <c r="H100" s="141"/>
    </row>
    <row r="101" spans="1:8" ht="60.75" customHeight="1" x14ac:dyDescent="0.2">
      <c r="A101" s="173" t="s">
        <v>74</v>
      </c>
      <c r="B101" s="174"/>
      <c r="C101" s="169"/>
      <c r="D101" s="140">
        <v>720</v>
      </c>
      <c r="E101" s="140"/>
      <c r="F101" s="140"/>
      <c r="G101" s="140"/>
      <c r="H101" s="141"/>
    </row>
    <row r="102" spans="1:8" ht="60.75" customHeight="1" thickBot="1" x14ac:dyDescent="0.25">
      <c r="A102" s="173" t="s">
        <v>75</v>
      </c>
      <c r="B102" s="174"/>
      <c r="C102" s="177"/>
      <c r="D102" s="140">
        <v>648</v>
      </c>
      <c r="E102" s="140"/>
      <c r="F102" s="140"/>
      <c r="G102" s="140"/>
      <c r="H102" s="141"/>
    </row>
    <row r="103" spans="1:8" s="16" customFormat="1" ht="62.45" customHeight="1" thickBot="1" x14ac:dyDescent="0.25">
      <c r="A103" s="178" t="s">
        <v>77</v>
      </c>
      <c r="B103" s="179"/>
      <c r="C1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3" s="44">
        <v>12012</v>
      </c>
      <c r="E103" s="45"/>
      <c r="F103" s="45"/>
      <c r="G103" s="45"/>
      <c r="H103" s="46"/>
    </row>
    <row r="104" spans="1:8" ht="21.75" thickBot="1" x14ac:dyDescent="0.25">
      <c r="A104" s="301"/>
      <c r="B104" s="302"/>
      <c r="C104" s="182"/>
      <c r="D104" s="325"/>
      <c r="E104" s="325"/>
      <c r="F104" s="325"/>
      <c r="G104" s="325"/>
      <c r="H104" s="326"/>
    </row>
    <row r="105" spans="1:8" ht="50.1" customHeight="1" x14ac:dyDescent="0.2">
      <c r="A105" s="143" t="s">
        <v>78</v>
      </c>
      <c r="B105" s="144"/>
      <c r="C105" s="185" t="str">
        <f>"Интернет-площадка 2gis.ru на основе Cправочника организаций "&amp;$C$2&amp;""</f>
        <v>Интернет-площадка 2gis.ru на основе Cправочника организаций "2ГИС.ТВЕРЬ"</v>
      </c>
      <c r="D105" s="31">
        <v>2898</v>
      </c>
      <c r="E105" s="32"/>
      <c r="F105" s="32"/>
      <c r="G105" s="32"/>
      <c r="H105" s="33"/>
    </row>
    <row r="106" spans="1:8" ht="50.1" customHeight="1" x14ac:dyDescent="0.2">
      <c r="A106" s="143" t="s">
        <v>79</v>
      </c>
      <c r="B106" s="144"/>
      <c r="C106"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6" s="187">
        <v>3498</v>
      </c>
      <c r="E106" s="188"/>
      <c r="F106" s="188"/>
      <c r="G106" s="188"/>
      <c r="H106" s="189"/>
    </row>
    <row r="107" spans="1:8" ht="50.1" customHeight="1" x14ac:dyDescent="0.2">
      <c r="A107" s="143" t="s">
        <v>80</v>
      </c>
      <c r="B107" s="144"/>
      <c r="C107"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7" s="36">
        <v>4338</v>
      </c>
      <c r="E107" s="37"/>
      <c r="F107" s="37"/>
      <c r="G107" s="37"/>
      <c r="H107" s="38"/>
    </row>
    <row r="108" spans="1:8" ht="50.1" customHeight="1" x14ac:dyDescent="0.2">
      <c r="A108" s="143" t="s">
        <v>81</v>
      </c>
      <c r="B108" s="144"/>
      <c r="C108" s="186" t="str">
        <f>"Интернет-площадка 2gis.ru на основе Cправочника организаций "&amp;$C$2&amp;""</f>
        <v>Интернет-площадка 2gis.ru на основе Cправочника организаций "2ГИС.ТВЕРЬ"</v>
      </c>
      <c r="D108" s="36">
        <v>8580</v>
      </c>
      <c r="E108" s="37"/>
      <c r="F108" s="37"/>
      <c r="G108" s="37"/>
      <c r="H108" s="38"/>
    </row>
    <row r="109" spans="1:8" ht="50.1" customHeight="1" x14ac:dyDescent="0.2">
      <c r="A109" s="143" t="s">
        <v>82</v>
      </c>
      <c r="B109" s="144"/>
      <c r="C109" s="186" t="str">
        <f>"Интернет-площадка 2gis.ru на основе Cправочника организаций "&amp;$C$2&amp;""</f>
        <v>Интернет-площадка 2gis.ru на основе Cправочника организаций "2ГИС.ТВЕРЬ"</v>
      </c>
      <c r="D109" s="36">
        <v>10296</v>
      </c>
      <c r="E109" s="37"/>
      <c r="F109" s="37"/>
      <c r="G109" s="37"/>
      <c r="H109" s="38"/>
    </row>
    <row r="110" spans="1:8" ht="50.1" customHeight="1" x14ac:dyDescent="0.2">
      <c r="A110" s="143" t="s">
        <v>83</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0" s="36">
        <v>4338</v>
      </c>
      <c r="E110" s="37"/>
      <c r="F110" s="37"/>
      <c r="G110" s="37"/>
      <c r="H110" s="38"/>
    </row>
    <row r="111" spans="1:8" ht="50.1" customHeight="1" x14ac:dyDescent="0.2">
      <c r="A111" s="143" t="s">
        <v>84</v>
      </c>
      <c r="B111" s="144"/>
      <c r="C11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1" s="36">
        <v>2898</v>
      </c>
      <c r="E111" s="37"/>
      <c r="F111" s="37"/>
      <c r="G111" s="37"/>
      <c r="H111" s="38"/>
    </row>
    <row r="112" spans="1:8" ht="50.1" customHeight="1" x14ac:dyDescent="0.2">
      <c r="A112" s="143" t="s">
        <v>85</v>
      </c>
      <c r="B112" s="144"/>
      <c r="C112"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2" s="36">
        <v>4338</v>
      </c>
      <c r="E112" s="37"/>
      <c r="F112" s="37"/>
      <c r="G112" s="37"/>
      <c r="H112" s="38"/>
    </row>
    <row r="113" spans="1:8" ht="50.1" customHeight="1" x14ac:dyDescent="0.2">
      <c r="A113" s="143" t="s">
        <v>86</v>
      </c>
      <c r="B113" s="144"/>
      <c r="C113" s="190" t="str">
        <f>C144</f>
        <v>электронный справочник на основе Справочника организаций "2ГИС.ТВЕРЬ" (мобильная версия 2ГИС 4.0 и выше)</v>
      </c>
      <c r="D113" s="36">
        <v>2592</v>
      </c>
      <c r="E113" s="37"/>
      <c r="F113" s="37"/>
      <c r="G113" s="37"/>
      <c r="H113" s="38"/>
    </row>
    <row r="114" spans="1:8" ht="50.1" customHeight="1" x14ac:dyDescent="0.2">
      <c r="A114" s="143" t="s">
        <v>87</v>
      </c>
      <c r="B114" s="144"/>
      <c r="C114" s="186" t="s">
        <v>88</v>
      </c>
      <c r="D114" s="36">
        <v>852</v>
      </c>
      <c r="E114" s="37"/>
      <c r="F114" s="37"/>
      <c r="G114" s="37"/>
      <c r="H114" s="38"/>
    </row>
    <row r="115" spans="1:8" ht="72" customHeight="1" x14ac:dyDescent="0.2">
      <c r="A115" s="143" t="s">
        <v>89</v>
      </c>
      <c r="B115" s="144"/>
      <c r="C11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5" s="36">
        <v>3060</v>
      </c>
      <c r="E115" s="37"/>
      <c r="F115" s="37"/>
      <c r="G115" s="37"/>
      <c r="H115" s="38"/>
    </row>
    <row r="116" spans="1:8" ht="72" customHeight="1" x14ac:dyDescent="0.2">
      <c r="A116" s="143" t="s">
        <v>90</v>
      </c>
      <c r="B116" s="144"/>
      <c r="C116" s="186" t="str">
        <f t="shared" ref="C116:C11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6" s="36">
        <v>2040</v>
      </c>
      <c r="E116" s="37"/>
      <c r="F116" s="37"/>
      <c r="G116" s="37"/>
      <c r="H116" s="38"/>
    </row>
    <row r="117" spans="1:8" ht="72" customHeight="1" x14ac:dyDescent="0.2">
      <c r="A117" s="143" t="s">
        <v>91</v>
      </c>
      <c r="B117" s="144"/>
      <c r="C117"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7" s="36">
        <v>2040</v>
      </c>
      <c r="E117" s="37"/>
      <c r="F117" s="37"/>
      <c r="G117" s="37"/>
      <c r="H117" s="38"/>
    </row>
    <row r="118" spans="1:8" ht="72" customHeight="1" x14ac:dyDescent="0.2">
      <c r="A118" s="143" t="s">
        <v>92</v>
      </c>
      <c r="B118" s="144"/>
      <c r="C118" s="186"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8" s="36">
        <v>1020</v>
      </c>
      <c r="E118" s="37"/>
      <c r="F118" s="37"/>
      <c r="G118" s="37"/>
      <c r="H118" s="38"/>
    </row>
    <row r="119" spans="1:8" ht="72" customHeight="1" x14ac:dyDescent="0.2">
      <c r="A119" s="143" t="s">
        <v>93</v>
      </c>
      <c r="B119" s="144" t="s">
        <v>93</v>
      </c>
      <c r="C11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9" s="36">
        <v>8580</v>
      </c>
      <c r="E119" s="37"/>
      <c r="F119" s="37"/>
      <c r="G119" s="37"/>
      <c r="H119" s="38"/>
    </row>
    <row r="120" spans="1:8" ht="72" customHeight="1" x14ac:dyDescent="0.2">
      <c r="A120" s="143" t="s">
        <v>94</v>
      </c>
      <c r="B120" s="144" t="s">
        <v>94</v>
      </c>
      <c r="C12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20" s="36">
        <v>2004</v>
      </c>
      <c r="E120" s="37"/>
      <c r="F120" s="37"/>
      <c r="G120" s="37"/>
      <c r="H120" s="38"/>
    </row>
    <row r="121" spans="1:8" ht="50.1" customHeight="1" thickBot="1" x14ac:dyDescent="0.25">
      <c r="A121" s="143" t="s">
        <v>95</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1" s="36">
        <v>5184</v>
      </c>
      <c r="E121" s="37"/>
      <c r="F121" s="37"/>
      <c r="G121" s="37"/>
      <c r="H121" s="38"/>
    </row>
    <row r="122" spans="1:8" s="16" customFormat="1" ht="102" customHeight="1" thickBot="1" x14ac:dyDescent="0.25">
      <c r="A122" s="143" t="s">
        <v>16</v>
      </c>
      <c r="B122" s="144"/>
      <c r="C12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22" s="36">
        <v>930</v>
      </c>
      <c r="E122" s="37"/>
      <c r="F122" s="37"/>
      <c r="G122" s="37"/>
      <c r="H122" s="38"/>
    </row>
    <row r="123" spans="1:8" s="16" customFormat="1" ht="126" customHeight="1" x14ac:dyDescent="0.2">
      <c r="A123" s="143" t="s">
        <v>96</v>
      </c>
      <c r="B123" s="144"/>
      <c r="C12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3" s="36">
        <v>4470</v>
      </c>
      <c r="E123" s="37"/>
      <c r="F123" s="37"/>
      <c r="G123" s="37"/>
      <c r="H123" s="38"/>
    </row>
    <row r="124" spans="1:8" s="16" customFormat="1" ht="96" customHeight="1" x14ac:dyDescent="0.2">
      <c r="A124" s="137" t="s">
        <v>97</v>
      </c>
      <c r="B124" s="191"/>
      <c r="C1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4" s="36">
        <v>4320</v>
      </c>
      <c r="E124" s="37"/>
      <c r="F124" s="37"/>
      <c r="G124" s="37"/>
      <c r="H124" s="38"/>
    </row>
    <row r="125" spans="1:8" s="16" customFormat="1" ht="96" customHeight="1" x14ac:dyDescent="0.2">
      <c r="A125" s="137" t="s">
        <v>98</v>
      </c>
      <c r="B125" s="191"/>
      <c r="C12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25" s="36">
        <v>3000</v>
      </c>
      <c r="E125" s="37"/>
      <c r="F125" s="37"/>
      <c r="G125" s="37"/>
      <c r="H125" s="38"/>
    </row>
    <row r="126" spans="1:8" ht="50.1" customHeight="1" x14ac:dyDescent="0.2">
      <c r="A126" s="143" t="s">
        <v>99</v>
      </c>
      <c r="B126" s="144"/>
      <c r="C126" s="186" t="str">
        <f>"Интернет-площадка 2gis.ru на основе Cправочника организаций "&amp;$C$2&amp;""</f>
        <v>Интернет-площадка 2gis.ru на основе Cправочника организаций "2ГИС.ТВЕРЬ"</v>
      </c>
      <c r="D126" s="36">
        <v>4080</v>
      </c>
      <c r="E126" s="37"/>
      <c r="F126" s="37"/>
      <c r="G126" s="37"/>
      <c r="H126" s="38"/>
    </row>
    <row r="127" spans="1:8" ht="50.1" customHeight="1" x14ac:dyDescent="0.2">
      <c r="A127" s="143" t="s">
        <v>100</v>
      </c>
      <c r="B127" s="144"/>
      <c r="C127" s="186" t="str">
        <f t="shared" ref="C127:C136"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4920</v>
      </c>
      <c r="E127" s="37"/>
      <c r="F127" s="37"/>
      <c r="G127" s="37"/>
      <c r="H127" s="38"/>
    </row>
    <row r="128" spans="1:8" ht="50.1" customHeight="1" x14ac:dyDescent="0.2">
      <c r="A128" s="143" t="s">
        <v>101</v>
      </c>
      <c r="B128" s="144"/>
      <c r="C128" s="186" t="str">
        <f t="shared" si="1"/>
        <v>Электронный справочник на основе Справочника организаций "2ГИС.ТВЕРЬ" (версия для ПК)</v>
      </c>
      <c r="D128" s="36">
        <v>6120</v>
      </c>
      <c r="E128" s="37"/>
      <c r="F128" s="37"/>
      <c r="G128" s="37"/>
      <c r="H128" s="38"/>
    </row>
    <row r="129" spans="1:8" ht="50.1" customHeight="1" x14ac:dyDescent="0.2">
      <c r="A129" s="143" t="s">
        <v>102</v>
      </c>
      <c r="B129" s="144"/>
      <c r="C129" s="186" t="str">
        <f>"Интернет-площадка 2gis.ru на основе Cправочника организаций "&amp;$C$2&amp;""</f>
        <v>Интернет-площадка 2gis.ru на основе Cправочника организаций "2ГИС.ТВЕРЬ"</v>
      </c>
      <c r="D129" s="36">
        <v>12120</v>
      </c>
      <c r="E129" s="37"/>
      <c r="F129" s="37"/>
      <c r="G129" s="37"/>
      <c r="H129" s="38"/>
    </row>
    <row r="130" spans="1:8" ht="50.1" customHeight="1" x14ac:dyDescent="0.2">
      <c r="A130" s="143" t="s">
        <v>103</v>
      </c>
      <c r="B130" s="144"/>
      <c r="C130" s="186" t="str">
        <f>"Интернет-площадка 2gis.ru на основе Cправочника организаций "&amp;$C$2&amp;""</f>
        <v>Интернет-площадка 2gis.ru на основе Cправочника организаций "2ГИС.ТВЕРЬ"</v>
      </c>
      <c r="D130" s="36">
        <v>14544</v>
      </c>
      <c r="E130" s="37"/>
      <c r="F130" s="37"/>
      <c r="G130" s="37"/>
      <c r="H130" s="38"/>
    </row>
    <row r="131" spans="1:8" ht="50.1" customHeight="1" x14ac:dyDescent="0.2">
      <c r="A131" s="143" t="s">
        <v>104</v>
      </c>
      <c r="B131" s="144"/>
      <c r="C131" s="186" t="str">
        <f t="shared" si="1"/>
        <v>Электронный справочник на основе Справочника организаций "2ГИС.ТВЕРЬ" (версия для ПК)</v>
      </c>
      <c r="D131" s="36">
        <v>6120</v>
      </c>
      <c r="E131" s="37"/>
      <c r="F131" s="37"/>
      <c r="G131" s="37"/>
      <c r="H131" s="38"/>
    </row>
    <row r="132" spans="1:8" ht="50.1" customHeight="1" x14ac:dyDescent="0.2">
      <c r="A132" s="143" t="s">
        <v>105</v>
      </c>
      <c r="B132" s="144"/>
      <c r="C132" s="186" t="str">
        <f t="shared" si="1"/>
        <v>Электронный справочник на основе Справочника организаций "2ГИС.ТВЕРЬ" (версия для ПК)</v>
      </c>
      <c r="D132" s="36">
        <v>4080</v>
      </c>
      <c r="E132" s="37"/>
      <c r="F132" s="37"/>
      <c r="G132" s="37"/>
      <c r="H132" s="38"/>
    </row>
    <row r="133" spans="1:8" ht="50.1" customHeight="1" x14ac:dyDescent="0.2">
      <c r="A133" s="143" t="s">
        <v>106</v>
      </c>
      <c r="B133" s="144"/>
      <c r="C133" s="186" t="str">
        <f t="shared" si="1"/>
        <v>Электронный справочник на основе Справочника организаций "2ГИС.ТВЕРЬ" (версия для ПК)</v>
      </c>
      <c r="D133" s="36">
        <v>6120</v>
      </c>
      <c r="E133" s="37"/>
      <c r="F133" s="37"/>
      <c r="G133" s="37"/>
      <c r="H133" s="38"/>
    </row>
    <row r="134" spans="1:8" ht="50.1" customHeight="1" x14ac:dyDescent="0.2">
      <c r="A134" s="143" t="s">
        <v>107</v>
      </c>
      <c r="B134" s="144"/>
      <c r="C134" s="186" t="s">
        <v>88</v>
      </c>
      <c r="D134" s="36">
        <v>1200</v>
      </c>
      <c r="E134" s="37"/>
      <c r="F134" s="37"/>
      <c r="G134" s="37"/>
      <c r="H134" s="38"/>
    </row>
    <row r="135" spans="1:8" ht="69.75" customHeight="1" x14ac:dyDescent="0.2">
      <c r="A135" s="143" t="s">
        <v>108</v>
      </c>
      <c r="B135" s="144"/>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6">
        <v>12120</v>
      </c>
      <c r="E135" s="37"/>
      <c r="F135" s="37"/>
      <c r="G135" s="37"/>
      <c r="H135" s="38"/>
    </row>
    <row r="136" spans="1:8" ht="50.1" customHeight="1" thickBot="1" x14ac:dyDescent="0.25">
      <c r="A136" s="143" t="s">
        <v>109</v>
      </c>
      <c r="B136" s="144"/>
      <c r="C136" s="186" t="str">
        <f t="shared" si="1"/>
        <v>Электронный справочник на основе Справочника организаций "2ГИС.ТВЕРЬ" (версия для ПК)</v>
      </c>
      <c r="D136" s="44">
        <v>7320</v>
      </c>
      <c r="E136" s="45"/>
      <c r="F136" s="45"/>
      <c r="G136" s="45"/>
      <c r="H136" s="46"/>
    </row>
    <row r="137" spans="1:8" s="28" customFormat="1" ht="50.1" customHeight="1" thickBot="1" x14ac:dyDescent="0.25">
      <c r="A137" s="24" t="s">
        <v>110</v>
      </c>
      <c r="B137" s="25"/>
      <c r="C137" s="26"/>
      <c r="D137" s="156"/>
      <c r="E137" s="156"/>
      <c r="F137" s="156"/>
      <c r="G137" s="156"/>
      <c r="H137" s="157"/>
    </row>
    <row r="138" spans="1:8" s="16" customFormat="1" ht="50.1" customHeight="1" x14ac:dyDescent="0.2">
      <c r="A138" s="143" t="s">
        <v>111</v>
      </c>
      <c r="B138" s="144"/>
      <c r="C13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38" s="36">
        <v>2400</v>
      </c>
      <c r="E138" s="37"/>
      <c r="F138" s="37"/>
      <c r="G138" s="37"/>
      <c r="H138" s="38"/>
    </row>
    <row r="139" spans="1:8" s="16" customFormat="1" ht="50.1" customHeight="1" x14ac:dyDescent="0.2">
      <c r="A139" s="143" t="s">
        <v>112</v>
      </c>
      <c r="B139" s="144"/>
      <c r="C139" s="196"/>
      <c r="D139" s="36">
        <v>3600</v>
      </c>
      <c r="E139" s="37"/>
      <c r="F139" s="37"/>
      <c r="G139" s="37"/>
      <c r="H139" s="38"/>
    </row>
    <row r="140" spans="1:8" s="16" customFormat="1" ht="50.1" customHeight="1" x14ac:dyDescent="0.2">
      <c r="A140" s="194" t="s">
        <v>113</v>
      </c>
      <c r="B140" s="195"/>
      <c r="C140" s="196"/>
      <c r="D140" s="329">
        <v>1800</v>
      </c>
      <c r="E140" s="140"/>
      <c r="F140" s="140"/>
      <c r="G140" s="140"/>
      <c r="H140" s="140"/>
    </row>
    <row r="141" spans="1:8" s="16" customFormat="1" ht="50.1" customHeight="1" x14ac:dyDescent="0.2">
      <c r="A141" s="194" t="s">
        <v>114</v>
      </c>
      <c r="B141" s="195"/>
      <c r="C141" s="196"/>
      <c r="D141" s="329">
        <v>180</v>
      </c>
      <c r="E141" s="140"/>
      <c r="F141" s="140"/>
      <c r="G141" s="140"/>
      <c r="H141" s="140"/>
    </row>
    <row r="142" spans="1:8" s="16" customFormat="1" ht="50.1" customHeight="1" thickBot="1" x14ac:dyDescent="0.25">
      <c r="A142" s="194" t="s">
        <v>115</v>
      </c>
      <c r="B142" s="195"/>
      <c r="C142" s="198"/>
      <c r="D142" s="78">
        <v>612</v>
      </c>
      <c r="E142" s="79"/>
      <c r="F142" s="79"/>
      <c r="G142" s="79"/>
      <c r="H142" s="79"/>
    </row>
    <row r="143" spans="1:8" s="16" customFormat="1" ht="50.1" customHeight="1" thickBot="1" x14ac:dyDescent="0.25">
      <c r="A143" s="24" t="s">
        <v>116</v>
      </c>
      <c r="B143" s="25"/>
      <c r="C143" s="26"/>
      <c r="D143" s="156"/>
      <c r="E143" s="156"/>
      <c r="F143" s="156"/>
      <c r="G143" s="156"/>
      <c r="H143" s="157"/>
    </row>
    <row r="144" spans="1:8" ht="50.1" customHeight="1" x14ac:dyDescent="0.2">
      <c r="A144" s="143" t="s">
        <v>117</v>
      </c>
      <c r="B144" s="144"/>
      <c r="C14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4" s="200">
        <f>F144*1.2</f>
        <v>3772.7999999999997</v>
      </c>
      <c r="E144" s="201">
        <f>F144*1.1</f>
        <v>3458.4</v>
      </c>
      <c r="F144" s="201">
        <v>3144</v>
      </c>
      <c r="G144" s="201">
        <f>F144*0.75</f>
        <v>2358</v>
      </c>
      <c r="H144" s="202">
        <f>F144*0.5</f>
        <v>1572</v>
      </c>
    </row>
    <row r="145" spans="1:8" ht="50.1" customHeight="1" x14ac:dyDescent="0.2">
      <c r="A145" s="143" t="s">
        <v>118</v>
      </c>
      <c r="B145" s="144"/>
      <c r="C145" s="186" t="str">
        <f>"Интернет-площадка 2gis.ru на основе Cправочника организаций "&amp;$C$2&amp;""</f>
        <v>Интернет-площадка 2gis.ru на основе Cправочника организаций "2ГИС.ТВЕРЬ"</v>
      </c>
      <c r="D145" s="36">
        <v>2298</v>
      </c>
      <c r="E145" s="37"/>
      <c r="F145" s="37"/>
      <c r="G145" s="37"/>
      <c r="H145" s="38"/>
    </row>
    <row r="146" spans="1:8" ht="50.1" customHeight="1" x14ac:dyDescent="0.2">
      <c r="A146" s="143" t="s">
        <v>119</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6" s="36">
        <v>1020</v>
      </c>
      <c r="E146" s="37"/>
      <c r="F146" s="37"/>
      <c r="G146" s="37"/>
      <c r="H146" s="38"/>
    </row>
    <row r="147" spans="1:8" ht="50.1" customHeight="1" x14ac:dyDescent="0.2">
      <c r="A147" s="143" t="s">
        <v>120</v>
      </c>
      <c r="B147" s="144"/>
      <c r="C14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7" s="200">
        <f>F147*1.2</f>
        <v>5328</v>
      </c>
      <c r="E147" s="201">
        <f>F147*1.1</f>
        <v>4884</v>
      </c>
      <c r="F147" s="201">
        <v>4440</v>
      </c>
      <c r="G147" s="201">
        <f>F147*0.75</f>
        <v>3330</v>
      </c>
      <c r="H147" s="202">
        <f>F147*0.5</f>
        <v>2220</v>
      </c>
    </row>
    <row r="148" spans="1:8" ht="50.1" customHeight="1" x14ac:dyDescent="0.2">
      <c r="A148" s="143" t="s">
        <v>165</v>
      </c>
      <c r="B148" s="144"/>
      <c r="C148" s="186" t="str">
        <f>"Интернет-площадка 2gis.ru на основе Cправочника организаций "&amp;$C$2&amp;""</f>
        <v>Интернет-площадка 2gis.ru на основе Cправочника организаций "2ГИС.ТВЕРЬ"</v>
      </c>
      <c r="D148" s="36">
        <v>3240</v>
      </c>
      <c r="E148" s="37"/>
      <c r="F148" s="37"/>
      <c r="G148" s="37"/>
      <c r="H148" s="38"/>
    </row>
    <row r="149" spans="1:8" ht="50.1" customHeight="1" x14ac:dyDescent="0.2">
      <c r="A149" s="143" t="s">
        <v>122</v>
      </c>
      <c r="B149" s="144"/>
      <c r="C149" s="18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9" s="36">
        <v>1440</v>
      </c>
      <c r="E149" s="37"/>
      <c r="F149" s="37"/>
      <c r="G149" s="37"/>
      <c r="H149" s="38"/>
    </row>
    <row r="150" spans="1:8" s="16" customFormat="1" ht="126" customHeight="1" thickBot="1" x14ac:dyDescent="0.25">
      <c r="A150" s="143" t="s">
        <v>123</v>
      </c>
      <c r="B150" s="144"/>
      <c r="C150" s="300" t="str">
        <f>C145</f>
        <v>Интернет-площадка 2gis.ru на основе Cправочника организаций "2ГИС.ТВЕРЬ"</v>
      </c>
      <c r="D150" s="36">
        <v>3144</v>
      </c>
      <c r="E150" s="37"/>
      <c r="F150" s="37"/>
      <c r="G150" s="37"/>
      <c r="H150" s="38"/>
    </row>
    <row r="151" spans="1:8" ht="50.1" customHeight="1" thickBot="1" x14ac:dyDescent="0.25">
      <c r="A151" s="24" t="s">
        <v>184</v>
      </c>
      <c r="B151" s="25"/>
      <c r="C151" s="26"/>
      <c r="D151" s="156"/>
      <c r="E151" s="156"/>
      <c r="F151" s="156"/>
      <c r="G151" s="156"/>
      <c r="H151" s="157"/>
    </row>
    <row r="152" spans="1:8" s="23" customFormat="1" ht="30" customHeight="1" thickBot="1" x14ac:dyDescent="0.25">
      <c r="A152" s="535"/>
      <c r="B152" s="357"/>
      <c r="C152" s="358"/>
      <c r="D152" s="357"/>
      <c r="E152" s="357"/>
      <c r="F152" s="357"/>
      <c r="G152" s="357"/>
      <c r="H152" s="359"/>
    </row>
    <row r="153" spans="1:8" s="16" customFormat="1" ht="185.25" customHeight="1" x14ac:dyDescent="0.2">
      <c r="A153" s="143" t="s">
        <v>185</v>
      </c>
      <c r="B153" s="144"/>
      <c r="C15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3" s="31">
        <v>8040</v>
      </c>
      <c r="E153" s="32"/>
      <c r="F153" s="32"/>
      <c r="G153" s="32"/>
      <c r="H153" s="33"/>
    </row>
    <row r="154" spans="1:8" s="16" customFormat="1" ht="83.25" customHeight="1" thickBot="1" x14ac:dyDescent="0.25">
      <c r="A154" s="143" t="s">
        <v>186</v>
      </c>
      <c r="B154" s="144"/>
      <c r="C154" s="196"/>
      <c r="D154" s="36">
        <v>8040</v>
      </c>
      <c r="E154" s="37"/>
      <c r="F154" s="37"/>
      <c r="G154" s="37"/>
      <c r="H154" s="38"/>
    </row>
    <row r="155" spans="1:8" ht="21.75" thickBot="1" x14ac:dyDescent="0.25">
      <c r="A155" s="301"/>
      <c r="B155" s="302"/>
      <c r="C155" s="182"/>
      <c r="D155" s="325"/>
      <c r="E155" s="325"/>
      <c r="F155" s="325"/>
      <c r="G155" s="325"/>
      <c r="H155" s="326"/>
    </row>
    <row r="157" spans="1:8" ht="21" x14ac:dyDescent="0.2">
      <c r="A157" s="208"/>
      <c r="B157" s="209" t="s">
        <v>125</v>
      </c>
      <c r="C157" s="210" t="s">
        <v>262</v>
      </c>
      <c r="D157" s="210"/>
      <c r="E157" s="211"/>
      <c r="F157" s="211"/>
      <c r="G157" s="211"/>
      <c r="H157" s="211"/>
    </row>
    <row r="158" spans="1:8" ht="21" x14ac:dyDescent="0.2">
      <c r="A158" s="208"/>
      <c r="B158" s="211"/>
      <c r="C158" s="212" t="s">
        <v>263</v>
      </c>
      <c r="D158" s="212"/>
      <c r="E158" s="211"/>
      <c r="F158" s="211"/>
      <c r="G158" s="211"/>
      <c r="H158" s="211"/>
    </row>
    <row r="159" spans="1:8" ht="21" x14ac:dyDescent="0.2">
      <c r="A159" s="208"/>
      <c r="B159" s="211"/>
      <c r="C159" s="212" t="s">
        <v>264</v>
      </c>
      <c r="D159" s="212"/>
      <c r="E159" s="211"/>
      <c r="F159" s="211"/>
      <c r="G159" s="211"/>
      <c r="H159" s="211"/>
    </row>
    <row r="160" spans="1:8" ht="21" x14ac:dyDescent="0.2">
      <c r="C160" s="212"/>
      <c r="D160" s="212"/>
      <c r="E160" s="211"/>
      <c r="F160" s="211"/>
      <c r="G160" s="211"/>
      <c r="H160" s="205"/>
    </row>
    <row r="161" spans="1:8" ht="26.25" customHeight="1" x14ac:dyDescent="0.2">
      <c r="A161" s="215" t="str">
        <f>Абакан_юр!A157</f>
        <v>По соглашению сторон в качестве валюты платежа могут выступать украинские гривны, в этом случае курс следующий: 1 руб. = 0,4294 гривен</v>
      </c>
      <c r="B161" s="215"/>
      <c r="C161" s="215"/>
      <c r="D161" s="216"/>
      <c r="E161" s="216"/>
      <c r="F161" s="217"/>
      <c r="G161" s="218"/>
      <c r="H161" s="218"/>
    </row>
    <row r="162" spans="1:8" ht="26.25" customHeight="1" x14ac:dyDescent="0.2">
      <c r="A162" s="215" t="str">
        <f>Абакан_юр!A158</f>
        <v>По соглашению сторон в качестве валюты платежа могут выступать дирхамы ОАЭ, в этом случае курс следующий: 1 руб. = 0,0422 дирхам</v>
      </c>
      <c r="B162" s="215"/>
      <c r="C162" s="215"/>
      <c r="D162" s="216"/>
      <c r="E162" s="216"/>
      <c r="F162" s="217"/>
      <c r="G162" s="220"/>
      <c r="H162" s="220"/>
    </row>
    <row r="163" spans="1:8" ht="26.25" customHeight="1" x14ac:dyDescent="0.2">
      <c r="A163" s="215" t="str">
        <f>Абакан_юр!A159</f>
        <v>По соглашению сторон в качестве валюты платежа могут выступать доллары США, в этом случае курс следующий: 1 руб. = 0,0115 доллара</v>
      </c>
      <c r="B163" s="215"/>
      <c r="C163" s="215"/>
      <c r="D163" s="216"/>
      <c r="E163" s="216"/>
      <c r="F163" s="217"/>
      <c r="G163" s="220"/>
      <c r="H163" s="220"/>
    </row>
    <row r="164" spans="1:8" ht="26.25" customHeight="1" x14ac:dyDescent="0.2">
      <c r="A164" s="215" t="str">
        <f>Абакан_юр!A160</f>
        <v>По соглашению сторон в качестве валюты платежа могут выступать евро, в этом случае курс следующий: 1 руб. = 0,0106 евро</v>
      </c>
      <c r="B164" s="215"/>
      <c r="C164" s="215"/>
      <c r="D164" s="216"/>
      <c r="E164" s="217"/>
      <c r="F164" s="217"/>
      <c r="G164" s="220"/>
      <c r="H164" s="220"/>
    </row>
    <row r="165" spans="1:8" ht="26.25" customHeight="1" x14ac:dyDescent="0.2">
      <c r="A165" s="215" t="str">
        <f>Абакан_юр!A161</f>
        <v>По соглашению сторон в качестве валюты платежа могут выступать чешские кроны, в этом случае курс следующий: 1 руб. = 0,2596 крона</v>
      </c>
      <c r="B165" s="215"/>
      <c r="C165" s="215"/>
      <c r="D165" s="216"/>
      <c r="E165" s="217"/>
      <c r="F165" s="217"/>
      <c r="G165" s="220"/>
      <c r="H165" s="220"/>
    </row>
    <row r="166" spans="1:8" ht="26.25" customHeight="1" x14ac:dyDescent="0.2">
      <c r="A166" s="215" t="str">
        <f>Абакан_юр!A162</f>
        <v>По соглашению сторон в качестве валюты платежа могут выступать киргизские сомы, в этом случае курс следующий: 1 руб. = 1,0276 сом</v>
      </c>
      <c r="B166" s="215"/>
      <c r="C166" s="215"/>
      <c r="D166" s="216"/>
      <c r="E166" s="216"/>
      <c r="F166" s="217"/>
      <c r="G166" s="220"/>
      <c r="H166" s="220"/>
    </row>
    <row r="167" spans="1:8" ht="26.25" customHeight="1" x14ac:dyDescent="0.2">
      <c r="A167"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7" s="215"/>
      <c r="C167" s="215"/>
      <c r="D167" s="216"/>
      <c r="E167" s="216"/>
      <c r="F167" s="217"/>
      <c r="G167" s="220"/>
      <c r="H167" s="220"/>
    </row>
    <row r="168" spans="1:8" ht="26.25" x14ac:dyDescent="0.2">
      <c r="A168" s="221"/>
      <c r="B168" s="221"/>
      <c r="C168" s="222"/>
      <c r="D168" s="223"/>
      <c r="E168" s="223"/>
      <c r="F168" s="224"/>
      <c r="G168" s="225"/>
      <c r="H168" s="225"/>
    </row>
    <row r="169" spans="1:8" ht="21" x14ac:dyDescent="0.2">
      <c r="A169" s="227" t="s">
        <v>136</v>
      </c>
      <c r="B169" s="227"/>
      <c r="C169" s="227"/>
      <c r="D169" s="227"/>
      <c r="E169" s="227"/>
      <c r="F169" s="227"/>
      <c r="G169" s="227"/>
      <c r="H169" s="227"/>
    </row>
    <row r="170" spans="1:8" ht="21" x14ac:dyDescent="0.2">
      <c r="A170" s="227" t="s">
        <v>137</v>
      </c>
      <c r="B170" s="227"/>
      <c r="C170" s="227"/>
      <c r="D170" s="227"/>
      <c r="E170" s="227"/>
      <c r="F170" s="227"/>
      <c r="G170" s="227"/>
      <c r="H170" s="227"/>
    </row>
    <row r="171" spans="1:8" ht="26.25" x14ac:dyDescent="0.2">
      <c r="A171" s="221"/>
      <c r="B171" s="221"/>
      <c r="C171" s="222"/>
      <c r="D171" s="223"/>
      <c r="E171" s="223"/>
      <c r="F171" s="224"/>
      <c r="G171" s="225"/>
      <c r="H171" s="225"/>
    </row>
    <row r="172" spans="1:8" ht="50.1" customHeight="1" thickBot="1" x14ac:dyDescent="0.25">
      <c r="A172" s="228" t="s">
        <v>138</v>
      </c>
      <c r="B172" s="228"/>
      <c r="C172" s="228"/>
      <c r="D172" s="228"/>
      <c r="E172" s="228"/>
      <c r="F172" s="229"/>
      <c r="G172" s="219"/>
      <c r="H172" s="230"/>
    </row>
    <row r="173" spans="1:8" ht="50.1" customHeight="1" thickBot="1" x14ac:dyDescent="0.25">
      <c r="A173" s="231" t="s">
        <v>139</v>
      </c>
      <c r="B173" s="232"/>
      <c r="C173" s="232"/>
      <c r="D173" s="232"/>
      <c r="E173" s="233"/>
      <c r="F173" s="234"/>
      <c r="H173" s="235"/>
    </row>
    <row r="174" spans="1:8" ht="84" customHeight="1" thickBot="1" x14ac:dyDescent="0.25">
      <c r="A174" s="305" t="s">
        <v>140</v>
      </c>
      <c r="B174" s="306"/>
      <c r="C174" s="238" t="s">
        <v>141</v>
      </c>
      <c r="D174" s="330" t="s">
        <v>142</v>
      </c>
      <c r="E174" s="331"/>
      <c r="F174" s="240"/>
      <c r="G174" s="240"/>
      <c r="H174" s="240"/>
    </row>
    <row r="175" spans="1:8" ht="108" customHeight="1" x14ac:dyDescent="0.2">
      <c r="A175" s="241" t="s">
        <v>143</v>
      </c>
      <c r="B175" s="242"/>
      <c r="C175" s="243" t="s">
        <v>144</v>
      </c>
      <c r="D175" s="244" t="s">
        <v>145</v>
      </c>
      <c r="E175" s="245"/>
      <c r="F175" s="240"/>
      <c r="G175" s="240"/>
      <c r="H175" s="240"/>
    </row>
    <row r="176" spans="1:8" ht="93.75" customHeight="1" x14ac:dyDescent="0.2">
      <c r="A176" s="246" t="s">
        <v>146</v>
      </c>
      <c r="B176" s="247"/>
      <c r="C176" s="248" t="s">
        <v>147</v>
      </c>
      <c r="D176" s="249" t="s">
        <v>148</v>
      </c>
      <c r="E176" s="250"/>
      <c r="F176" s="240"/>
      <c r="G176" s="240"/>
      <c r="H176" s="240"/>
    </row>
    <row r="177" spans="1:8" ht="120" customHeight="1" thickBot="1" x14ac:dyDescent="0.25">
      <c r="A177" s="332" t="s">
        <v>149</v>
      </c>
      <c r="B177" s="333"/>
      <c r="C177" s="334" t="s">
        <v>150</v>
      </c>
      <c r="D177" s="335" t="s">
        <v>148</v>
      </c>
      <c r="E177" s="336"/>
      <c r="F177" s="240"/>
      <c r="G177" s="240"/>
      <c r="H177" s="240"/>
    </row>
    <row r="178" spans="1:8" s="205" customFormat="1" ht="102.75" customHeight="1" thickBot="1" x14ac:dyDescent="0.25">
      <c r="A178" s="332" t="s">
        <v>152</v>
      </c>
      <c r="B178" s="333"/>
      <c r="C178" s="547" t="s">
        <v>153</v>
      </c>
      <c r="D178" s="333" t="s">
        <v>148</v>
      </c>
      <c r="E178" s="548"/>
      <c r="F178" s="234"/>
      <c r="G178" s="234"/>
      <c r="H178" s="234"/>
    </row>
    <row r="179" spans="1:8" s="226" customFormat="1" ht="222.75" customHeight="1" thickBot="1" x14ac:dyDescent="0.25">
      <c r="A179" s="332" t="s">
        <v>154</v>
      </c>
      <c r="B179" s="333"/>
      <c r="C179" s="334" t="s">
        <v>155</v>
      </c>
      <c r="D179" s="335" t="s">
        <v>148</v>
      </c>
      <c r="E179" s="336"/>
      <c r="F179" s="224"/>
      <c r="G179" s="225"/>
      <c r="H179" s="225"/>
    </row>
    <row r="180" spans="1:8" ht="23.25" x14ac:dyDescent="0.2">
      <c r="A180" s="252" t="s">
        <v>156</v>
      </c>
      <c r="B180" s="252"/>
      <c r="C180" s="252"/>
      <c r="D180" s="252"/>
      <c r="E180" s="252"/>
      <c r="F180" s="252"/>
      <c r="G180" s="252"/>
      <c r="H180" s="252"/>
    </row>
    <row r="181" spans="1:8" ht="23.25" x14ac:dyDescent="0.2">
      <c r="A181" s="252" t="s">
        <v>157</v>
      </c>
      <c r="B181" s="252"/>
      <c r="C181" s="252"/>
      <c r="D181" s="252"/>
      <c r="E181" s="252"/>
      <c r="F181" s="252"/>
      <c r="G181" s="252"/>
      <c r="H181" s="252"/>
    </row>
    <row r="182" spans="1:8" ht="196.5" customHeight="1" x14ac:dyDescent="0.2">
      <c r="A18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227"/>
      <c r="C182" s="227"/>
      <c r="D182" s="227"/>
      <c r="E182" s="227"/>
      <c r="F182" s="227"/>
      <c r="G182" s="227"/>
      <c r="H182" s="227"/>
    </row>
    <row r="183" spans="1:8" ht="77.25" customHeight="1" x14ac:dyDescent="0.2">
      <c r="A183" s="227" t="s">
        <v>159</v>
      </c>
      <c r="B183" s="227"/>
      <c r="C183" s="227"/>
      <c r="D183" s="227"/>
      <c r="E183" s="227"/>
      <c r="F183" s="227"/>
      <c r="G183" s="227"/>
      <c r="H183" s="227"/>
    </row>
    <row r="184" spans="1:8" ht="30.75" customHeight="1" x14ac:dyDescent="0.2">
      <c r="A184" s="252" t="s">
        <v>160</v>
      </c>
      <c r="B184" s="252"/>
      <c r="C184" s="252"/>
      <c r="D184" s="252"/>
      <c r="E184" s="252"/>
      <c r="F184" s="252"/>
      <c r="G184" s="252"/>
      <c r="H184" s="252"/>
    </row>
    <row r="185" spans="1:8" s="254" customFormat="1" ht="114.75" customHeight="1" x14ac:dyDescent="0.2">
      <c r="A185" s="227" t="s">
        <v>161</v>
      </c>
      <c r="B185" s="227"/>
      <c r="C185" s="227"/>
      <c r="D185" s="227"/>
      <c r="E185" s="227"/>
      <c r="F185" s="227"/>
      <c r="G185" s="227"/>
      <c r="H185" s="227"/>
    </row>
  </sheetData>
  <sheetProtection selectLockedCells="1" selectUnlockedCells="1"/>
  <mergeCells count="306">
    <mergeCell ref="A182:H182"/>
    <mergeCell ref="A183:H183"/>
    <mergeCell ref="A184:H184"/>
    <mergeCell ref="A185:E185"/>
    <mergeCell ref="F185:H185"/>
    <mergeCell ref="A178:B178"/>
    <mergeCell ref="D178:E178"/>
    <mergeCell ref="A179:B179"/>
    <mergeCell ref="D179:E179"/>
    <mergeCell ref="A180:H180"/>
    <mergeCell ref="A181:H181"/>
    <mergeCell ref="A175:B175"/>
    <mergeCell ref="D175:E175"/>
    <mergeCell ref="A176:B176"/>
    <mergeCell ref="D176:E176"/>
    <mergeCell ref="A177:B177"/>
    <mergeCell ref="D177:E177"/>
    <mergeCell ref="A169:H169"/>
    <mergeCell ref="A170:H170"/>
    <mergeCell ref="A172:E172"/>
    <mergeCell ref="A173:E173"/>
    <mergeCell ref="A174:B174"/>
    <mergeCell ref="D174:E174"/>
    <mergeCell ref="A162:C162"/>
    <mergeCell ref="A163:C163"/>
    <mergeCell ref="A164:C164"/>
    <mergeCell ref="A165:C165"/>
    <mergeCell ref="A166:C166"/>
    <mergeCell ref="A167:C167"/>
    <mergeCell ref="C157:D157"/>
    <mergeCell ref="C158:D158"/>
    <mergeCell ref="C159:D159"/>
    <mergeCell ref="C160:D160"/>
    <mergeCell ref="A161:C161"/>
    <mergeCell ref="G161:H161"/>
    <mergeCell ref="A153:B153"/>
    <mergeCell ref="C153:C154"/>
    <mergeCell ref="D153:H153"/>
    <mergeCell ref="A154:B154"/>
    <mergeCell ref="D154:H154"/>
    <mergeCell ref="A155:B155"/>
    <mergeCell ref="D155:H155"/>
    <mergeCell ref="A150:B150"/>
    <mergeCell ref="D150:H150"/>
    <mergeCell ref="A151:B151"/>
    <mergeCell ref="D151:H151"/>
    <mergeCell ref="A152:C152"/>
    <mergeCell ref="D152:H152"/>
    <mergeCell ref="A146:B146"/>
    <mergeCell ref="D146:H146"/>
    <mergeCell ref="A147:B147"/>
    <mergeCell ref="A148:B148"/>
    <mergeCell ref="D148:H148"/>
    <mergeCell ref="A149:B149"/>
    <mergeCell ref="D149:H149"/>
    <mergeCell ref="D142:H142"/>
    <mergeCell ref="A143:B143"/>
    <mergeCell ref="D143:H143"/>
    <mergeCell ref="A144:B144"/>
    <mergeCell ref="A145:B145"/>
    <mergeCell ref="D145:H145"/>
    <mergeCell ref="A138:B138"/>
    <mergeCell ref="C138:C142"/>
    <mergeCell ref="D138:H138"/>
    <mergeCell ref="A139:B139"/>
    <mergeCell ref="D139:H139"/>
    <mergeCell ref="A140:B140"/>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D89:H89"/>
    <mergeCell ref="A90:B90"/>
    <mergeCell ref="D90:H90"/>
    <mergeCell ref="A91:B91"/>
    <mergeCell ref="D91:H91"/>
    <mergeCell ref="A92:B92"/>
    <mergeCell ref="D92:H92"/>
    <mergeCell ref="A85:B85"/>
    <mergeCell ref="C85:C102"/>
    <mergeCell ref="D85:H85"/>
    <mergeCell ref="A86:B86"/>
    <mergeCell ref="D86:H86"/>
    <mergeCell ref="A87:B87"/>
    <mergeCell ref="D87:H87"/>
    <mergeCell ref="A88:B88"/>
    <mergeCell ref="D88:H88"/>
    <mergeCell ref="A89:B89"/>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C70:C72"/>
    <mergeCell ref="D70:H70"/>
    <mergeCell ref="D71:H71"/>
    <mergeCell ref="D72:H72"/>
    <mergeCell ref="A73:B73"/>
    <mergeCell ref="C73:C81"/>
    <mergeCell ref="D73:H73"/>
    <mergeCell ref="A74:B74"/>
    <mergeCell ref="D74:H74"/>
    <mergeCell ref="A75:B75"/>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98"/>
  <sheetViews>
    <sheetView view="pageBreakPreview" zoomScale="40" zoomScaleNormal="60" zoomScaleSheetLayoutView="40" workbookViewId="0">
      <pane ySplit="4" topLeftCell="A144"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361">
        <f>F48*1.2</f>
        <v>3744</v>
      </c>
      <c r="E48" s="361">
        <f>F48*1.1</f>
        <v>3432.0000000000005</v>
      </c>
      <c r="F48" s="361">
        <v>3120</v>
      </c>
      <c r="G48" s="361">
        <f>F48*0.75</f>
        <v>2340</v>
      </c>
      <c r="H48" s="361">
        <f>F48*0.5</f>
        <v>1560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840 до 16800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56" s="127">
        <v>840</v>
      </c>
      <c r="E56" s="128"/>
      <c r="F56" s="128"/>
      <c r="G56" s="128"/>
      <c r="H56" s="129"/>
    </row>
    <row r="57" spans="1:8" ht="37.5" customHeight="1" x14ac:dyDescent="0.2">
      <c r="A57" s="130" t="s">
        <v>33</v>
      </c>
      <c r="B57" s="131"/>
      <c r="C57" s="126"/>
      <c r="D57" s="36">
        <v>1680</v>
      </c>
      <c r="E57" s="37"/>
      <c r="F57" s="37"/>
      <c r="G57" s="37"/>
      <c r="H57" s="38"/>
    </row>
    <row r="58" spans="1:8" ht="37.5" customHeight="1" x14ac:dyDescent="0.2">
      <c r="A58" s="130" t="s">
        <v>34</v>
      </c>
      <c r="B58" s="131"/>
      <c r="C58" s="126"/>
      <c r="D58" s="36">
        <v>2520</v>
      </c>
      <c r="E58" s="37"/>
      <c r="F58" s="37"/>
      <c r="G58" s="37"/>
      <c r="H58" s="38"/>
    </row>
    <row r="59" spans="1:8" ht="37.5" customHeight="1" x14ac:dyDescent="0.2">
      <c r="A59" s="130" t="s">
        <v>35</v>
      </c>
      <c r="B59" s="131"/>
      <c r="C59" s="126"/>
      <c r="D59" s="36">
        <v>3360</v>
      </c>
      <c r="E59" s="37"/>
      <c r="F59" s="37"/>
      <c r="G59" s="37"/>
      <c r="H59" s="38"/>
    </row>
    <row r="60" spans="1:8" ht="37.5" customHeight="1" x14ac:dyDescent="0.2">
      <c r="A60" s="130" t="s">
        <v>36</v>
      </c>
      <c r="B60" s="131"/>
      <c r="C60" s="126"/>
      <c r="D60" s="36">
        <v>4200</v>
      </c>
      <c r="E60" s="37"/>
      <c r="F60" s="37"/>
      <c r="G60" s="37"/>
      <c r="H60" s="38"/>
    </row>
    <row r="61" spans="1:8" ht="37.5" customHeight="1" x14ac:dyDescent="0.2">
      <c r="A61" s="130" t="s">
        <v>37</v>
      </c>
      <c r="B61" s="131"/>
      <c r="C61" s="126"/>
      <c r="D61" s="36">
        <v>5040</v>
      </c>
      <c r="E61" s="37"/>
      <c r="F61" s="37"/>
      <c r="G61" s="37"/>
      <c r="H61" s="38"/>
    </row>
    <row r="62" spans="1:8" ht="37.5" customHeight="1" x14ac:dyDescent="0.2">
      <c r="A62" s="130" t="s">
        <v>38</v>
      </c>
      <c r="B62" s="131"/>
      <c r="C62" s="126"/>
      <c r="D62" s="36">
        <v>5880</v>
      </c>
      <c r="E62" s="37"/>
      <c r="F62" s="37"/>
      <c r="G62" s="37"/>
      <c r="H62" s="38"/>
    </row>
    <row r="63" spans="1:8" ht="37.5" customHeight="1" x14ac:dyDescent="0.2">
      <c r="A63" s="130" t="s">
        <v>39</v>
      </c>
      <c r="B63" s="131"/>
      <c r="C63" s="126"/>
      <c r="D63" s="36">
        <v>6720</v>
      </c>
      <c r="E63" s="37"/>
      <c r="F63" s="37"/>
      <c r="G63" s="37"/>
      <c r="H63" s="38"/>
    </row>
    <row r="64" spans="1:8" ht="37.5" customHeight="1" x14ac:dyDescent="0.2">
      <c r="A64" s="130" t="s">
        <v>40</v>
      </c>
      <c r="B64" s="131"/>
      <c r="C64" s="126"/>
      <c r="D64" s="36">
        <v>7560</v>
      </c>
      <c r="E64" s="37"/>
      <c r="F64" s="37"/>
      <c r="G64" s="37"/>
      <c r="H64" s="38"/>
    </row>
    <row r="65" spans="1:8" ht="37.5" customHeight="1" x14ac:dyDescent="0.2">
      <c r="A65" s="130" t="s">
        <v>41</v>
      </c>
      <c r="B65" s="131"/>
      <c r="C65" s="126"/>
      <c r="D65" s="36">
        <v>8400</v>
      </c>
      <c r="E65" s="37"/>
      <c r="F65" s="37"/>
      <c r="G65" s="37"/>
      <c r="H65" s="38"/>
    </row>
    <row r="66" spans="1:8" ht="37.5" customHeight="1" x14ac:dyDescent="0.2">
      <c r="A66" s="130" t="s">
        <v>42</v>
      </c>
      <c r="B66" s="131"/>
      <c r="C66" s="126"/>
      <c r="D66" s="36">
        <v>9240</v>
      </c>
      <c r="E66" s="37"/>
      <c r="F66" s="37"/>
      <c r="G66" s="37"/>
      <c r="H66" s="38"/>
    </row>
    <row r="67" spans="1:8" ht="37.5" customHeight="1" x14ac:dyDescent="0.2">
      <c r="A67" s="130" t="s">
        <v>43</v>
      </c>
      <c r="B67" s="131"/>
      <c r="C67" s="126"/>
      <c r="D67" s="36">
        <v>10080</v>
      </c>
      <c r="E67" s="37"/>
      <c r="F67" s="37"/>
      <c r="G67" s="37"/>
      <c r="H67" s="38"/>
    </row>
    <row r="68" spans="1:8" ht="37.5" customHeight="1" x14ac:dyDescent="0.2">
      <c r="A68" s="130" t="s">
        <v>44</v>
      </c>
      <c r="B68" s="131"/>
      <c r="C68" s="126"/>
      <c r="D68" s="36">
        <v>10920</v>
      </c>
      <c r="E68" s="37"/>
      <c r="F68" s="37"/>
      <c r="G68" s="37"/>
      <c r="H68" s="38"/>
    </row>
    <row r="69" spans="1:8" ht="37.5" customHeight="1" x14ac:dyDescent="0.2">
      <c r="A69" s="130" t="s">
        <v>45</v>
      </c>
      <c r="B69" s="131"/>
      <c r="C69" s="126"/>
      <c r="D69" s="36">
        <v>11760</v>
      </c>
      <c r="E69" s="37"/>
      <c r="F69" s="37"/>
      <c r="G69" s="37"/>
      <c r="H69" s="38"/>
    </row>
    <row r="70" spans="1:8" ht="37.5" customHeight="1" x14ac:dyDescent="0.2">
      <c r="A70" s="130" t="s">
        <v>46</v>
      </c>
      <c r="B70" s="131"/>
      <c r="C70" s="126"/>
      <c r="D70" s="36">
        <v>12600</v>
      </c>
      <c r="E70" s="37"/>
      <c r="F70" s="37"/>
      <c r="G70" s="37"/>
      <c r="H70" s="38"/>
    </row>
    <row r="71" spans="1:8" ht="37.5" customHeight="1" x14ac:dyDescent="0.2">
      <c r="A71" s="130" t="s">
        <v>47</v>
      </c>
      <c r="B71" s="131"/>
      <c r="C71" s="126"/>
      <c r="D71" s="36">
        <v>13440</v>
      </c>
      <c r="E71" s="37"/>
      <c r="F71" s="37"/>
      <c r="G71" s="37"/>
      <c r="H71" s="38"/>
    </row>
    <row r="72" spans="1:8" ht="37.5" customHeight="1" x14ac:dyDescent="0.2">
      <c r="A72" s="130" t="s">
        <v>48</v>
      </c>
      <c r="B72" s="131"/>
      <c r="C72" s="126"/>
      <c r="D72" s="36">
        <v>14280</v>
      </c>
      <c r="E72" s="37"/>
      <c r="F72" s="37"/>
      <c r="G72" s="37"/>
      <c r="H72" s="38"/>
    </row>
    <row r="73" spans="1:8" ht="37.5" customHeight="1" x14ac:dyDescent="0.2">
      <c r="A73" s="130" t="s">
        <v>49</v>
      </c>
      <c r="B73" s="131"/>
      <c r="C73" s="126"/>
      <c r="D73" s="36">
        <v>15120</v>
      </c>
      <c r="E73" s="37"/>
      <c r="F73" s="37"/>
      <c r="G73" s="37"/>
      <c r="H73" s="38"/>
    </row>
    <row r="74" spans="1:8" ht="37.5" customHeight="1" x14ac:dyDescent="0.2">
      <c r="A74" s="130" t="s">
        <v>50</v>
      </c>
      <c r="B74" s="131"/>
      <c r="C74" s="126"/>
      <c r="D74" s="36">
        <v>15960</v>
      </c>
      <c r="E74" s="37"/>
      <c r="F74" s="37"/>
      <c r="G74" s="37"/>
      <c r="H74" s="38"/>
    </row>
    <row r="75" spans="1:8" ht="37.5" customHeight="1" thickBot="1" x14ac:dyDescent="0.25">
      <c r="A75" s="130" t="s">
        <v>51</v>
      </c>
      <c r="B75" s="131"/>
      <c r="C75" s="126"/>
      <c r="D75" s="36">
        <v>16800</v>
      </c>
      <c r="E75" s="37"/>
      <c r="F75" s="37"/>
      <c r="G75" s="37"/>
      <c r="H75" s="38"/>
    </row>
    <row r="76" spans="1:8" ht="50.1" customHeight="1" thickBot="1" x14ac:dyDescent="0.25">
      <c r="A76" s="119" t="s">
        <v>52</v>
      </c>
      <c r="B76" s="120"/>
      <c r="C76" s="120"/>
      <c r="D76" s="121" t="str">
        <f>"от "&amp;MIN(D77:D86)&amp;" до "&amp;MAX(D77:D86)</f>
        <v>от 240 до 5100</v>
      </c>
      <c r="E76" s="122"/>
      <c r="F76" s="122"/>
      <c r="G76" s="122"/>
      <c r="H76" s="123"/>
    </row>
    <row r="77" spans="1:8" ht="151.5" x14ac:dyDescent="0.2">
      <c r="A77" s="132" t="s">
        <v>53</v>
      </c>
      <c r="B77" s="133" t="s">
        <v>13</v>
      </c>
      <c r="C77" s="51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7" s="127">
        <v>240</v>
      </c>
      <c r="E77" s="128"/>
      <c r="F77" s="128"/>
      <c r="G77" s="128"/>
      <c r="H77" s="129"/>
    </row>
    <row r="78" spans="1:8" ht="37.5" customHeight="1" x14ac:dyDescent="0.2">
      <c r="A78" s="143" t="s">
        <v>54</v>
      </c>
      <c r="B78" s="144"/>
      <c r="C78" s="142"/>
      <c r="D78" s="36">
        <v>360</v>
      </c>
      <c r="E78" s="37"/>
      <c r="F78" s="37"/>
      <c r="G78" s="37"/>
      <c r="H78" s="38"/>
    </row>
    <row r="79" spans="1:8" ht="37.5" customHeight="1" x14ac:dyDescent="0.2">
      <c r="A79" s="143" t="s">
        <v>55</v>
      </c>
      <c r="B79" s="144"/>
      <c r="C79" s="142"/>
      <c r="D79" s="36">
        <v>5100</v>
      </c>
      <c r="E79" s="37"/>
      <c r="F79" s="37"/>
      <c r="G79" s="37"/>
      <c r="H79" s="38"/>
    </row>
    <row r="80" spans="1:8" ht="37.5" customHeight="1" x14ac:dyDescent="0.2">
      <c r="A80" s="143" t="s">
        <v>56</v>
      </c>
      <c r="B80" s="144"/>
      <c r="C80" s="142"/>
      <c r="D80" s="329">
        <v>720</v>
      </c>
      <c r="E80" s="140"/>
      <c r="F80" s="140"/>
      <c r="G80" s="140"/>
      <c r="H80" s="141"/>
    </row>
    <row r="81" spans="1:8" ht="37.5" customHeight="1" x14ac:dyDescent="0.2">
      <c r="A81" s="143" t="s">
        <v>57</v>
      </c>
      <c r="B81" s="144"/>
      <c r="C81" s="142"/>
      <c r="D81" s="329">
        <v>1440</v>
      </c>
      <c r="E81" s="140"/>
      <c r="F81" s="140"/>
      <c r="G81" s="140"/>
      <c r="H81" s="141"/>
    </row>
    <row r="82" spans="1:8" ht="37.5" customHeight="1" x14ac:dyDescent="0.2">
      <c r="A82" s="143" t="s">
        <v>58</v>
      </c>
      <c r="B82" s="458"/>
      <c r="C82" s="142"/>
      <c r="D82" s="329">
        <v>240</v>
      </c>
      <c r="E82" s="140"/>
      <c r="F82" s="140"/>
      <c r="G82" s="140"/>
      <c r="H82" s="141"/>
    </row>
    <row r="83" spans="1:8" ht="37.5" customHeight="1" x14ac:dyDescent="0.2">
      <c r="A83" s="143" t="s">
        <v>59</v>
      </c>
      <c r="B83" s="458"/>
      <c r="C83" s="142"/>
      <c r="D83" s="36">
        <v>240</v>
      </c>
      <c r="E83" s="37"/>
      <c r="F83" s="37"/>
      <c r="G83" s="37"/>
      <c r="H83" s="38"/>
    </row>
    <row r="84" spans="1:8" ht="37.5" customHeight="1" x14ac:dyDescent="0.2">
      <c r="A84" s="143" t="s">
        <v>60</v>
      </c>
      <c r="B84" s="458"/>
      <c r="C84" s="142"/>
      <c r="D84" s="36">
        <v>480</v>
      </c>
      <c r="E84" s="37"/>
      <c r="F84" s="37"/>
      <c r="G84" s="37"/>
      <c r="H84" s="38"/>
    </row>
    <row r="85" spans="1:8" ht="37.5" customHeight="1" x14ac:dyDescent="0.2">
      <c r="A85" s="143" t="s">
        <v>61</v>
      </c>
      <c r="B85" s="458"/>
      <c r="C85" s="142"/>
      <c r="D85" s="36">
        <v>720</v>
      </c>
      <c r="E85" s="37"/>
      <c r="F85" s="37"/>
      <c r="G85" s="37"/>
      <c r="H85" s="38"/>
    </row>
    <row r="86" spans="1:8" ht="37.5" customHeight="1" thickBot="1" x14ac:dyDescent="0.25">
      <c r="A86" s="194" t="s">
        <v>62</v>
      </c>
      <c r="B86" s="459"/>
      <c r="C86" s="147"/>
      <c r="D86" s="36">
        <v>1560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9000</v>
      </c>
      <c r="E88" s="156"/>
      <c r="F88" s="156"/>
      <c r="G88" s="156"/>
      <c r="H88" s="157"/>
    </row>
    <row r="89" spans="1:8" ht="21.75" thickBot="1" x14ac:dyDescent="0.25">
      <c r="A89" s="301"/>
      <c r="B89" s="302"/>
      <c r="C89" s="118"/>
      <c r="D89" s="325"/>
      <c r="E89" s="325"/>
      <c r="F89" s="325"/>
      <c r="G89" s="325"/>
      <c r="H89" s="326"/>
    </row>
    <row r="90" spans="1:8" ht="61.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90" s="165">
        <v>1440</v>
      </c>
      <c r="E90" s="165"/>
      <c r="F90" s="165"/>
      <c r="G90" s="165"/>
      <c r="H90" s="166"/>
    </row>
    <row r="91" spans="1:8" ht="61.5" customHeight="1" thickBot="1" x14ac:dyDescent="0.25">
      <c r="A91" s="167" t="s">
        <v>67</v>
      </c>
      <c r="B91" s="168"/>
      <c r="C91" s="169"/>
      <c r="D91" s="170" t="s">
        <v>68</v>
      </c>
      <c r="E91" s="171"/>
      <c r="F91" s="171"/>
      <c r="G91" s="171"/>
      <c r="H91" s="172"/>
    </row>
    <row r="92" spans="1:8" ht="61.5" customHeight="1" x14ac:dyDescent="0.2">
      <c r="A92" s="173" t="s">
        <v>69</v>
      </c>
      <c r="B92" s="174"/>
      <c r="C92" s="169"/>
      <c r="D92" s="140">
        <f>D90/4</f>
        <v>360</v>
      </c>
      <c r="E92" s="140"/>
      <c r="F92" s="140"/>
      <c r="G92" s="140"/>
      <c r="H92" s="141"/>
    </row>
    <row r="93" spans="1:8" ht="61.5" customHeight="1" x14ac:dyDescent="0.2">
      <c r="A93" s="173" t="s">
        <v>70</v>
      </c>
      <c r="B93" s="174"/>
      <c r="C93" s="169"/>
      <c r="D93" s="140">
        <f>D90/5</f>
        <v>288</v>
      </c>
      <c r="E93" s="140"/>
      <c r="F93" s="140"/>
      <c r="G93" s="140"/>
      <c r="H93" s="141"/>
    </row>
    <row r="94" spans="1:8" ht="61.5" customHeight="1" x14ac:dyDescent="0.2">
      <c r="A94" s="173" t="s">
        <v>71</v>
      </c>
      <c r="B94" s="174"/>
      <c r="C94" s="169"/>
      <c r="D94" s="140">
        <f>D90/6</f>
        <v>240</v>
      </c>
      <c r="E94" s="140"/>
      <c r="F94" s="140"/>
      <c r="G94" s="140"/>
      <c r="H94" s="141"/>
    </row>
    <row r="95" spans="1:8" ht="61.5" customHeight="1" x14ac:dyDescent="0.2">
      <c r="A95" s="173" t="s">
        <v>72</v>
      </c>
      <c r="B95" s="174"/>
      <c r="C95" s="169"/>
      <c r="D95" s="140">
        <f>D90/7</f>
        <v>205.71428571428572</v>
      </c>
      <c r="E95" s="140"/>
      <c r="F95" s="140"/>
      <c r="G95" s="140"/>
      <c r="H95" s="141"/>
    </row>
    <row r="96" spans="1:8" ht="61.5" customHeight="1" x14ac:dyDescent="0.2">
      <c r="A96" s="173" t="s">
        <v>73</v>
      </c>
      <c r="B96" s="174"/>
      <c r="C96" s="169"/>
      <c r="D96" s="140">
        <f>D90/8</f>
        <v>180</v>
      </c>
      <c r="E96" s="140"/>
      <c r="F96" s="140"/>
      <c r="G96" s="140"/>
      <c r="H96" s="141"/>
    </row>
    <row r="97" spans="1:8" ht="61.5" customHeight="1" x14ac:dyDescent="0.2">
      <c r="A97" s="173" t="s">
        <v>74</v>
      </c>
      <c r="B97" s="174"/>
      <c r="C97" s="169"/>
      <c r="D97" s="140">
        <f>D90/9</f>
        <v>160</v>
      </c>
      <c r="E97" s="140"/>
      <c r="F97" s="140"/>
      <c r="G97" s="140"/>
      <c r="H97" s="141"/>
    </row>
    <row r="98" spans="1:8" ht="61.5" customHeight="1" x14ac:dyDescent="0.2">
      <c r="A98" s="173" t="s">
        <v>75</v>
      </c>
      <c r="B98" s="174"/>
      <c r="C98" s="169"/>
      <c r="D98" s="140">
        <f>D90/10</f>
        <v>144</v>
      </c>
      <c r="E98" s="140"/>
      <c r="F98" s="140"/>
      <c r="G98" s="140"/>
      <c r="H98" s="141"/>
    </row>
    <row r="99" spans="1:8" ht="61.5" customHeight="1" thickBot="1" x14ac:dyDescent="0.25">
      <c r="A99" s="162" t="s">
        <v>76</v>
      </c>
      <c r="B99" s="163"/>
      <c r="C99" s="169"/>
      <c r="D99" s="165">
        <v>2448</v>
      </c>
      <c r="E99" s="165"/>
      <c r="F99" s="165"/>
      <c r="G99" s="165"/>
      <c r="H99" s="166"/>
    </row>
    <row r="100" spans="1:8" ht="61.5" customHeight="1" thickBot="1" x14ac:dyDescent="0.25">
      <c r="A100" s="167" t="s">
        <v>67</v>
      </c>
      <c r="B100" s="168"/>
      <c r="C100" s="169"/>
      <c r="D100" s="170" t="s">
        <v>68</v>
      </c>
      <c r="E100" s="171"/>
      <c r="F100" s="171"/>
      <c r="G100" s="171"/>
      <c r="H100" s="172"/>
    </row>
    <row r="101" spans="1:8" ht="61.5" customHeight="1" x14ac:dyDescent="0.2">
      <c r="A101" s="173" t="s">
        <v>69</v>
      </c>
      <c r="B101" s="174"/>
      <c r="C101" s="169"/>
      <c r="D101" s="140">
        <v>612</v>
      </c>
      <c r="E101" s="140"/>
      <c r="F101" s="140"/>
      <c r="G101" s="140"/>
      <c r="H101" s="141"/>
    </row>
    <row r="102" spans="1:8" ht="61.5" customHeight="1" x14ac:dyDescent="0.2">
      <c r="A102" s="173" t="s">
        <v>70</v>
      </c>
      <c r="B102" s="174"/>
      <c r="C102" s="169"/>
      <c r="D102" s="140">
        <v>489.59999999999997</v>
      </c>
      <c r="E102" s="140"/>
      <c r="F102" s="140"/>
      <c r="G102" s="140"/>
      <c r="H102" s="141"/>
    </row>
    <row r="103" spans="1:8" ht="61.5" customHeight="1" x14ac:dyDescent="0.2">
      <c r="A103" s="173" t="s">
        <v>71</v>
      </c>
      <c r="B103" s="174"/>
      <c r="C103" s="169"/>
      <c r="D103" s="140">
        <v>408</v>
      </c>
      <c r="E103" s="140"/>
      <c r="F103" s="140"/>
      <c r="G103" s="140"/>
      <c r="H103" s="141"/>
    </row>
    <row r="104" spans="1:8" ht="61.5" customHeight="1" x14ac:dyDescent="0.2">
      <c r="A104" s="173" t="s">
        <v>72</v>
      </c>
      <c r="B104" s="174"/>
      <c r="C104" s="169"/>
      <c r="D104" s="140">
        <v>349.71428571428572</v>
      </c>
      <c r="E104" s="140"/>
      <c r="F104" s="140"/>
      <c r="G104" s="140"/>
      <c r="H104" s="141"/>
    </row>
    <row r="105" spans="1:8" ht="61.5" customHeight="1" x14ac:dyDescent="0.2">
      <c r="A105" s="173" t="s">
        <v>73</v>
      </c>
      <c r="B105" s="174"/>
      <c r="C105" s="169"/>
      <c r="D105" s="140">
        <v>306</v>
      </c>
      <c r="E105" s="140"/>
      <c r="F105" s="140"/>
      <c r="G105" s="140"/>
      <c r="H105" s="141"/>
    </row>
    <row r="106" spans="1:8" ht="61.5" customHeight="1" x14ac:dyDescent="0.2">
      <c r="A106" s="173" t="s">
        <v>74</v>
      </c>
      <c r="B106" s="174"/>
      <c r="C106" s="169"/>
      <c r="D106" s="140">
        <v>272</v>
      </c>
      <c r="E106" s="140"/>
      <c r="F106" s="140"/>
      <c r="G106" s="140"/>
      <c r="H106" s="141"/>
    </row>
    <row r="107" spans="1:8" ht="61.5" customHeight="1" thickBot="1" x14ac:dyDescent="0.25">
      <c r="A107" s="173" t="s">
        <v>75</v>
      </c>
      <c r="B107" s="174"/>
      <c r="C107" s="177"/>
      <c r="D107" s="140">
        <v>244.79999999999998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8" s="44">
        <v>10008</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"2ГИС.ТОБОЛЬСК"</v>
      </c>
      <c r="D110" s="56">
        <v>2280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1" s="56">
        <v>1800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2" s="56">
        <v>3000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"2ГИС.ТОБОЛЬСК"</v>
      </c>
      <c r="D113" s="56">
        <v>3000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"2ГИС.ТОБОЛЬСК"</v>
      </c>
      <c r="D114" s="56">
        <v>3600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5" s="56">
        <v>1140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6" s="56">
        <v>1620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7" s="56">
        <v>2220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"2ГИС.ТОБОЛЬСК" (мобильная версия 2ГИС 4.0 и выше)</v>
      </c>
      <c r="D118" s="56">
        <v>9000</v>
      </c>
      <c r="E118" s="37"/>
      <c r="F118" s="37"/>
      <c r="G118" s="37"/>
      <c r="H118" s="38"/>
    </row>
    <row r="119" spans="1:8" ht="50.1" customHeight="1" x14ac:dyDescent="0.2">
      <c r="A119" s="143" t="s">
        <v>87</v>
      </c>
      <c r="B119" s="144"/>
      <c r="C119" s="190" t="s">
        <v>88</v>
      </c>
      <c r="D119" s="56">
        <v>510</v>
      </c>
      <c r="E119" s="37"/>
      <c r="F119" s="37"/>
      <c r="G119" s="37"/>
      <c r="H119" s="38"/>
    </row>
    <row r="120" spans="1:8" ht="76.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0" s="56">
        <v>1800</v>
      </c>
      <c r="E120" s="37"/>
      <c r="F120" s="37"/>
      <c r="G120" s="37"/>
      <c r="H120" s="38"/>
    </row>
    <row r="121" spans="1:8" ht="76.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1" s="56">
        <v>1440</v>
      </c>
      <c r="E121" s="37"/>
      <c r="F121" s="37"/>
      <c r="G121" s="37"/>
      <c r="H121" s="38"/>
    </row>
    <row r="122" spans="1:8" ht="76.5" customHeight="1" x14ac:dyDescent="0.2">
      <c r="A122" s="143" t="s">
        <v>91</v>
      </c>
      <c r="B122" s="144"/>
      <c r="C122"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2" s="56">
        <v>1200</v>
      </c>
      <c r="E122" s="37"/>
      <c r="F122" s="37"/>
      <c r="G122" s="37"/>
      <c r="H122" s="38"/>
    </row>
    <row r="123" spans="1:8" ht="76.5" customHeight="1" x14ac:dyDescent="0.2">
      <c r="A123" s="143" t="s">
        <v>92</v>
      </c>
      <c r="B123" s="144"/>
      <c r="C123" s="190"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3" s="56">
        <v>720</v>
      </c>
      <c r="E123" s="37"/>
      <c r="F123" s="37"/>
      <c r="G123" s="37"/>
      <c r="H123" s="38"/>
    </row>
    <row r="124" spans="1:8" ht="76.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4" s="56">
        <v>3300</v>
      </c>
      <c r="E124" s="37"/>
      <c r="F124" s="37"/>
      <c r="G124" s="37"/>
      <c r="H124" s="38"/>
    </row>
    <row r="125" spans="1:8" ht="76.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25" s="56">
        <v>3000</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6" s="56">
        <v>1500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7" s="5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8" s="56">
        <v>1800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30" s="56">
        <v>2004</v>
      </c>
      <c r="E130" s="37"/>
      <c r="F130" s="37"/>
      <c r="G130" s="37"/>
      <c r="H130" s="38"/>
    </row>
    <row r="131" spans="1:8"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"2ГИС.ТОБОЛЬСК"</v>
      </c>
      <c r="D131" s="56">
        <v>3240</v>
      </c>
      <c r="E131" s="37"/>
      <c r="F131" s="37"/>
      <c r="G131" s="37"/>
      <c r="H131" s="38"/>
    </row>
    <row r="132" spans="1:8"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2520</v>
      </c>
      <c r="E132" s="37"/>
      <c r="F132" s="37"/>
      <c r="G132" s="37"/>
      <c r="H132" s="38"/>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4200</v>
      </c>
      <c r="E133" s="37"/>
      <c r="F133" s="37"/>
      <c r="G133" s="37"/>
      <c r="H133" s="38"/>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"2ГИС.ТОБОЛЬСК"</v>
      </c>
      <c r="D134" s="56">
        <v>4200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"2ГИС.ТОБОЛЬСК"</v>
      </c>
      <c r="D135" s="56">
        <v>5040</v>
      </c>
      <c r="E135" s="37"/>
      <c r="F135" s="37"/>
      <c r="G135" s="37"/>
      <c r="H135" s="38"/>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6" s="56">
        <v>1680</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7" s="56">
        <v>2280</v>
      </c>
      <c r="E137" s="37"/>
      <c r="F137" s="37"/>
      <c r="G137" s="37"/>
      <c r="H137" s="38"/>
    </row>
    <row r="138" spans="1:8"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8" s="56">
        <v>3120</v>
      </c>
      <c r="E138" s="37"/>
      <c r="F138" s="37"/>
      <c r="G138" s="37"/>
      <c r="H138" s="38"/>
    </row>
    <row r="139" spans="1:8" ht="50.1" customHeight="1" x14ac:dyDescent="0.2">
      <c r="A139" s="143" t="s">
        <v>107</v>
      </c>
      <c r="B139" s="144"/>
      <c r="C139" s="190" t="s">
        <v>88</v>
      </c>
      <c r="D139" s="56">
        <v>720</v>
      </c>
      <c r="E139" s="37"/>
      <c r="F139" s="37"/>
      <c r="G139" s="37"/>
      <c r="H139" s="38"/>
    </row>
    <row r="140" spans="1:8" ht="79.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56">
        <v>4680</v>
      </c>
      <c r="E140" s="37"/>
      <c r="F140" s="37"/>
      <c r="G140" s="37"/>
      <c r="H140" s="38"/>
    </row>
    <row r="141" spans="1:8"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1" s="56">
        <v>2160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143" t="s">
        <v>111</v>
      </c>
      <c r="B143" s="144"/>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43" s="36">
        <v>2004</v>
      </c>
      <c r="E143" s="37"/>
      <c r="F143" s="37"/>
      <c r="G143" s="37"/>
      <c r="H143" s="38"/>
    </row>
    <row r="144" spans="1:8" s="16" customFormat="1" ht="50.1" customHeight="1" x14ac:dyDescent="0.2">
      <c r="A144" s="143" t="s">
        <v>112</v>
      </c>
      <c r="B144" s="144"/>
      <c r="C144" s="196"/>
      <c r="D144" s="36">
        <v>2004</v>
      </c>
      <c r="E144" s="37"/>
      <c r="F144" s="37"/>
      <c r="G144" s="37"/>
      <c r="H144" s="38"/>
    </row>
    <row r="145" spans="1:8" s="16" customFormat="1" ht="50.1" customHeight="1" x14ac:dyDescent="0.2">
      <c r="A145" s="194" t="s">
        <v>113</v>
      </c>
      <c r="B145" s="195"/>
      <c r="C145" s="196"/>
      <c r="D145" s="329">
        <v>1500</v>
      </c>
      <c r="E145" s="140"/>
      <c r="F145" s="140"/>
      <c r="G145" s="140"/>
      <c r="H145" s="140"/>
    </row>
    <row r="146" spans="1:8" s="16" customFormat="1" ht="50.1" customHeight="1" x14ac:dyDescent="0.2">
      <c r="A146" s="194" t="s">
        <v>114</v>
      </c>
      <c r="B146" s="195"/>
      <c r="C146" s="196"/>
      <c r="D146" s="329">
        <v>150</v>
      </c>
      <c r="E146" s="140"/>
      <c r="F146" s="140"/>
      <c r="G146" s="140"/>
      <c r="H146" s="140"/>
    </row>
    <row r="147" spans="1:8" s="16" customFormat="1" ht="50.1" customHeight="1" thickBot="1" x14ac:dyDescent="0.25">
      <c r="A147" s="194" t="s">
        <v>115</v>
      </c>
      <c r="B147" s="195"/>
      <c r="C147" s="198"/>
      <c r="D147" s="78">
        <v>510</v>
      </c>
      <c r="E147" s="79"/>
      <c r="F147" s="79"/>
      <c r="G147" s="79"/>
      <c r="H147" s="79"/>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9" s="200">
        <f>F149*1.2</f>
        <v>2520</v>
      </c>
      <c r="E149" s="201">
        <f>F149*1.1</f>
        <v>2310</v>
      </c>
      <c r="F149" s="201">
        <v>2100</v>
      </c>
      <c r="G149" s="201">
        <f>F149*0.75</f>
        <v>1575</v>
      </c>
      <c r="H149" s="202">
        <f>F149*0.5</f>
        <v>1050</v>
      </c>
    </row>
    <row r="150" spans="1:8"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"2ГИС.ТОБОЛЬСК"</v>
      </c>
      <c r="D150" s="36">
        <v>1200</v>
      </c>
      <c r="E150" s="37"/>
      <c r="F150" s="37"/>
      <c r="G150" s="37"/>
      <c r="H150" s="38"/>
    </row>
    <row r="151" spans="1:8"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1" s="56">
        <v>840</v>
      </c>
      <c r="E151" s="37"/>
      <c r="F151" s="37"/>
      <c r="G151" s="37"/>
      <c r="H151" s="38"/>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52" s="200">
        <f>F152*1.2</f>
        <v>3600</v>
      </c>
      <c r="E152" s="201">
        <f>F152*1.1</f>
        <v>3300.0000000000005</v>
      </c>
      <c r="F152" s="201">
        <v>3000</v>
      </c>
      <c r="G152" s="201">
        <f>F152*0.75</f>
        <v>2250</v>
      </c>
      <c r="H152" s="202">
        <f>F152*0.5</f>
        <v>1500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"2ГИС.ТОБОЛЬСК"</v>
      </c>
      <c r="D153" s="36">
        <v>1680</v>
      </c>
      <c r="E153" s="37"/>
      <c r="F153" s="37"/>
      <c r="G153" s="37"/>
      <c r="H153" s="38"/>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6">
        <v>1200</v>
      </c>
      <c r="E154" s="37"/>
      <c r="F154" s="37"/>
      <c r="G154" s="37"/>
      <c r="H154" s="38"/>
    </row>
    <row r="155" spans="1:8" s="16" customFormat="1" ht="126" customHeight="1" x14ac:dyDescent="0.2">
      <c r="A155" s="143" t="s">
        <v>123</v>
      </c>
      <c r="B155" s="144"/>
      <c r="C155" s="203" t="str">
        <f>C150</f>
        <v>Интернет-площадка 2gis.ru на основе Cправочника организаций "2ГИС.ТОБОЛЬСК"</v>
      </c>
      <c r="D155" s="200">
        <f>F155*1.2</f>
        <v>2448</v>
      </c>
      <c r="E155" s="201">
        <f>F155*1.1</f>
        <v>2244</v>
      </c>
      <c r="F155" s="201">
        <v>2040</v>
      </c>
      <c r="G155" s="201">
        <f>F155*0.75</f>
        <v>1530</v>
      </c>
      <c r="H155" s="202">
        <f>F155*0.5</f>
        <v>1020</v>
      </c>
    </row>
    <row r="156" spans="1:8" s="16" customFormat="1" ht="126"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6" s="56">
        <v>2514</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4" t="s">
        <v>185</v>
      </c>
      <c r="B159" s="495"/>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9" s="509">
        <v>6780</v>
      </c>
      <c r="E159" s="510"/>
      <c r="F159" s="510"/>
      <c r="G159" s="510"/>
      <c r="H159" s="416"/>
    </row>
    <row r="160" spans="1:8" s="16" customFormat="1" ht="83.25" customHeight="1" thickBot="1" x14ac:dyDescent="0.25">
      <c r="A160" s="496" t="s">
        <v>186</v>
      </c>
      <c r="B160" s="497"/>
      <c r="C160" s="198"/>
      <c r="D160" s="327">
        <v>6780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180</v>
      </c>
      <c r="D163" s="210"/>
      <c r="E163" s="211"/>
      <c r="F163" s="211"/>
      <c r="G163" s="211"/>
      <c r="H163" s="211"/>
    </row>
    <row r="164" spans="1:8" s="16" customFormat="1" ht="21" x14ac:dyDescent="0.2">
      <c r="A164" s="208"/>
      <c r="B164" s="211"/>
      <c r="C164" s="212" t="s">
        <v>181</v>
      </c>
      <c r="D164" s="212"/>
      <c r="E164" s="211"/>
      <c r="F164" s="211"/>
      <c r="G164" s="211"/>
      <c r="H164" s="211"/>
    </row>
    <row r="165" spans="1:8" s="16" customFormat="1" ht="21" x14ac:dyDescent="0.2">
      <c r="A165" s="208"/>
      <c r="B165" s="211"/>
      <c r="C165" s="210" t="s">
        <v>182</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customHeight="1" x14ac:dyDescent="0.2">
      <c r="A174" s="221"/>
      <c r="B174" s="221"/>
      <c r="C174" s="222"/>
      <c r="D174" s="223"/>
      <c r="E174" s="223"/>
      <c r="F174" s="224"/>
      <c r="G174" s="225"/>
      <c r="H174" s="225"/>
    </row>
    <row r="175" spans="1:8" ht="26.25" customHeight="1" x14ac:dyDescent="0.2">
      <c r="A175" s="227" t="s">
        <v>136</v>
      </c>
      <c r="B175" s="227"/>
      <c r="C175" s="227"/>
      <c r="D175" s="227"/>
      <c r="E175" s="227"/>
      <c r="F175" s="227"/>
      <c r="G175" s="227"/>
      <c r="H175" s="227"/>
    </row>
    <row r="176" spans="1:8" ht="26.25" customHeight="1" x14ac:dyDescent="0.2">
      <c r="A176" s="227" t="s">
        <v>137</v>
      </c>
      <c r="B176" s="227"/>
      <c r="C176" s="227"/>
      <c r="D176" s="227"/>
      <c r="E176" s="227"/>
      <c r="F176" s="227"/>
      <c r="G176" s="227"/>
      <c r="H176" s="227"/>
    </row>
    <row r="177" spans="1:8" ht="26.25" customHeight="1" x14ac:dyDescent="0.2">
      <c r="A177" s="221"/>
      <c r="B177" s="221"/>
      <c r="C177" s="222"/>
      <c r="D177" s="223"/>
      <c r="E177" s="223"/>
      <c r="F177" s="224"/>
      <c r="G177" s="225"/>
      <c r="H177" s="225"/>
    </row>
    <row r="178" spans="1:8" ht="26.25" customHeight="1" thickBot="1" x14ac:dyDescent="0.25">
      <c r="A178" s="228" t="s">
        <v>138</v>
      </c>
      <c r="B178" s="228"/>
      <c r="C178" s="228"/>
      <c r="D178" s="228"/>
      <c r="E178" s="228"/>
      <c r="F178" s="229"/>
      <c r="G178" s="219"/>
      <c r="H178" s="230"/>
    </row>
    <row r="179" spans="1:8" ht="26.25" customHeight="1" thickBot="1" x14ac:dyDescent="0.25">
      <c r="A179" s="541" t="s">
        <v>139</v>
      </c>
      <c r="B179" s="542"/>
      <c r="C179" s="542"/>
      <c r="D179" s="542"/>
      <c r="E179" s="543"/>
      <c r="F179" s="234"/>
      <c r="H179" s="235"/>
    </row>
    <row r="180" spans="1:8" ht="26.25" customHeight="1" thickBot="1" x14ac:dyDescent="0.25">
      <c r="A180" s="579" t="s">
        <v>140</v>
      </c>
      <c r="B180" s="580"/>
      <c r="C180" s="581" t="s">
        <v>141</v>
      </c>
      <c r="D180" s="602" t="s">
        <v>142</v>
      </c>
      <c r="E180" s="603"/>
      <c r="F180" s="240"/>
      <c r="G180" s="240"/>
      <c r="H180" s="240"/>
    </row>
    <row r="181" spans="1:8" ht="84" x14ac:dyDescent="0.2">
      <c r="A181" s="241" t="s">
        <v>143</v>
      </c>
      <c r="B181" s="242"/>
      <c r="C181" s="243" t="s">
        <v>144</v>
      </c>
      <c r="D181" s="244" t="s">
        <v>145</v>
      </c>
      <c r="E181" s="245"/>
      <c r="F181" s="240"/>
      <c r="G181" s="240"/>
      <c r="H181" s="240"/>
    </row>
    <row r="182" spans="1:8" ht="21" x14ac:dyDescent="0.2">
      <c r="A182" s="246" t="s">
        <v>146</v>
      </c>
      <c r="B182" s="247"/>
      <c r="C182" s="248" t="s">
        <v>147</v>
      </c>
      <c r="D182" s="249" t="s">
        <v>148</v>
      </c>
      <c r="E182" s="250"/>
      <c r="F182" s="240"/>
      <c r="G182" s="240"/>
      <c r="H182" s="240"/>
    </row>
    <row r="183" spans="1:8" ht="63" x14ac:dyDescent="0.2">
      <c r="A183" s="246" t="s">
        <v>149</v>
      </c>
      <c r="B183" s="247"/>
      <c r="C183" s="248" t="s">
        <v>150</v>
      </c>
      <c r="D183" s="249" t="s">
        <v>148</v>
      </c>
      <c r="E183" s="250"/>
      <c r="F183" s="240"/>
      <c r="G183" s="240"/>
      <c r="H183" s="240"/>
    </row>
    <row r="184" spans="1:8" ht="42" x14ac:dyDescent="0.2">
      <c r="A184" s="246" t="s">
        <v>152</v>
      </c>
      <c r="B184" s="247"/>
      <c r="C184" s="337" t="s">
        <v>153</v>
      </c>
      <c r="D184" s="247" t="s">
        <v>148</v>
      </c>
      <c r="E184" s="338"/>
      <c r="F184" s="234"/>
      <c r="G184" s="234"/>
      <c r="H184" s="234"/>
    </row>
    <row r="185" spans="1:8" ht="50.1" customHeight="1" thickBot="1" x14ac:dyDescent="0.25">
      <c r="A185" s="332" t="s">
        <v>154</v>
      </c>
      <c r="B185" s="333"/>
      <c r="C185" s="334" t="s">
        <v>155</v>
      </c>
      <c r="D185" s="335" t="s">
        <v>148</v>
      </c>
      <c r="E185" s="336"/>
      <c r="F185" s="224"/>
      <c r="G185" s="225"/>
      <c r="H185" s="225"/>
    </row>
    <row r="186" spans="1:8" ht="50.1" customHeight="1" x14ac:dyDescent="0.2">
      <c r="A186" s="252" t="s">
        <v>156</v>
      </c>
      <c r="B186" s="252"/>
      <c r="C186" s="252"/>
      <c r="D186" s="252"/>
      <c r="E186" s="252"/>
      <c r="F186" s="252"/>
      <c r="G186" s="252"/>
      <c r="H186" s="252"/>
    </row>
    <row r="187" spans="1:8" ht="106.5" customHeight="1" x14ac:dyDescent="0.2">
      <c r="A187" s="252" t="s">
        <v>157</v>
      </c>
      <c r="B187" s="252"/>
      <c r="C187" s="252"/>
      <c r="D187" s="252"/>
      <c r="E187" s="252"/>
      <c r="F187" s="252"/>
      <c r="G187" s="252"/>
      <c r="H187" s="252"/>
    </row>
    <row r="188" spans="1:8" ht="114"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ht="109.5" customHeight="1" x14ac:dyDescent="0.2">
      <c r="A189" s="227" t="s">
        <v>159</v>
      </c>
      <c r="B189" s="227"/>
      <c r="C189" s="227"/>
      <c r="D189" s="227"/>
      <c r="E189" s="227"/>
      <c r="F189" s="227"/>
      <c r="G189" s="227"/>
      <c r="H189" s="227"/>
    </row>
    <row r="190" spans="1:8" ht="127.5" customHeight="1" x14ac:dyDescent="0.2">
      <c r="A190" s="252" t="s">
        <v>160</v>
      </c>
      <c r="B190" s="252"/>
      <c r="C190" s="252"/>
      <c r="D190" s="252"/>
      <c r="E190" s="252"/>
      <c r="F190" s="252"/>
      <c r="G190" s="252"/>
      <c r="H190" s="252"/>
    </row>
    <row r="191" spans="1:8" s="205" customFormat="1" ht="102.7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34.5" customHeight="1" x14ac:dyDescent="0.2"/>
    <row r="194" spans="1:8" ht="34.5" customHeight="1" x14ac:dyDescent="0.2"/>
    <row r="195" spans="1:8" ht="195.75" customHeight="1" x14ac:dyDescent="0.2"/>
    <row r="196" spans="1:8" ht="73.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1"/>
  <sheetViews>
    <sheetView view="pageBreakPreview" zoomScale="40" zoomScaleNormal="60" zoomScaleSheetLayoutView="40" workbookViewId="0">
      <pane ySplit="3" topLeftCell="A52"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693</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44"/>
      <c r="B6" s="645"/>
      <c r="C6" s="645"/>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4">
        <v>180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31</v>
      </c>
      <c r="B49" s="120"/>
      <c r="C49" s="120"/>
      <c r="D49" s="121" t="str">
        <f>"от "&amp;MIN(D50:D69)&amp;" до "&amp;MAX(D50:D69)</f>
        <v>от 1500 до 30000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50" s="127">
        <v>1500</v>
      </c>
      <c r="E50" s="128"/>
      <c r="F50" s="128"/>
      <c r="G50" s="128"/>
      <c r="H50" s="129"/>
    </row>
    <row r="51" spans="1:8" s="16" customFormat="1" ht="37.5" customHeight="1" outlineLevel="1" x14ac:dyDescent="0.2">
      <c r="A51" s="130" t="s">
        <v>33</v>
      </c>
      <c r="B51" s="131"/>
      <c r="C51" s="126"/>
      <c r="D51" s="36">
        <v>3000</v>
      </c>
      <c r="E51" s="37"/>
      <c r="F51" s="37"/>
      <c r="G51" s="37"/>
      <c r="H51" s="38"/>
    </row>
    <row r="52" spans="1:8" s="16" customFormat="1" ht="37.5" customHeight="1" outlineLevel="1" x14ac:dyDescent="0.2">
      <c r="A52" s="130" t="s">
        <v>34</v>
      </c>
      <c r="B52" s="131"/>
      <c r="C52" s="126"/>
      <c r="D52" s="36">
        <v>4500</v>
      </c>
      <c r="E52" s="37"/>
      <c r="F52" s="37"/>
      <c r="G52" s="37"/>
      <c r="H52" s="38"/>
    </row>
    <row r="53" spans="1:8" s="16" customFormat="1" ht="37.5" customHeight="1" outlineLevel="1" x14ac:dyDescent="0.2">
      <c r="A53" s="130" t="s">
        <v>35</v>
      </c>
      <c r="B53" s="131"/>
      <c r="C53" s="126"/>
      <c r="D53" s="36">
        <v>6000</v>
      </c>
      <c r="E53" s="37"/>
      <c r="F53" s="37"/>
      <c r="G53" s="37"/>
      <c r="H53" s="38"/>
    </row>
    <row r="54" spans="1:8" s="16" customFormat="1" ht="37.5" customHeight="1" outlineLevel="1" x14ac:dyDescent="0.2">
      <c r="A54" s="130" t="s">
        <v>36</v>
      </c>
      <c r="B54" s="131"/>
      <c r="C54" s="126"/>
      <c r="D54" s="36">
        <v>7500</v>
      </c>
      <c r="E54" s="37"/>
      <c r="F54" s="37"/>
      <c r="G54" s="37"/>
      <c r="H54" s="38"/>
    </row>
    <row r="55" spans="1:8" s="16" customFormat="1" ht="37.5" customHeight="1" outlineLevel="1" x14ac:dyDescent="0.2">
      <c r="A55" s="130" t="s">
        <v>37</v>
      </c>
      <c r="B55" s="131"/>
      <c r="C55" s="126"/>
      <c r="D55" s="36">
        <v>9000</v>
      </c>
      <c r="E55" s="37"/>
      <c r="F55" s="37"/>
      <c r="G55" s="37"/>
      <c r="H55" s="38"/>
    </row>
    <row r="56" spans="1:8" s="16" customFormat="1" ht="37.5" customHeight="1" outlineLevel="1" x14ac:dyDescent="0.2">
      <c r="A56" s="130" t="s">
        <v>38</v>
      </c>
      <c r="B56" s="131"/>
      <c r="C56" s="126"/>
      <c r="D56" s="36">
        <v>10500</v>
      </c>
      <c r="E56" s="37"/>
      <c r="F56" s="37"/>
      <c r="G56" s="37"/>
      <c r="H56" s="38"/>
    </row>
    <row r="57" spans="1:8" s="16" customFormat="1" ht="37.5" customHeight="1" outlineLevel="1" x14ac:dyDescent="0.2">
      <c r="A57" s="130" t="s">
        <v>39</v>
      </c>
      <c r="B57" s="131"/>
      <c r="C57" s="126"/>
      <c r="D57" s="36">
        <v>12000</v>
      </c>
      <c r="E57" s="37"/>
      <c r="F57" s="37"/>
      <c r="G57" s="37"/>
      <c r="H57" s="38"/>
    </row>
    <row r="58" spans="1:8" s="16" customFormat="1" ht="37.5" customHeight="1" outlineLevel="1" x14ac:dyDescent="0.2">
      <c r="A58" s="130" t="s">
        <v>40</v>
      </c>
      <c r="B58" s="131"/>
      <c r="C58" s="126"/>
      <c r="D58" s="36">
        <v>13500</v>
      </c>
      <c r="E58" s="37"/>
      <c r="F58" s="37"/>
      <c r="G58" s="37"/>
      <c r="H58" s="38"/>
    </row>
    <row r="59" spans="1:8" s="16" customFormat="1" ht="37.5" customHeight="1" outlineLevel="1" x14ac:dyDescent="0.2">
      <c r="A59" s="130" t="s">
        <v>41</v>
      </c>
      <c r="B59" s="131"/>
      <c r="C59" s="126"/>
      <c r="D59" s="36">
        <v>15000</v>
      </c>
      <c r="E59" s="37"/>
      <c r="F59" s="37"/>
      <c r="G59" s="37"/>
      <c r="H59" s="38"/>
    </row>
    <row r="60" spans="1:8" s="16" customFormat="1" ht="37.5" customHeight="1" outlineLevel="1" x14ac:dyDescent="0.2">
      <c r="A60" s="130" t="s">
        <v>42</v>
      </c>
      <c r="B60" s="131"/>
      <c r="C60" s="126"/>
      <c r="D60" s="36">
        <v>16500</v>
      </c>
      <c r="E60" s="37"/>
      <c r="F60" s="37"/>
      <c r="G60" s="37"/>
      <c r="H60" s="38"/>
    </row>
    <row r="61" spans="1:8" s="16" customFormat="1" ht="37.5" customHeight="1" outlineLevel="1" x14ac:dyDescent="0.2">
      <c r="A61" s="130" t="s">
        <v>43</v>
      </c>
      <c r="B61" s="131"/>
      <c r="C61" s="126"/>
      <c r="D61" s="36">
        <v>18000</v>
      </c>
      <c r="E61" s="37"/>
      <c r="F61" s="37"/>
      <c r="G61" s="37"/>
      <c r="H61" s="38"/>
    </row>
    <row r="62" spans="1:8" s="16" customFormat="1" ht="37.5" customHeight="1" outlineLevel="1" x14ac:dyDescent="0.2">
      <c r="A62" s="130" t="s">
        <v>44</v>
      </c>
      <c r="B62" s="131"/>
      <c r="C62" s="126"/>
      <c r="D62" s="36">
        <v>19500</v>
      </c>
      <c r="E62" s="37"/>
      <c r="F62" s="37"/>
      <c r="G62" s="37"/>
      <c r="H62" s="38"/>
    </row>
    <row r="63" spans="1:8" s="16" customFormat="1" ht="37.5" customHeight="1" outlineLevel="1" x14ac:dyDescent="0.2">
      <c r="A63" s="130" t="s">
        <v>45</v>
      </c>
      <c r="B63" s="131"/>
      <c r="C63" s="126"/>
      <c r="D63" s="36">
        <v>21000</v>
      </c>
      <c r="E63" s="37"/>
      <c r="F63" s="37"/>
      <c r="G63" s="37"/>
      <c r="H63" s="38"/>
    </row>
    <row r="64" spans="1:8" s="16" customFormat="1" ht="37.5" customHeight="1" outlineLevel="1" x14ac:dyDescent="0.2">
      <c r="A64" s="130" t="s">
        <v>46</v>
      </c>
      <c r="B64" s="131"/>
      <c r="C64" s="126"/>
      <c r="D64" s="36">
        <v>22500</v>
      </c>
      <c r="E64" s="37"/>
      <c r="F64" s="37"/>
      <c r="G64" s="37"/>
      <c r="H64" s="38"/>
    </row>
    <row r="65" spans="1:8" s="16" customFormat="1" ht="37.5" customHeight="1" outlineLevel="1" x14ac:dyDescent="0.2">
      <c r="A65" s="130" t="s">
        <v>47</v>
      </c>
      <c r="B65" s="131"/>
      <c r="C65" s="126"/>
      <c r="D65" s="36">
        <v>24000</v>
      </c>
      <c r="E65" s="37"/>
      <c r="F65" s="37"/>
      <c r="G65" s="37"/>
      <c r="H65" s="38"/>
    </row>
    <row r="66" spans="1:8" s="16" customFormat="1" ht="37.5" customHeight="1" outlineLevel="1" x14ac:dyDescent="0.2">
      <c r="A66" s="130" t="s">
        <v>48</v>
      </c>
      <c r="B66" s="131"/>
      <c r="C66" s="126"/>
      <c r="D66" s="36">
        <v>25500</v>
      </c>
      <c r="E66" s="37"/>
      <c r="F66" s="37"/>
      <c r="G66" s="37"/>
      <c r="H66" s="38"/>
    </row>
    <row r="67" spans="1:8" s="16" customFormat="1" ht="37.5" customHeight="1" outlineLevel="1" x14ac:dyDescent="0.2">
      <c r="A67" s="130" t="s">
        <v>49</v>
      </c>
      <c r="B67" s="131"/>
      <c r="C67" s="126"/>
      <c r="D67" s="36">
        <v>27000</v>
      </c>
      <c r="E67" s="37"/>
      <c r="F67" s="37"/>
      <c r="G67" s="37"/>
      <c r="H67" s="38"/>
    </row>
    <row r="68" spans="1:8" s="16" customFormat="1" ht="37.5" customHeight="1" outlineLevel="1" x14ac:dyDescent="0.2">
      <c r="A68" s="130" t="s">
        <v>50</v>
      </c>
      <c r="B68" s="131"/>
      <c r="C68" s="126"/>
      <c r="D68" s="36">
        <v>28500</v>
      </c>
      <c r="E68" s="37"/>
      <c r="F68" s="37"/>
      <c r="G68" s="37"/>
      <c r="H68" s="38"/>
    </row>
    <row r="69" spans="1:8" s="16" customFormat="1" ht="37.5" customHeight="1" outlineLevel="1" thickBot="1" x14ac:dyDescent="0.25">
      <c r="A69" s="130" t="s">
        <v>51</v>
      </c>
      <c r="B69" s="131"/>
      <c r="C69" s="126"/>
      <c r="D69" s="36">
        <v>30000</v>
      </c>
      <c r="E69" s="37"/>
      <c r="F69" s="37"/>
      <c r="G69" s="37"/>
      <c r="H69" s="38"/>
    </row>
    <row r="70" spans="1:8" s="16" customFormat="1" ht="24.95" customHeight="1" thickBot="1" x14ac:dyDescent="0.25">
      <c r="A70" s="81"/>
      <c r="B70" s="467"/>
      <c r="C70" s="118"/>
      <c r="D70" s="468" t="s">
        <v>351</v>
      </c>
      <c r="E70" s="468"/>
      <c r="F70" s="468"/>
      <c r="G70" s="468"/>
      <c r="H70" s="469"/>
    </row>
    <row r="71" spans="1:8" s="16" customFormat="1" ht="24.95" customHeight="1" thickBot="1" x14ac:dyDescent="0.25">
      <c r="A71" s="470"/>
      <c r="B71" s="471"/>
      <c r="C71" s="182"/>
      <c r="D71" s="472" t="s">
        <v>175</v>
      </c>
      <c r="E71" s="473" t="s">
        <v>176</v>
      </c>
      <c r="F71" s="474" t="s">
        <v>177</v>
      </c>
      <c r="G71" s="473" t="s">
        <v>178</v>
      </c>
      <c r="H71" s="475" t="s">
        <v>179</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2" s="31">
        <f>F72*1.2</f>
        <v>12016.8</v>
      </c>
      <c r="E72" s="32">
        <f>F72*1.1</f>
        <v>11015.400000000001</v>
      </c>
      <c r="F72" s="32">
        <v>10014</v>
      </c>
      <c r="G72" s="32">
        <f>F72*0.75</f>
        <v>7510.5</v>
      </c>
      <c r="H72" s="33">
        <f>F72*0.5</f>
        <v>5007</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75" s="44"/>
      <c r="E75" s="45"/>
      <c r="F75" s="45"/>
      <c r="G75" s="45"/>
      <c r="H75" s="46"/>
    </row>
    <row r="76" spans="1:8" s="16" customFormat="1" ht="24.95" customHeight="1" thickBot="1" x14ac:dyDescent="0.25">
      <c r="A76" s="47"/>
      <c r="B76" s="48"/>
      <c r="C76" s="49"/>
      <c r="D76" s="302"/>
      <c r="E76" s="302"/>
      <c r="F76" s="302"/>
      <c r="G76" s="302"/>
      <c r="H76" s="429"/>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7" s="54">
        <f>F77*1.2</f>
        <v>13932</v>
      </c>
      <c r="E77" s="32">
        <f>F77*1.1</f>
        <v>12771.000000000002</v>
      </c>
      <c r="F77" s="32">
        <v>11610</v>
      </c>
      <c r="G77" s="32">
        <f>F77*0.75</f>
        <v>8707.5</v>
      </c>
      <c r="H77" s="33">
        <f>F77*0.5</f>
        <v>5805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1" s="61"/>
      <c r="E81" s="45"/>
      <c r="F81" s="45"/>
      <c r="G81" s="45"/>
      <c r="H81" s="46"/>
    </row>
    <row r="82" spans="1:8" s="16" customFormat="1" ht="24.95" customHeight="1" thickBot="1" x14ac:dyDescent="0.25">
      <c r="A82" s="81"/>
      <c r="B82" s="82"/>
      <c r="C82" s="83"/>
      <c r="D82" s="302"/>
      <c r="E82" s="302"/>
      <c r="F82" s="302"/>
      <c r="G82" s="302"/>
      <c r="H82" s="429"/>
    </row>
    <row r="83" spans="1:8" s="16" customFormat="1" ht="50.1" customHeight="1" x14ac:dyDescent="0.2">
      <c r="A83" s="65" t="s">
        <v>354</v>
      </c>
      <c r="B83" s="66" t="s">
        <v>195</v>
      </c>
      <c r="C83" s="72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3" s="264">
        <v>180</v>
      </c>
      <c r="E83" s="316"/>
      <c r="F83" s="316"/>
      <c r="G83" s="316"/>
      <c r="H83" s="317"/>
    </row>
    <row r="84" spans="1:8" s="16" customFormat="1" ht="94.5" customHeight="1" x14ac:dyDescent="0.2">
      <c r="A84" s="71"/>
      <c r="B84" s="72" t="s">
        <v>23</v>
      </c>
      <c r="C84"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4" s="94"/>
      <c r="E84" s="95"/>
      <c r="F84" s="95"/>
      <c r="G84" s="95"/>
      <c r="H84" s="318"/>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5" s="265"/>
      <c r="E85" s="319"/>
      <c r="F85" s="319"/>
      <c r="G85" s="319"/>
      <c r="H85" s="320"/>
    </row>
    <row r="86" spans="1:8" s="16" customFormat="1" ht="24.95" customHeight="1" thickBot="1" x14ac:dyDescent="0.25">
      <c r="A86" s="81"/>
      <c r="B86" s="117"/>
      <c r="C86" s="118"/>
      <c r="D86" s="468" t="s">
        <v>351</v>
      </c>
      <c r="E86" s="468"/>
      <c r="F86" s="468"/>
      <c r="G86" s="468"/>
      <c r="H86" s="469"/>
    </row>
    <row r="87" spans="1:8" s="16" customFormat="1" ht="50.1" customHeight="1" thickBot="1" x14ac:dyDescent="0.25">
      <c r="A87" s="119" t="s">
        <v>31</v>
      </c>
      <c r="B87" s="120"/>
      <c r="C87" s="120"/>
      <c r="D87" s="452" t="str">
        <f>"от "&amp;MIN(D88:D106)&amp;" до "&amp;MAX(D88:D106)</f>
        <v>от 1500 до 28500</v>
      </c>
      <c r="E87" s="453"/>
      <c r="F87" s="453"/>
      <c r="G87" s="453"/>
      <c r="H87" s="454"/>
    </row>
    <row r="88" spans="1:8" s="16" customFormat="1" ht="37.5" customHeight="1" outlineLevel="1" x14ac:dyDescent="0.2">
      <c r="A88" s="124" t="s">
        <v>355</v>
      </c>
      <c r="B88" s="364"/>
      <c r="C88" s="3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8" s="365">
        <v>1500</v>
      </c>
      <c r="E88" s="128"/>
      <c r="F88" s="128"/>
      <c r="G88" s="128"/>
      <c r="H88" s="129"/>
    </row>
    <row r="89" spans="1:8" s="16" customFormat="1" ht="37.5" customHeight="1" outlineLevel="1" x14ac:dyDescent="0.2">
      <c r="A89" s="500" t="s">
        <v>356</v>
      </c>
      <c r="B89" s="512"/>
      <c r="C89" s="367"/>
      <c r="D89" s="365">
        <v>3000</v>
      </c>
      <c r="E89" s="128"/>
      <c r="F89" s="128"/>
      <c r="G89" s="128"/>
      <c r="H89" s="129"/>
    </row>
    <row r="90" spans="1:8" s="16" customFormat="1" ht="37.5" customHeight="1" outlineLevel="1" x14ac:dyDescent="0.2">
      <c r="A90" s="500" t="s">
        <v>357</v>
      </c>
      <c r="B90" s="512"/>
      <c r="C90" s="367"/>
      <c r="D90" s="365">
        <v>4500</v>
      </c>
      <c r="E90" s="128"/>
      <c r="F90" s="128"/>
      <c r="G90" s="128"/>
      <c r="H90" s="129"/>
    </row>
    <row r="91" spans="1:8" s="16" customFormat="1" ht="37.5" customHeight="1" outlineLevel="1" x14ac:dyDescent="0.2">
      <c r="A91" s="500" t="s">
        <v>358</v>
      </c>
      <c r="B91" s="512"/>
      <c r="C91" s="367"/>
      <c r="D91" s="365">
        <v>6000</v>
      </c>
      <c r="E91" s="128"/>
      <c r="F91" s="128"/>
      <c r="G91" s="128"/>
      <c r="H91" s="129"/>
    </row>
    <row r="92" spans="1:8" s="16" customFormat="1" ht="37.5" customHeight="1" outlineLevel="1" x14ac:dyDescent="0.2">
      <c r="A92" s="500" t="s">
        <v>359</v>
      </c>
      <c r="B92" s="512"/>
      <c r="C92" s="367"/>
      <c r="D92" s="365">
        <v>7500</v>
      </c>
      <c r="E92" s="128"/>
      <c r="F92" s="128"/>
      <c r="G92" s="128"/>
      <c r="H92" s="129"/>
    </row>
    <row r="93" spans="1:8" s="16" customFormat="1" ht="37.5" customHeight="1" outlineLevel="1" x14ac:dyDescent="0.2">
      <c r="A93" s="500" t="s">
        <v>360</v>
      </c>
      <c r="B93" s="512"/>
      <c r="C93" s="367"/>
      <c r="D93" s="365">
        <v>9000</v>
      </c>
      <c r="E93" s="128"/>
      <c r="F93" s="128"/>
      <c r="G93" s="128"/>
      <c r="H93" s="129"/>
    </row>
    <row r="94" spans="1:8" s="16" customFormat="1" ht="37.5" customHeight="1" outlineLevel="1" x14ac:dyDescent="0.2">
      <c r="A94" s="500" t="s">
        <v>361</v>
      </c>
      <c r="B94" s="512"/>
      <c r="C94" s="367"/>
      <c r="D94" s="365">
        <v>10500</v>
      </c>
      <c r="E94" s="128"/>
      <c r="F94" s="128"/>
      <c r="G94" s="128"/>
      <c r="H94" s="129"/>
    </row>
    <row r="95" spans="1:8" s="16" customFormat="1" ht="37.5" customHeight="1" outlineLevel="1" x14ac:dyDescent="0.2">
      <c r="A95" s="500" t="s">
        <v>362</v>
      </c>
      <c r="B95" s="512"/>
      <c r="C95" s="367"/>
      <c r="D95" s="365">
        <v>12000</v>
      </c>
      <c r="E95" s="128"/>
      <c r="F95" s="128"/>
      <c r="G95" s="128"/>
      <c r="H95" s="129"/>
    </row>
    <row r="96" spans="1:8" s="16" customFormat="1" ht="37.5" customHeight="1" outlineLevel="1" x14ac:dyDescent="0.2">
      <c r="A96" s="500" t="s">
        <v>363</v>
      </c>
      <c r="B96" s="512"/>
      <c r="C96" s="367"/>
      <c r="D96" s="365">
        <v>13500</v>
      </c>
      <c r="E96" s="128"/>
      <c r="F96" s="128"/>
      <c r="G96" s="128"/>
      <c r="H96" s="129"/>
    </row>
    <row r="97" spans="1:8" s="16" customFormat="1" ht="37.5" customHeight="1" outlineLevel="1" x14ac:dyDescent="0.2">
      <c r="A97" s="500" t="s">
        <v>364</v>
      </c>
      <c r="B97" s="512"/>
      <c r="C97" s="367"/>
      <c r="D97" s="365">
        <v>15000</v>
      </c>
      <c r="E97" s="128"/>
      <c r="F97" s="128"/>
      <c r="G97" s="128"/>
      <c r="H97" s="129"/>
    </row>
    <row r="98" spans="1:8" s="16" customFormat="1" ht="37.5" customHeight="1" outlineLevel="1" x14ac:dyDescent="0.2">
      <c r="A98" s="500" t="s">
        <v>365</v>
      </c>
      <c r="B98" s="512"/>
      <c r="C98" s="367"/>
      <c r="D98" s="365">
        <v>16500</v>
      </c>
      <c r="E98" s="128"/>
      <c r="F98" s="128"/>
      <c r="G98" s="128"/>
      <c r="H98" s="129"/>
    </row>
    <row r="99" spans="1:8" s="16" customFormat="1" ht="37.5" customHeight="1" outlineLevel="1" x14ac:dyDescent="0.2">
      <c r="A99" s="500" t="s">
        <v>366</v>
      </c>
      <c r="B99" s="512"/>
      <c r="C99" s="367"/>
      <c r="D99" s="365">
        <v>18000</v>
      </c>
      <c r="E99" s="128"/>
      <c r="F99" s="128"/>
      <c r="G99" s="128"/>
      <c r="H99" s="129"/>
    </row>
    <row r="100" spans="1:8" s="16" customFormat="1" ht="37.5" customHeight="1" outlineLevel="1" x14ac:dyDescent="0.2">
      <c r="A100" s="500" t="s">
        <v>367</v>
      </c>
      <c r="B100" s="512"/>
      <c r="C100" s="367"/>
      <c r="D100" s="365">
        <v>19500</v>
      </c>
      <c r="E100" s="128"/>
      <c r="F100" s="128"/>
      <c r="G100" s="128"/>
      <c r="H100" s="129"/>
    </row>
    <row r="101" spans="1:8" s="16" customFormat="1" ht="37.5" customHeight="1" outlineLevel="1" x14ac:dyDescent="0.2">
      <c r="A101" s="500" t="s">
        <v>368</v>
      </c>
      <c r="B101" s="512"/>
      <c r="C101" s="367"/>
      <c r="D101" s="365">
        <v>21000</v>
      </c>
      <c r="E101" s="128"/>
      <c r="F101" s="128"/>
      <c r="G101" s="128"/>
      <c r="H101" s="129"/>
    </row>
    <row r="102" spans="1:8" s="16" customFormat="1" ht="37.5" customHeight="1" outlineLevel="1" x14ac:dyDescent="0.2">
      <c r="A102" s="500" t="s">
        <v>369</v>
      </c>
      <c r="B102" s="512"/>
      <c r="C102" s="367"/>
      <c r="D102" s="365">
        <v>22500</v>
      </c>
      <c r="E102" s="128"/>
      <c r="F102" s="128"/>
      <c r="G102" s="128"/>
      <c r="H102" s="129"/>
    </row>
    <row r="103" spans="1:8" s="16" customFormat="1" ht="37.5" customHeight="1" outlineLevel="1" x14ac:dyDescent="0.2">
      <c r="A103" s="500" t="s">
        <v>370</v>
      </c>
      <c r="B103" s="512"/>
      <c r="C103" s="367"/>
      <c r="D103" s="365">
        <v>24000</v>
      </c>
      <c r="E103" s="128"/>
      <c r="F103" s="128"/>
      <c r="G103" s="128"/>
      <c r="H103" s="129"/>
    </row>
    <row r="104" spans="1:8" s="16" customFormat="1" ht="37.5" customHeight="1" outlineLevel="1" x14ac:dyDescent="0.2">
      <c r="A104" s="500" t="s">
        <v>371</v>
      </c>
      <c r="B104" s="512"/>
      <c r="C104" s="367"/>
      <c r="D104" s="365">
        <v>25500</v>
      </c>
      <c r="E104" s="128"/>
      <c r="F104" s="128"/>
      <c r="G104" s="128"/>
      <c r="H104" s="129"/>
    </row>
    <row r="105" spans="1:8" s="16" customFormat="1" ht="37.5" customHeight="1" outlineLevel="1" x14ac:dyDescent="0.2">
      <c r="A105" s="500" t="s">
        <v>372</v>
      </c>
      <c r="B105" s="512"/>
      <c r="C105" s="367"/>
      <c r="D105" s="365">
        <v>27000</v>
      </c>
      <c r="E105" s="128"/>
      <c r="F105" s="128"/>
      <c r="G105" s="128"/>
      <c r="H105" s="129"/>
    </row>
    <row r="106" spans="1:8" s="16" customFormat="1" ht="37.5" customHeight="1" outlineLevel="1" x14ac:dyDescent="0.2">
      <c r="A106" s="500" t="s">
        <v>373</v>
      </c>
      <c r="B106" s="512"/>
      <c r="C106" s="367"/>
      <c r="D106" s="365">
        <v>28500</v>
      </c>
      <c r="E106" s="128"/>
      <c r="F106" s="128"/>
      <c r="G106" s="128"/>
      <c r="H106" s="129"/>
    </row>
    <row r="107" spans="1:8" s="16" customFormat="1" ht="37.5" customHeight="1" outlineLevel="1" thickBot="1" x14ac:dyDescent="0.25">
      <c r="A107" s="130" t="s">
        <v>374</v>
      </c>
      <c r="B107" s="366"/>
      <c r="C107" s="368"/>
      <c r="D107" s="365">
        <v>30000</v>
      </c>
      <c r="E107" s="128"/>
      <c r="F107" s="128"/>
      <c r="G107" s="128"/>
      <c r="H107" s="129"/>
    </row>
    <row r="108" spans="1:8" s="16" customFormat="1" ht="50.1" customHeight="1" thickBot="1" x14ac:dyDescent="0.25">
      <c r="A108" s="119" t="s">
        <v>52</v>
      </c>
      <c r="B108" s="120"/>
      <c r="C108" s="120"/>
      <c r="D108" s="121" t="str">
        <f>"от "&amp;MIN(D109:D118)&amp;" до "&amp;MAX(D109:D118)</f>
        <v>от 390 до 9390</v>
      </c>
      <c r="E108" s="122"/>
      <c r="F108" s="122"/>
      <c r="G108" s="122"/>
      <c r="H108" s="123"/>
    </row>
    <row r="109" spans="1:8" s="16" customFormat="1" ht="154.5" customHeight="1" x14ac:dyDescent="0.2">
      <c r="A109" s="590" t="s">
        <v>271</v>
      </c>
      <c r="B109" s="133" t="s">
        <v>272</v>
      </c>
      <c r="C10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09" s="510">
        <v>1380</v>
      </c>
      <c r="E109" s="510"/>
      <c r="F109" s="510"/>
      <c r="G109" s="510"/>
      <c r="H109" s="54"/>
    </row>
    <row r="110" spans="1:8" s="16" customFormat="1" ht="37.5" customHeight="1" x14ac:dyDescent="0.2">
      <c r="A110" s="143" t="s">
        <v>54</v>
      </c>
      <c r="B110" s="144"/>
      <c r="C110" s="13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10" s="329">
        <v>840</v>
      </c>
      <c r="E110" s="140"/>
      <c r="F110" s="140"/>
      <c r="G110" s="140"/>
      <c r="H110" s="141"/>
    </row>
    <row r="111" spans="1:8" s="16" customFormat="1" ht="37.5" customHeight="1" x14ac:dyDescent="0.2">
      <c r="A111" s="143" t="s">
        <v>55</v>
      </c>
      <c r="B111" s="144"/>
      <c r="C111" s="142"/>
      <c r="D111" s="329">
        <v>9390</v>
      </c>
      <c r="E111" s="140"/>
      <c r="F111" s="140"/>
      <c r="G111" s="140"/>
      <c r="H111" s="141"/>
    </row>
    <row r="112" spans="1:8" s="16" customFormat="1" ht="37.5" customHeight="1" x14ac:dyDescent="0.2">
      <c r="A112" s="143" t="s">
        <v>56</v>
      </c>
      <c r="B112" s="144"/>
      <c r="C112" s="142"/>
      <c r="D112" s="329">
        <v>2190</v>
      </c>
      <c r="E112" s="140"/>
      <c r="F112" s="140"/>
      <c r="G112" s="140"/>
      <c r="H112" s="141"/>
    </row>
    <row r="113" spans="1:8" s="16" customFormat="1" ht="37.5" customHeight="1" x14ac:dyDescent="0.2">
      <c r="A113" s="725" t="s">
        <v>57</v>
      </c>
      <c r="B113" s="726"/>
      <c r="C113" s="142"/>
      <c r="D113" s="329">
        <v>5790</v>
      </c>
      <c r="E113" s="140"/>
      <c r="F113" s="140"/>
      <c r="G113" s="140"/>
      <c r="H113" s="141"/>
    </row>
    <row r="114" spans="1:8" s="16" customFormat="1" ht="37.5" customHeight="1" x14ac:dyDescent="0.2">
      <c r="A114" s="143" t="s">
        <v>58</v>
      </c>
      <c r="B114" s="144"/>
      <c r="C114" s="142"/>
      <c r="D114" s="56">
        <v>390</v>
      </c>
      <c r="E114" s="37"/>
      <c r="F114" s="37"/>
      <c r="G114" s="37"/>
      <c r="H114" s="38"/>
    </row>
    <row r="115" spans="1:8" s="16" customFormat="1" ht="37.5" customHeight="1" x14ac:dyDescent="0.2">
      <c r="A115" s="143" t="s">
        <v>59</v>
      </c>
      <c r="B115" s="144"/>
      <c r="C115" s="142"/>
      <c r="D115" s="56">
        <v>390</v>
      </c>
      <c r="E115" s="37"/>
      <c r="F115" s="37"/>
      <c r="G115" s="37"/>
      <c r="H115" s="38"/>
    </row>
    <row r="116" spans="1:8" s="16" customFormat="1" ht="37.5" customHeight="1" x14ac:dyDescent="0.2">
      <c r="A116" s="143" t="s">
        <v>60</v>
      </c>
      <c r="B116" s="144"/>
      <c r="C116" s="142"/>
      <c r="D116" s="56">
        <v>780</v>
      </c>
      <c r="E116" s="37"/>
      <c r="F116" s="37"/>
      <c r="G116" s="37"/>
      <c r="H116" s="38"/>
    </row>
    <row r="117" spans="1:8" s="16" customFormat="1" ht="37.5" customHeight="1" x14ac:dyDescent="0.2">
      <c r="A117" s="143" t="s">
        <v>61</v>
      </c>
      <c r="B117" s="144"/>
      <c r="C117" s="142"/>
      <c r="D117" s="56">
        <v>1170</v>
      </c>
      <c r="E117" s="37"/>
      <c r="F117" s="37"/>
      <c r="G117" s="37"/>
      <c r="H117" s="38"/>
    </row>
    <row r="118" spans="1:8" s="16" customFormat="1" ht="37.5" customHeight="1" thickBot="1" x14ac:dyDescent="0.25">
      <c r="A118" s="194" t="s">
        <v>62</v>
      </c>
      <c r="B118" s="195"/>
      <c r="C118" s="147"/>
      <c r="D118" s="56">
        <v>6990</v>
      </c>
      <c r="E118" s="37"/>
      <c r="F118" s="37"/>
      <c r="G118" s="37"/>
      <c r="H118" s="38"/>
    </row>
    <row r="119" spans="1:8" s="16" customFormat="1" ht="117.75" customHeight="1" thickBot="1" x14ac:dyDescent="0.25">
      <c r="A119" s="322" t="s">
        <v>64</v>
      </c>
      <c r="B119" s="323"/>
      <c r="C11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19" s="45">
        <v>30</v>
      </c>
      <c r="E119" s="45"/>
      <c r="F119" s="45"/>
      <c r="G119" s="45"/>
      <c r="H119" s="46"/>
    </row>
    <row r="120" spans="1:8" s="28" customFormat="1" ht="50.1" customHeight="1" thickBot="1" x14ac:dyDescent="0.25">
      <c r="A120" s="24" t="s">
        <v>65</v>
      </c>
      <c r="B120" s="25"/>
      <c r="C120" s="26"/>
      <c r="D120" s="156" t="str">
        <f>"от "&amp;MIN(D122,D142:D156)&amp;" до "&amp;MAX(D122,D142:D156)</f>
        <v>от 540 до 22290</v>
      </c>
      <c r="E120" s="156"/>
      <c r="F120" s="156"/>
      <c r="G120" s="156"/>
      <c r="H120" s="157"/>
    </row>
    <row r="121" spans="1:8" s="16" customFormat="1" ht="24.95" customHeight="1" thickBot="1" x14ac:dyDescent="0.25">
      <c r="A121" s="301"/>
      <c r="B121" s="302"/>
      <c r="C121" s="118"/>
      <c r="D121" s="325"/>
      <c r="E121" s="325"/>
      <c r="F121" s="325"/>
      <c r="G121" s="325"/>
      <c r="H121" s="326"/>
    </row>
    <row r="122" spans="1:8" s="16" customFormat="1" ht="68.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22" s="165">
        <v>12600</v>
      </c>
      <c r="E122" s="165"/>
      <c r="F122" s="165"/>
      <c r="G122" s="165"/>
      <c r="H122" s="166"/>
    </row>
    <row r="123" spans="1:8" s="16" customFormat="1" ht="68.25" customHeight="1" thickBot="1" x14ac:dyDescent="0.25">
      <c r="A123" s="167" t="s">
        <v>67</v>
      </c>
      <c r="B123" s="168"/>
      <c r="C123" s="169"/>
      <c r="D123" s="170" t="s">
        <v>68</v>
      </c>
      <c r="E123" s="171"/>
      <c r="F123" s="171"/>
      <c r="G123" s="171"/>
      <c r="H123" s="172"/>
    </row>
    <row r="124" spans="1:8" s="16" customFormat="1" ht="68.25" customHeight="1" x14ac:dyDescent="0.2">
      <c r="A124" s="173" t="s">
        <v>69</v>
      </c>
      <c r="B124" s="174"/>
      <c r="C124" s="169"/>
      <c r="D124" s="140">
        <f>D122/4</f>
        <v>3150</v>
      </c>
      <c r="E124" s="140"/>
      <c r="F124" s="140"/>
      <c r="G124" s="140"/>
      <c r="H124" s="141"/>
    </row>
    <row r="125" spans="1:8" s="16" customFormat="1" ht="68.25" customHeight="1" x14ac:dyDescent="0.2">
      <c r="A125" s="173" t="s">
        <v>70</v>
      </c>
      <c r="B125" s="174"/>
      <c r="C125" s="169"/>
      <c r="D125" s="140">
        <f>D122/5</f>
        <v>2520</v>
      </c>
      <c r="E125" s="140"/>
      <c r="F125" s="140"/>
      <c r="G125" s="140"/>
      <c r="H125" s="141"/>
    </row>
    <row r="126" spans="1:8" s="16" customFormat="1" ht="68.25" customHeight="1" x14ac:dyDescent="0.2">
      <c r="A126" s="173" t="s">
        <v>71</v>
      </c>
      <c r="B126" s="174"/>
      <c r="C126" s="169"/>
      <c r="D126" s="140">
        <f>D122/6</f>
        <v>2100</v>
      </c>
      <c r="E126" s="140"/>
      <c r="F126" s="140"/>
      <c r="G126" s="140"/>
      <c r="H126" s="141"/>
    </row>
    <row r="127" spans="1:8" s="16" customFormat="1" ht="68.25" customHeight="1" x14ac:dyDescent="0.2">
      <c r="A127" s="173" t="s">
        <v>72</v>
      </c>
      <c r="B127" s="174"/>
      <c r="C127" s="169"/>
      <c r="D127" s="140">
        <f>D122/7</f>
        <v>1800</v>
      </c>
      <c r="E127" s="140"/>
      <c r="F127" s="140"/>
      <c r="G127" s="140"/>
      <c r="H127" s="141"/>
    </row>
    <row r="128" spans="1:8" s="16" customFormat="1" ht="68.25" customHeight="1" x14ac:dyDescent="0.2">
      <c r="A128" s="173" t="s">
        <v>73</v>
      </c>
      <c r="B128" s="174"/>
      <c r="C128" s="169"/>
      <c r="D128" s="140">
        <f>D122/8</f>
        <v>1575</v>
      </c>
      <c r="E128" s="140"/>
      <c r="F128" s="140"/>
      <c r="G128" s="140"/>
      <c r="H128" s="141"/>
    </row>
    <row r="129" spans="1:8" s="16" customFormat="1" ht="68.25" customHeight="1" x14ac:dyDescent="0.2">
      <c r="A129" s="173" t="s">
        <v>74</v>
      </c>
      <c r="B129" s="174"/>
      <c r="C129" s="169"/>
      <c r="D129" s="140">
        <f>D122/9</f>
        <v>1400</v>
      </c>
      <c r="E129" s="140"/>
      <c r="F129" s="140"/>
      <c r="G129" s="140"/>
      <c r="H129" s="141"/>
    </row>
    <row r="130" spans="1:8" s="16" customFormat="1" ht="68.25" customHeight="1" x14ac:dyDescent="0.2">
      <c r="A130" s="173" t="s">
        <v>75</v>
      </c>
      <c r="B130" s="174"/>
      <c r="C130" s="169"/>
      <c r="D130" s="140">
        <f>D122/10</f>
        <v>1260</v>
      </c>
      <c r="E130" s="140"/>
      <c r="F130" s="140"/>
      <c r="G130" s="140"/>
      <c r="H130" s="141"/>
    </row>
    <row r="131" spans="1:8" s="16" customFormat="1" ht="68.25" customHeight="1" thickBot="1" x14ac:dyDescent="0.25">
      <c r="A131" s="162" t="s">
        <v>76</v>
      </c>
      <c r="B131" s="163"/>
      <c r="C131" s="169"/>
      <c r="D131" s="165">
        <v>18888</v>
      </c>
      <c r="E131" s="165"/>
      <c r="F131" s="165"/>
      <c r="G131" s="165"/>
      <c r="H131" s="166"/>
    </row>
    <row r="132" spans="1:8" s="16" customFormat="1" ht="68.25" customHeight="1" thickBot="1" x14ac:dyDescent="0.25">
      <c r="A132" s="167" t="s">
        <v>67</v>
      </c>
      <c r="B132" s="168"/>
      <c r="C132" s="169"/>
      <c r="D132" s="170" t="s">
        <v>68</v>
      </c>
      <c r="E132" s="171"/>
      <c r="F132" s="171"/>
      <c r="G132" s="171"/>
      <c r="H132" s="172"/>
    </row>
    <row r="133" spans="1:8" s="16" customFormat="1" ht="68.25" customHeight="1" x14ac:dyDescent="0.2">
      <c r="A133" s="173" t="s">
        <v>69</v>
      </c>
      <c r="B133" s="174"/>
      <c r="C133" s="169"/>
      <c r="D133" s="140">
        <v>4722</v>
      </c>
      <c r="E133" s="140"/>
      <c r="F133" s="140"/>
      <c r="G133" s="140"/>
      <c r="H133" s="141"/>
    </row>
    <row r="134" spans="1:8" s="16" customFormat="1" ht="68.25" customHeight="1" x14ac:dyDescent="0.2">
      <c r="A134" s="173" t="s">
        <v>70</v>
      </c>
      <c r="B134" s="174"/>
      <c r="C134" s="169"/>
      <c r="D134" s="140">
        <v>3777.6</v>
      </c>
      <c r="E134" s="140"/>
      <c r="F134" s="140"/>
      <c r="G134" s="140"/>
      <c r="H134" s="141"/>
    </row>
    <row r="135" spans="1:8" s="16" customFormat="1" ht="68.25" customHeight="1" x14ac:dyDescent="0.2">
      <c r="A135" s="173" t="s">
        <v>71</v>
      </c>
      <c r="B135" s="174"/>
      <c r="C135" s="169"/>
      <c r="D135" s="140">
        <v>3148</v>
      </c>
      <c r="E135" s="140"/>
      <c r="F135" s="140"/>
      <c r="G135" s="140"/>
      <c r="H135" s="141"/>
    </row>
    <row r="136" spans="1:8" s="16" customFormat="1" ht="68.25" customHeight="1" x14ac:dyDescent="0.2">
      <c r="A136" s="173" t="s">
        <v>72</v>
      </c>
      <c r="B136" s="174"/>
      <c r="C136" s="169"/>
      <c r="D136" s="140">
        <v>2698.2857142857142</v>
      </c>
      <c r="E136" s="140"/>
      <c r="F136" s="140"/>
      <c r="G136" s="140"/>
      <c r="H136" s="141"/>
    </row>
    <row r="137" spans="1:8" s="16" customFormat="1" ht="68.25" customHeight="1" x14ac:dyDescent="0.2">
      <c r="A137" s="173" t="s">
        <v>73</v>
      </c>
      <c r="B137" s="174"/>
      <c r="C137" s="169"/>
      <c r="D137" s="140">
        <v>2361</v>
      </c>
      <c r="E137" s="140"/>
      <c r="F137" s="140"/>
      <c r="G137" s="140"/>
      <c r="H137" s="141"/>
    </row>
    <row r="138" spans="1:8" s="16" customFormat="1" ht="68.25" customHeight="1" x14ac:dyDescent="0.2">
      <c r="A138" s="173" t="s">
        <v>74</v>
      </c>
      <c r="B138" s="174"/>
      <c r="C138" s="169"/>
      <c r="D138" s="140">
        <v>2098.6666666666665</v>
      </c>
      <c r="E138" s="140"/>
      <c r="F138" s="140"/>
      <c r="G138" s="140"/>
      <c r="H138" s="141"/>
    </row>
    <row r="139" spans="1:8" s="16" customFormat="1" ht="68.25" customHeight="1" thickBot="1" x14ac:dyDescent="0.25">
      <c r="A139" s="173" t="s">
        <v>75</v>
      </c>
      <c r="B139" s="174"/>
      <c r="C139" s="177"/>
      <c r="D139" s="140">
        <v>1888.8</v>
      </c>
      <c r="E139" s="140"/>
      <c r="F139" s="140"/>
      <c r="G139" s="140"/>
      <c r="H139" s="141"/>
    </row>
    <row r="140" spans="1:8" s="16" customFormat="1" ht="62.45" customHeight="1" thickBot="1" x14ac:dyDescent="0.25">
      <c r="A140" s="178" t="s">
        <v>77</v>
      </c>
      <c r="B140" s="179"/>
      <c r="C14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0" s="44">
        <v>10008</v>
      </c>
      <c r="E140" s="45"/>
      <c r="F140" s="45"/>
      <c r="G140" s="45"/>
      <c r="H140" s="46"/>
    </row>
    <row r="141" spans="1:8" s="16" customFormat="1" ht="24.95" customHeight="1" thickBot="1" x14ac:dyDescent="0.25">
      <c r="A141" s="301"/>
      <c r="B141" s="302"/>
      <c r="C141" s="182"/>
      <c r="D141" s="325"/>
      <c r="E141" s="325"/>
      <c r="F141" s="325"/>
      <c r="G141" s="325"/>
      <c r="H141" s="326"/>
    </row>
    <row r="142" spans="1:8" s="16" customFormat="1" ht="50.1" customHeight="1" x14ac:dyDescent="0.2">
      <c r="A142" s="137" t="s">
        <v>78</v>
      </c>
      <c r="B142" s="191"/>
      <c r="C142" s="294" t="str">
        <f>"Интернет-площадка 2gis.ru на основе Cправочника организаций "&amp;$C$2&amp;""</f>
        <v>Интернет-площадка 2gis.ru на основе Cправочника организаций "2ГИС.ТОЛЬЯТТИ"</v>
      </c>
      <c r="D142" s="329">
        <v>5490</v>
      </c>
      <c r="E142" s="140"/>
      <c r="F142" s="140"/>
      <c r="G142" s="140"/>
      <c r="H142" s="141"/>
    </row>
    <row r="143" spans="1:8" s="16" customFormat="1" ht="50.1" customHeight="1" x14ac:dyDescent="0.2">
      <c r="A143" s="143" t="s">
        <v>79</v>
      </c>
      <c r="B143" s="144"/>
      <c r="C143"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3" s="56">
        <v>6090</v>
      </c>
      <c r="E143" s="37"/>
      <c r="F143" s="37"/>
      <c r="G143" s="37"/>
      <c r="H143" s="38"/>
    </row>
    <row r="144" spans="1:8" s="16" customFormat="1" ht="50.1" customHeight="1" x14ac:dyDescent="0.2">
      <c r="A144" s="143" t="s">
        <v>80</v>
      </c>
      <c r="B144" s="144"/>
      <c r="C144"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56">
        <v>21990</v>
      </c>
      <c r="E144" s="37"/>
      <c r="F144" s="37"/>
      <c r="G144" s="37"/>
      <c r="H144" s="38"/>
    </row>
    <row r="145" spans="1:8" s="16" customFormat="1" ht="50.1" customHeight="1" x14ac:dyDescent="0.2">
      <c r="A145" s="143" t="s">
        <v>81</v>
      </c>
      <c r="B145" s="144"/>
      <c r="C145" s="190" t="str">
        <f>"Интернет-площадка 2gis.ru на основе Cправочника организаций "&amp;$C$2&amp;""</f>
        <v>Интернет-площадка 2gis.ru на основе Cправочника организаций "2ГИС.ТОЛЬЯТТИ"</v>
      </c>
      <c r="D145" s="56">
        <v>5790</v>
      </c>
      <c r="E145" s="37"/>
      <c r="F145" s="37"/>
      <c r="G145" s="37"/>
      <c r="H145" s="38"/>
    </row>
    <row r="146" spans="1:8" s="16" customFormat="1" ht="50.1" customHeight="1" x14ac:dyDescent="0.2">
      <c r="A146" s="143" t="s">
        <v>82</v>
      </c>
      <c r="B146" s="144"/>
      <c r="C146" s="190" t="str">
        <f>"Интернет-площадка 2gis.ru на основе Cправочника организаций "&amp;$C$2&amp;""</f>
        <v>Интернет-площадка 2gis.ru на основе Cправочника организаций "2ГИС.ТОЛЬЯТТИ"</v>
      </c>
      <c r="D146" s="56">
        <v>6948</v>
      </c>
      <c r="E146" s="37"/>
      <c r="F146" s="37"/>
      <c r="G146" s="37"/>
      <c r="H146" s="38"/>
    </row>
    <row r="147" spans="1:8" s="16" customFormat="1" ht="50.1" customHeight="1" x14ac:dyDescent="0.2">
      <c r="A147" s="143" t="s">
        <v>83</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7" s="56">
        <v>8490</v>
      </c>
      <c r="E147" s="37"/>
      <c r="F147" s="37"/>
      <c r="G147" s="37"/>
      <c r="H147" s="38"/>
    </row>
    <row r="148" spans="1:8" s="16" customFormat="1" ht="50.1" customHeight="1" x14ac:dyDescent="0.2">
      <c r="A148" s="143" t="s">
        <v>84</v>
      </c>
      <c r="B148" s="144"/>
      <c r="C148"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8" s="56">
        <v>12390</v>
      </c>
      <c r="E148" s="37"/>
      <c r="F148" s="37"/>
      <c r="G148" s="37"/>
      <c r="H148" s="38"/>
    </row>
    <row r="149" spans="1:8" s="16" customFormat="1" ht="50.1" customHeight="1" x14ac:dyDescent="0.2">
      <c r="A149" s="143" t="s">
        <v>85</v>
      </c>
      <c r="B149" s="144"/>
      <c r="C149"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9" s="56">
        <v>22290</v>
      </c>
      <c r="E149" s="37"/>
      <c r="F149" s="37"/>
      <c r="G149" s="37"/>
      <c r="H149" s="38"/>
    </row>
    <row r="150" spans="1:8" s="16" customFormat="1" ht="50.1" customHeight="1" x14ac:dyDescent="0.2">
      <c r="A150" s="143" t="s">
        <v>86</v>
      </c>
      <c r="B150" s="144"/>
      <c r="C150" s="190" t="str">
        <f>C180</f>
        <v>электронный справочник на основе Справочника организаций "2ГИС.ТОЛЬЯТТИ" (мобильная версия 2ГИС 4.0 и выше)</v>
      </c>
      <c r="D150" s="56">
        <v>12000</v>
      </c>
      <c r="E150" s="37"/>
      <c r="F150" s="37"/>
      <c r="G150" s="37"/>
      <c r="H150" s="38"/>
    </row>
    <row r="151" spans="1:8" s="16" customFormat="1" ht="50.1" customHeight="1" x14ac:dyDescent="0.2">
      <c r="A151" s="143" t="s">
        <v>87</v>
      </c>
      <c r="B151" s="144"/>
      <c r="C151" s="190" t="s">
        <v>694</v>
      </c>
      <c r="D151" s="56">
        <v>540</v>
      </c>
      <c r="E151" s="37"/>
      <c r="F151" s="37"/>
      <c r="G151" s="37"/>
      <c r="H151" s="38"/>
    </row>
    <row r="152" spans="1:8" s="16" customFormat="1" ht="83.25" customHeight="1" x14ac:dyDescent="0.2">
      <c r="A152" s="143" t="s">
        <v>89</v>
      </c>
      <c r="B152" s="144"/>
      <c r="C15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2" s="56">
        <v>4590</v>
      </c>
      <c r="E152" s="37"/>
      <c r="F152" s="37"/>
      <c r="G152" s="37"/>
      <c r="H152" s="38"/>
    </row>
    <row r="153" spans="1:8" s="16" customFormat="1" ht="83.25" customHeight="1" x14ac:dyDescent="0.2">
      <c r="A153" s="143" t="s">
        <v>90</v>
      </c>
      <c r="B153" s="144"/>
      <c r="C153" s="190" t="str">
        <f t="shared" ref="C153:C15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3" s="56">
        <v>3672</v>
      </c>
      <c r="E153" s="37"/>
      <c r="F153" s="37"/>
      <c r="G153" s="37"/>
      <c r="H153" s="38"/>
    </row>
    <row r="154" spans="1:8" s="16" customFormat="1" ht="83.25" customHeight="1" x14ac:dyDescent="0.2">
      <c r="A154" s="143" t="s">
        <v>91</v>
      </c>
      <c r="B154" s="144"/>
      <c r="C154"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4" s="56">
        <v>3750</v>
      </c>
      <c r="E154" s="37"/>
      <c r="F154" s="37"/>
      <c r="G154" s="37"/>
      <c r="H154" s="38"/>
    </row>
    <row r="155" spans="1:8" s="16" customFormat="1" ht="83.25" customHeight="1" x14ac:dyDescent="0.2">
      <c r="A155" s="143" t="s">
        <v>92</v>
      </c>
      <c r="B155" s="144"/>
      <c r="C155" s="190"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55" s="56">
        <v>1836</v>
      </c>
      <c r="E155" s="37"/>
      <c r="F155" s="37"/>
      <c r="G155" s="37"/>
      <c r="H155" s="38"/>
    </row>
    <row r="156" spans="1:8" s="16" customFormat="1"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6" s="56">
        <v>6990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7" s="56">
        <v>1380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8" s="56">
        <v>14100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9" s="56">
        <v>5010</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0" s="56">
        <v>5010</v>
      </c>
      <c r="E160" s="37"/>
      <c r="F160" s="37"/>
      <c r="G160" s="37"/>
      <c r="H160" s="38"/>
    </row>
    <row r="161" spans="1:8" s="16" customFormat="1" ht="78" customHeight="1" x14ac:dyDescent="0.2">
      <c r="A161" s="143" t="s">
        <v>93</v>
      </c>
      <c r="B161" s="144" t="s">
        <v>93</v>
      </c>
      <c r="C16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1" s="56">
        <v>10008</v>
      </c>
      <c r="E161" s="37"/>
      <c r="F161" s="37"/>
      <c r="G161" s="37"/>
      <c r="H161" s="38"/>
    </row>
    <row r="162" spans="1:8" s="16" customFormat="1" ht="78" customHeight="1" x14ac:dyDescent="0.2">
      <c r="A162" s="143" t="s">
        <v>94</v>
      </c>
      <c r="B162" s="144" t="s">
        <v>94</v>
      </c>
      <c r="C16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62" s="56">
        <v>7500</v>
      </c>
      <c r="E162" s="37"/>
      <c r="F162" s="37"/>
      <c r="G162" s="37"/>
      <c r="H162" s="38"/>
    </row>
    <row r="163" spans="1:8" s="16" customFormat="1" ht="50.1" customHeight="1" x14ac:dyDescent="0.2">
      <c r="A163" s="143" t="s">
        <v>99</v>
      </c>
      <c r="B163" s="144"/>
      <c r="C163" s="190" t="str">
        <f>"Интернет-площадка 2gis.ru на основе Cправочника организаций "&amp;$C$2&amp;""</f>
        <v>Интернет-площадка 2gis.ru на основе Cправочника организаций "2ГИС.ТОЛЬЯТТИ"</v>
      </c>
      <c r="D163" s="56">
        <v>7800</v>
      </c>
      <c r="E163" s="37"/>
      <c r="F163" s="37"/>
      <c r="G163" s="37"/>
      <c r="H163" s="38"/>
    </row>
    <row r="164" spans="1:8" s="16" customFormat="1" ht="50.1" customHeight="1" x14ac:dyDescent="0.2">
      <c r="A164" s="143" t="s">
        <v>100</v>
      </c>
      <c r="B164" s="144"/>
      <c r="C164" s="190" t="str">
        <f t="shared" ref="C164:C172"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4" s="56">
        <v>8640</v>
      </c>
      <c r="E164" s="37"/>
      <c r="F164" s="37"/>
      <c r="G164" s="37"/>
      <c r="H164" s="38"/>
    </row>
    <row r="165" spans="1:8" s="16" customFormat="1" ht="50.1" customHeight="1" x14ac:dyDescent="0.2">
      <c r="A165" s="143" t="s">
        <v>101</v>
      </c>
      <c r="B165" s="144"/>
      <c r="C165" s="190" t="str">
        <f t="shared" si="1"/>
        <v>Электронный справочник на основе Справочника организаций "2ГИС.ТОЛЬЯТТИ" (версия для ПК)</v>
      </c>
      <c r="D165" s="56">
        <v>30840</v>
      </c>
      <c r="E165" s="37"/>
      <c r="F165" s="37"/>
      <c r="G165" s="37"/>
      <c r="H165" s="38"/>
    </row>
    <row r="166" spans="1:8" s="16" customFormat="1" ht="50.1" customHeight="1" x14ac:dyDescent="0.2">
      <c r="A166" s="143" t="s">
        <v>102</v>
      </c>
      <c r="B166" s="144"/>
      <c r="C166" s="190" t="str">
        <f>"Интернет-площадка 2gis.ru на основе Cправочника организаций "&amp;$C$2&amp;""</f>
        <v>Интернет-площадка 2gis.ru на основе Cправочника организаций "2ГИС.ТОЛЬЯТТИ"</v>
      </c>
      <c r="D166" s="56">
        <v>8160</v>
      </c>
      <c r="E166" s="37"/>
      <c r="F166" s="37"/>
      <c r="G166" s="37"/>
      <c r="H166" s="38"/>
    </row>
    <row r="167" spans="1:8" s="16" customFormat="1" ht="50.1" customHeight="1" x14ac:dyDescent="0.2">
      <c r="A167" s="143" t="s">
        <v>103</v>
      </c>
      <c r="B167" s="144"/>
      <c r="C167" s="190" t="str">
        <f>"Интернет-площадка 2gis.ru на основе Cправочника организаций "&amp;$C$2&amp;""</f>
        <v>Интернет-площадка 2gis.ru на основе Cправочника организаций "2ГИС.ТОЛЬЯТТИ"</v>
      </c>
      <c r="D167" s="56">
        <v>9792</v>
      </c>
      <c r="E167" s="37"/>
      <c r="F167" s="37"/>
      <c r="G167" s="37"/>
      <c r="H167" s="38"/>
    </row>
    <row r="168" spans="1:8" s="16" customFormat="1" ht="50.1" customHeight="1" x14ac:dyDescent="0.2">
      <c r="A168" s="143" t="s">
        <v>104</v>
      </c>
      <c r="B168" s="144"/>
      <c r="C168" s="190" t="str">
        <f t="shared" si="1"/>
        <v>Электронный справочник на основе Справочника организаций "2ГИС.ТОЛЬЯТТИ" (версия для ПК)</v>
      </c>
      <c r="D168" s="56">
        <v>12000</v>
      </c>
      <c r="E168" s="37"/>
      <c r="F168" s="37"/>
      <c r="G168" s="37"/>
      <c r="H168" s="38"/>
    </row>
    <row r="169" spans="1:8" s="16" customFormat="1" ht="50.1" customHeight="1" x14ac:dyDescent="0.2">
      <c r="A169" s="143" t="s">
        <v>105</v>
      </c>
      <c r="B169" s="144"/>
      <c r="C169" s="190" t="str">
        <f t="shared" si="1"/>
        <v>Электронный справочник на основе Справочника организаций "2ГИС.ТОЛЬЯТТИ" (версия для ПК)</v>
      </c>
      <c r="D169" s="56">
        <v>17400</v>
      </c>
      <c r="E169" s="37"/>
      <c r="F169" s="37"/>
      <c r="G169" s="37"/>
      <c r="H169" s="38"/>
    </row>
    <row r="170" spans="1:8" s="16" customFormat="1" ht="50.1" customHeight="1" x14ac:dyDescent="0.2">
      <c r="A170" s="143" t="s">
        <v>106</v>
      </c>
      <c r="B170" s="144"/>
      <c r="C170" s="190" t="str">
        <f t="shared" si="1"/>
        <v>Электронный справочник на основе Справочника организаций "2ГИС.ТОЛЬЯТТИ" (версия для ПК)</v>
      </c>
      <c r="D170" s="56">
        <v>31320</v>
      </c>
      <c r="E170" s="37"/>
      <c r="F170" s="37"/>
      <c r="G170" s="37"/>
      <c r="H170" s="38"/>
    </row>
    <row r="171" spans="1:8" s="16" customFormat="1" ht="50.1" customHeight="1" x14ac:dyDescent="0.2">
      <c r="A171" s="143" t="s">
        <v>107</v>
      </c>
      <c r="B171" s="144"/>
      <c r="C171" s="190" t="s">
        <v>694</v>
      </c>
      <c r="D171" s="56">
        <v>840</v>
      </c>
      <c r="E171" s="37"/>
      <c r="F171" s="37"/>
      <c r="G171" s="37"/>
      <c r="H171" s="38"/>
    </row>
    <row r="172" spans="1:8" s="16" customFormat="1" ht="50.1" customHeight="1" thickBot="1" x14ac:dyDescent="0.25">
      <c r="A172" s="143" t="s">
        <v>109</v>
      </c>
      <c r="B172" s="144"/>
      <c r="C172" s="190" t="str">
        <f t="shared" si="1"/>
        <v>Электронный справочник на основе Справочника организаций "2ГИС.ТОЛЬЯТТИ" (версия для ПК)</v>
      </c>
      <c r="D172" s="56">
        <v>9840</v>
      </c>
      <c r="E172" s="37"/>
      <c r="F172" s="37"/>
      <c r="G172" s="37"/>
      <c r="H172" s="38"/>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74" s="31">
        <v>5004</v>
      </c>
      <c r="E174" s="32"/>
      <c r="F174" s="32"/>
      <c r="G174" s="32"/>
      <c r="H174" s="33"/>
    </row>
    <row r="175" spans="1:8" s="16" customFormat="1" ht="50.1" customHeight="1" x14ac:dyDescent="0.2">
      <c r="A175" s="143" t="s">
        <v>112</v>
      </c>
      <c r="B175" s="144"/>
      <c r="C175" s="196"/>
      <c r="D175" s="36">
        <v>5004</v>
      </c>
      <c r="E175" s="37"/>
      <c r="F175" s="37"/>
      <c r="G175" s="37"/>
      <c r="H175" s="38"/>
    </row>
    <row r="176" spans="1:8" s="16" customFormat="1" ht="50.1" customHeight="1" x14ac:dyDescent="0.2">
      <c r="A176" s="194" t="s">
        <v>113</v>
      </c>
      <c r="B176" s="195"/>
      <c r="C176" s="196"/>
      <c r="D176" s="329">
        <v>3000</v>
      </c>
      <c r="E176" s="140"/>
      <c r="F176" s="140"/>
      <c r="G176" s="140"/>
      <c r="H176" s="141"/>
    </row>
    <row r="177" spans="1:8" s="16" customFormat="1" ht="50.1" customHeight="1" x14ac:dyDescent="0.2">
      <c r="A177" s="194" t="s">
        <v>114</v>
      </c>
      <c r="B177" s="195"/>
      <c r="C177" s="196"/>
      <c r="D177" s="329">
        <v>300</v>
      </c>
      <c r="E177" s="140"/>
      <c r="F177" s="140"/>
      <c r="G177" s="140"/>
      <c r="H177" s="141"/>
    </row>
    <row r="178" spans="1:8" s="16" customFormat="1" ht="50.1" customHeight="1" thickBot="1" x14ac:dyDescent="0.25">
      <c r="A178" s="194" t="s">
        <v>115</v>
      </c>
      <c r="B178" s="195"/>
      <c r="C178" s="198"/>
      <c r="D178" s="78">
        <v>1050</v>
      </c>
      <c r="E178" s="79"/>
      <c r="F178" s="79"/>
      <c r="G178" s="79"/>
      <c r="H178" s="80"/>
    </row>
    <row r="179" spans="1:8" s="16" customFormat="1" ht="50.1" customHeight="1" thickBot="1" x14ac:dyDescent="0.25">
      <c r="A179" s="24" t="s">
        <v>116</v>
      </c>
      <c r="B179" s="25"/>
      <c r="C179" s="26"/>
      <c r="D179" s="156"/>
      <c r="E179" s="156"/>
      <c r="F179" s="156"/>
      <c r="G179" s="156"/>
      <c r="H179" s="157"/>
    </row>
    <row r="180" spans="1:8" s="16" customFormat="1" ht="50.1" customHeight="1" x14ac:dyDescent="0.2">
      <c r="A180" s="143" t="s">
        <v>163</v>
      </c>
      <c r="B180" s="144"/>
      <c r="C18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56">
        <v>8490</v>
      </c>
      <c r="E180" s="37"/>
      <c r="F180" s="37"/>
      <c r="G180" s="37"/>
      <c r="H180" s="38"/>
    </row>
    <row r="181" spans="1:8" s="16" customFormat="1" ht="50.1" customHeight="1" x14ac:dyDescent="0.2">
      <c r="A181" s="137" t="s">
        <v>118</v>
      </c>
      <c r="B181" s="191" t="s">
        <v>455</v>
      </c>
      <c r="C18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1" s="56">
        <v>8190</v>
      </c>
      <c r="E181" s="37"/>
      <c r="F181" s="37"/>
      <c r="G181" s="37"/>
      <c r="H181" s="38"/>
    </row>
    <row r="182" spans="1:8" s="16" customFormat="1" ht="50.1" customHeight="1" x14ac:dyDescent="0.2">
      <c r="A182" s="143" t="s">
        <v>164</v>
      </c>
      <c r="B182" s="144"/>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2" s="329">
        <v>12000</v>
      </c>
      <c r="E182" s="140"/>
      <c r="F182" s="140"/>
      <c r="G182" s="140"/>
      <c r="H182" s="141"/>
    </row>
    <row r="183" spans="1:8" s="16" customFormat="1" ht="67.5" customHeight="1" x14ac:dyDescent="0.2">
      <c r="A183" s="137" t="s">
        <v>165</v>
      </c>
      <c r="B183" s="191" t="s">
        <v>455</v>
      </c>
      <c r="C18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83" s="329">
        <v>11520</v>
      </c>
      <c r="E183" s="140"/>
      <c r="F183" s="140"/>
      <c r="G183" s="140"/>
      <c r="H183" s="141"/>
    </row>
    <row r="184" spans="1:8" s="16" customFormat="1" ht="126" customHeight="1" x14ac:dyDescent="0.2">
      <c r="A184" s="143" t="s">
        <v>123</v>
      </c>
      <c r="B184" s="144"/>
      <c r="C184" s="300" t="str">
        <f>C180</f>
        <v>электронный справочник на основе Справочника организаций "2ГИС.ТОЛЬЯТТИ" (мобильная версия 2ГИС 4.0 и выше)</v>
      </c>
      <c r="D184" s="329">
        <v>10290</v>
      </c>
      <c r="E184" s="140"/>
      <c r="F184" s="140"/>
      <c r="G184" s="140"/>
      <c r="H184" s="141"/>
    </row>
    <row r="185" spans="1:8" s="16" customFormat="1" ht="126" customHeight="1" thickBot="1" x14ac:dyDescent="0.25">
      <c r="A185" s="143" t="s">
        <v>124</v>
      </c>
      <c r="B185" s="144"/>
      <c r="C18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85" s="329">
        <v>7722</v>
      </c>
      <c r="E185" s="140"/>
      <c r="F185" s="140"/>
      <c r="G185" s="140"/>
      <c r="H185" s="141"/>
    </row>
    <row r="186" spans="1:8" s="28" customFormat="1" ht="50.1" customHeight="1" thickBot="1" x14ac:dyDescent="0.25">
      <c r="A186" s="301"/>
      <c r="B186" s="302"/>
      <c r="C186" s="118"/>
      <c r="D186" s="325"/>
      <c r="E186" s="325"/>
      <c r="F186" s="325"/>
      <c r="G186" s="325"/>
      <c r="H186" s="326"/>
    </row>
    <row r="187" spans="1:8" s="16" customFormat="1" ht="21" x14ac:dyDescent="0.2">
      <c r="A187" s="204"/>
      <c r="B187" s="205"/>
      <c r="C187" s="206"/>
      <c r="D187" s="205"/>
      <c r="E187" s="205"/>
      <c r="F187" s="205"/>
      <c r="G187" s="205"/>
      <c r="H187" s="207"/>
    </row>
    <row r="188" spans="1:8" s="16" customFormat="1" ht="21" x14ac:dyDescent="0.2">
      <c r="A188" s="208"/>
      <c r="B188" s="209" t="s">
        <v>125</v>
      </c>
      <c r="C188" s="210" t="s">
        <v>180</v>
      </c>
      <c r="D188" s="210"/>
      <c r="E188" s="211"/>
      <c r="F188" s="211"/>
      <c r="G188" s="211"/>
      <c r="H188" s="211"/>
    </row>
    <row r="189" spans="1:8" s="16" customFormat="1" ht="21" x14ac:dyDescent="0.2">
      <c r="A189" s="208"/>
      <c r="B189" s="211"/>
      <c r="C189" s="212" t="s">
        <v>181</v>
      </c>
      <c r="D189" s="212"/>
      <c r="E189" s="211"/>
      <c r="F189" s="211"/>
      <c r="G189" s="211"/>
      <c r="H189" s="211"/>
    </row>
    <row r="190" spans="1:8" s="16" customFormat="1" ht="21" x14ac:dyDescent="0.2">
      <c r="A190" s="208"/>
      <c r="B190" s="211"/>
      <c r="C190" s="210" t="s">
        <v>182</v>
      </c>
      <c r="D190" s="212"/>
      <c r="E190" s="211"/>
      <c r="F190" s="211"/>
      <c r="G190" s="211"/>
      <c r="H190" s="211"/>
    </row>
    <row r="191" spans="1:8" s="28" customFormat="1" ht="26.25" x14ac:dyDescent="0.2">
      <c r="A191" s="221"/>
      <c r="B191" s="221"/>
      <c r="C191" s="212"/>
      <c r="D191" s="212"/>
      <c r="E191" s="223"/>
      <c r="F191" s="224"/>
      <c r="G191" s="225"/>
      <c r="H191" s="225"/>
    </row>
    <row r="192" spans="1:8" s="23" customFormat="1" ht="26.25" x14ac:dyDescent="0.2">
      <c r="A192" s="215" t="str">
        <f>Абакан_юр!A157</f>
        <v>По соглашению сторон в качестве валюты платежа могут выступать украинские гривны, в этом случае курс следующий: 1 руб. = 0,4294 гривен</v>
      </c>
      <c r="B192" s="215"/>
      <c r="C192" s="215"/>
      <c r="D192" s="216"/>
      <c r="E192" s="216"/>
      <c r="F192" s="217"/>
      <c r="G192" s="218"/>
      <c r="H192" s="218"/>
    </row>
    <row r="193" spans="1:8" s="16" customFormat="1" ht="26.25" x14ac:dyDescent="0.2">
      <c r="A193" s="215" t="str">
        <f>Абакан_юр!A158</f>
        <v>По соглашению сторон в качестве валюты платежа могут выступать дирхамы ОАЭ, в этом случае курс следующий: 1 руб. = 0,0422 дирхам</v>
      </c>
      <c r="B193" s="215"/>
      <c r="C193" s="215"/>
      <c r="D193" s="216"/>
      <c r="E193" s="216"/>
      <c r="F193" s="217"/>
      <c r="G193" s="220"/>
      <c r="H193" s="220"/>
    </row>
    <row r="194" spans="1:8" ht="12.6" customHeight="1" x14ac:dyDescent="0.2">
      <c r="A194" s="215" t="str">
        <f>Абакан_юр!A159</f>
        <v>По соглашению сторон в качестве валюты платежа могут выступать доллары США, в этом случае курс следующий: 1 руб. = 0,0115 доллара</v>
      </c>
      <c r="B194" s="215"/>
      <c r="C194" s="215"/>
      <c r="D194" s="216"/>
      <c r="E194" s="216"/>
      <c r="F194" s="217"/>
      <c r="G194" s="220"/>
      <c r="H194" s="220"/>
    </row>
    <row r="195" spans="1:8" s="211" customFormat="1" ht="24.95" customHeight="1" x14ac:dyDescent="0.2">
      <c r="A195" s="215" t="str">
        <f>Абакан_юр!A160</f>
        <v>По соглашению сторон в качестве валюты платежа могут выступать евро, в этом случае курс следующий: 1 руб. = 0,0106 евро</v>
      </c>
      <c r="B195" s="215"/>
      <c r="C195" s="215"/>
      <c r="D195" s="216"/>
      <c r="E195" s="217"/>
      <c r="F195" s="217"/>
      <c r="G195" s="220"/>
      <c r="H195" s="220"/>
    </row>
    <row r="196" spans="1:8" s="211" customFormat="1" ht="24.95" customHeight="1" x14ac:dyDescent="0.2">
      <c r="A196" s="215" t="str">
        <f>Абакан_юр!A161</f>
        <v>По соглашению сторон в качестве валюты платежа могут выступать чешские кроны, в этом случае курс следующий: 1 руб. = 0,2596 крона</v>
      </c>
      <c r="B196" s="215"/>
      <c r="C196" s="215"/>
      <c r="D196" s="216"/>
      <c r="E196" s="217"/>
      <c r="F196" s="217"/>
      <c r="G196" s="220"/>
      <c r="H196" s="220"/>
    </row>
    <row r="197" spans="1:8" s="211" customFormat="1" ht="24.95" customHeight="1" x14ac:dyDescent="0.2">
      <c r="A197" s="215" t="str">
        <f>Абакан_юр!A162</f>
        <v>По соглашению сторон в качестве валюты платежа могут выступать киргизские сомы, в этом случае курс следующий: 1 руб. = 1,0276 сом</v>
      </c>
      <c r="B197" s="215"/>
      <c r="C197" s="215"/>
      <c r="D197" s="216"/>
      <c r="E197" s="216"/>
      <c r="F197" s="217"/>
      <c r="G197" s="220"/>
      <c r="H197" s="220"/>
    </row>
    <row r="198" spans="1:8" s="226" customFormat="1" ht="12" customHeight="1" x14ac:dyDescent="0.2">
      <c r="A198"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8" s="215"/>
      <c r="C198" s="215"/>
      <c r="D198" s="216"/>
      <c r="E198" s="216"/>
      <c r="F198" s="217"/>
      <c r="G198" s="220"/>
      <c r="H198" s="220"/>
    </row>
    <row r="199" spans="1:8" s="219" customFormat="1" ht="24.95" customHeight="1" x14ac:dyDescent="0.2">
      <c r="A199" s="221"/>
      <c r="B199" s="221"/>
      <c r="C199" s="222"/>
      <c r="D199" s="223"/>
      <c r="E199" s="223"/>
      <c r="F199" s="224"/>
      <c r="G199" s="225"/>
      <c r="H199" s="225"/>
    </row>
    <row r="200" spans="1:8" s="219" customFormat="1" ht="24.95" customHeight="1" x14ac:dyDescent="0.2">
      <c r="A200" s="227" t="s">
        <v>136</v>
      </c>
      <c r="B200" s="227"/>
      <c r="C200" s="227"/>
      <c r="D200" s="227"/>
      <c r="E200" s="227"/>
      <c r="F200" s="227"/>
      <c r="G200" s="227"/>
      <c r="H200" s="227"/>
    </row>
    <row r="201" spans="1:8" s="219" customFormat="1" ht="24.95" customHeight="1" x14ac:dyDescent="0.2">
      <c r="A201" s="227" t="s">
        <v>137</v>
      </c>
      <c r="B201" s="227"/>
      <c r="C201" s="227"/>
      <c r="D201" s="227"/>
      <c r="E201" s="227"/>
      <c r="F201" s="227"/>
      <c r="G201" s="227"/>
      <c r="H201" s="227"/>
    </row>
    <row r="202" spans="1:8" s="219" customFormat="1" ht="74.25" customHeight="1" x14ac:dyDescent="0.2">
      <c r="A202" s="215" t="s">
        <v>458</v>
      </c>
      <c r="B202" s="215"/>
      <c r="C202" s="215"/>
      <c r="D202" s="215"/>
      <c r="E202" s="215"/>
      <c r="F202" s="215"/>
      <c r="G202" s="215"/>
      <c r="H202" s="215"/>
    </row>
    <row r="203" spans="1:8" s="219" customFormat="1" ht="24.95" customHeight="1" thickBot="1" x14ac:dyDescent="0.25">
      <c r="A203" s="228" t="s">
        <v>138</v>
      </c>
      <c r="B203" s="228"/>
      <c r="C203" s="228"/>
      <c r="D203" s="228"/>
      <c r="E203" s="228"/>
      <c r="F203" s="229"/>
      <c r="H203" s="230"/>
    </row>
    <row r="204" spans="1:8" s="219" customFormat="1" ht="24.95" customHeight="1" thickBot="1" x14ac:dyDescent="0.25">
      <c r="A204" s="231" t="s">
        <v>139</v>
      </c>
      <c r="B204" s="232"/>
      <c r="C204" s="232"/>
      <c r="D204" s="232"/>
      <c r="E204" s="233"/>
      <c r="F204" s="234"/>
      <c r="G204" s="205"/>
      <c r="H204" s="235"/>
    </row>
    <row r="205" spans="1:8" s="219" customFormat="1" ht="24.95" customHeight="1" thickBot="1" x14ac:dyDescent="0.25">
      <c r="A205" s="305" t="s">
        <v>140</v>
      </c>
      <c r="B205" s="306"/>
      <c r="C205" s="238" t="s">
        <v>141</v>
      </c>
      <c r="D205" s="330" t="s">
        <v>142</v>
      </c>
      <c r="E205" s="331"/>
      <c r="F205" s="240"/>
      <c r="G205" s="240"/>
      <c r="H205" s="240"/>
    </row>
    <row r="206" spans="1:8" s="226" customFormat="1" ht="12" customHeight="1" x14ac:dyDescent="0.2">
      <c r="A206" s="247" t="s">
        <v>169</v>
      </c>
      <c r="B206" s="247"/>
      <c r="C206" s="249" t="s">
        <v>170</v>
      </c>
      <c r="D206" s="371">
        <v>2190</v>
      </c>
      <c r="E206" s="249"/>
      <c r="F206" s="240"/>
      <c r="G206" s="240"/>
      <c r="H206" s="240"/>
    </row>
    <row r="207" spans="1:8" ht="24.95" customHeight="1" x14ac:dyDescent="0.2">
      <c r="A207" s="247" t="s">
        <v>171</v>
      </c>
      <c r="B207" s="247"/>
      <c r="C207" s="249"/>
      <c r="D207" s="371">
        <v>1590</v>
      </c>
      <c r="E207" s="249"/>
      <c r="F207" s="240"/>
      <c r="G207" s="240"/>
      <c r="H207" s="240"/>
    </row>
    <row r="208" spans="1:8" ht="24.95" customHeight="1" x14ac:dyDescent="0.2">
      <c r="A208" s="247" t="s">
        <v>172</v>
      </c>
      <c r="B208" s="247"/>
      <c r="C208" s="249"/>
      <c r="D208" s="371">
        <v>1440</v>
      </c>
      <c r="E208" s="249"/>
      <c r="F208" s="240"/>
      <c r="G208" s="240"/>
      <c r="H208" s="240"/>
    </row>
    <row r="209" spans="1:8" s="205" customFormat="1" ht="38.25" customHeight="1" x14ac:dyDescent="0.2">
      <c r="A209" s="247" t="s">
        <v>173</v>
      </c>
      <c r="B209" s="247"/>
      <c r="C209" s="249"/>
      <c r="D209" s="371">
        <v>1290</v>
      </c>
      <c r="E209" s="249"/>
      <c r="F209" s="240"/>
      <c r="G209" s="240"/>
      <c r="H209" s="240"/>
    </row>
    <row r="210" spans="1:8" s="230" customFormat="1" ht="50.1" customHeight="1" x14ac:dyDescent="0.2">
      <c r="A210" s="247" t="s">
        <v>143</v>
      </c>
      <c r="B210" s="247"/>
      <c r="C210" s="248" t="s">
        <v>144</v>
      </c>
      <c r="D210" s="249" t="s">
        <v>145</v>
      </c>
      <c r="E210" s="249"/>
      <c r="F210" s="240"/>
      <c r="G210" s="240"/>
      <c r="H210" s="240"/>
    </row>
    <row r="211" spans="1:8" s="235" customFormat="1" ht="50.1" customHeight="1" x14ac:dyDescent="0.2">
      <c r="A211" s="247" t="s">
        <v>146</v>
      </c>
      <c r="B211" s="247"/>
      <c r="C211" s="248" t="s">
        <v>147</v>
      </c>
      <c r="D211" s="249" t="s">
        <v>148</v>
      </c>
      <c r="E211" s="249"/>
      <c r="F211" s="240"/>
      <c r="G211" s="240"/>
      <c r="H211" s="240"/>
    </row>
    <row r="212" spans="1:8" ht="93" customHeight="1" x14ac:dyDescent="0.2">
      <c r="A212" s="247" t="s">
        <v>149</v>
      </c>
      <c r="B212" s="247"/>
      <c r="C212" s="248" t="s">
        <v>150</v>
      </c>
      <c r="D212" s="249" t="s">
        <v>148</v>
      </c>
      <c r="E212" s="249"/>
      <c r="F212" s="240"/>
      <c r="G212" s="240"/>
      <c r="H212" s="240"/>
    </row>
    <row r="213" spans="1:8" ht="50.1" customHeight="1" thickBot="1" x14ac:dyDescent="0.25">
      <c r="A213" s="332" t="s">
        <v>152</v>
      </c>
      <c r="B213" s="333"/>
      <c r="C213" s="547" t="s">
        <v>153</v>
      </c>
      <c r="D213" s="333" t="s">
        <v>148</v>
      </c>
      <c r="E213" s="548"/>
      <c r="F213" s="234"/>
      <c r="G213" s="234"/>
      <c r="H213" s="234"/>
    </row>
    <row r="214" spans="1:8" ht="50.1" customHeight="1" thickBot="1" x14ac:dyDescent="0.25">
      <c r="A214" s="332" t="s">
        <v>154</v>
      </c>
      <c r="B214" s="333"/>
      <c r="C214" s="334" t="s">
        <v>155</v>
      </c>
      <c r="D214" s="335" t="s">
        <v>148</v>
      </c>
      <c r="E214" s="336"/>
      <c r="F214" s="224"/>
      <c r="G214" s="225"/>
      <c r="H214" s="225"/>
    </row>
    <row r="215" spans="1:8" ht="50.1" customHeight="1" x14ac:dyDescent="0.2">
      <c r="A215" s="252" t="s">
        <v>156</v>
      </c>
      <c r="B215" s="252"/>
      <c r="C215" s="252"/>
      <c r="D215" s="252"/>
      <c r="E215" s="252"/>
      <c r="F215" s="252"/>
      <c r="G215" s="252"/>
      <c r="H215" s="252"/>
    </row>
    <row r="216" spans="1:8" ht="50.1" customHeight="1" x14ac:dyDescent="0.2">
      <c r="A216" s="252" t="s">
        <v>157</v>
      </c>
      <c r="B216" s="252"/>
      <c r="C216" s="252"/>
      <c r="D216" s="252"/>
      <c r="E216" s="252"/>
      <c r="F216" s="252"/>
      <c r="G216" s="252"/>
      <c r="H216" s="252"/>
    </row>
    <row r="217" spans="1:8" ht="99.95" customHeight="1" x14ac:dyDescent="0.2">
      <c r="A21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11"/>
      <c r="C217" s="311"/>
      <c r="D217" s="311"/>
      <c r="E217" s="311"/>
      <c r="F217" s="311"/>
      <c r="G217" s="311"/>
      <c r="H217" s="311"/>
    </row>
    <row r="218" spans="1:8" ht="75" customHeight="1" x14ac:dyDescent="0.2">
      <c r="A218" s="227" t="s">
        <v>159</v>
      </c>
      <c r="B218" s="227"/>
      <c r="C218" s="227"/>
      <c r="D218" s="227"/>
      <c r="E218" s="227"/>
      <c r="F218" s="227"/>
      <c r="G218" s="227"/>
      <c r="H218" s="227"/>
    </row>
    <row r="219" spans="1:8" ht="131.25" customHeight="1" x14ac:dyDescent="0.2">
      <c r="A219" s="252" t="s">
        <v>160</v>
      </c>
      <c r="B219" s="252"/>
      <c r="C219" s="252"/>
      <c r="D219" s="252"/>
      <c r="E219" s="252"/>
      <c r="F219" s="252"/>
      <c r="G219" s="252"/>
      <c r="H219" s="252"/>
    </row>
    <row r="220" spans="1:8" s="205" customFormat="1" ht="125.25" customHeight="1" x14ac:dyDescent="0.2">
      <c r="A220" s="487" t="s">
        <v>459</v>
      </c>
      <c r="B220" s="487"/>
      <c r="C220" s="487"/>
      <c r="D220" s="487"/>
      <c r="E220" s="487"/>
      <c r="F220" s="487"/>
      <c r="G220" s="487"/>
      <c r="H220" s="487"/>
    </row>
    <row r="221" spans="1:8" ht="25.5" x14ac:dyDescent="0.35">
      <c r="A221" s="488" t="s">
        <v>460</v>
      </c>
      <c r="B221" s="489"/>
      <c r="C221" s="490" t="s">
        <v>461</v>
      </c>
    </row>
    <row r="222" spans="1:8" ht="25.5" x14ac:dyDescent="0.35">
      <c r="A222" s="491" t="s">
        <v>462</v>
      </c>
      <c r="B222" s="492"/>
      <c r="C222" s="493">
        <v>1</v>
      </c>
    </row>
    <row r="223" spans="1:8" ht="25.5" x14ac:dyDescent="0.35">
      <c r="A223" s="491">
        <v>2</v>
      </c>
      <c r="B223" s="492"/>
      <c r="C223" s="493">
        <v>1.1000000000000001</v>
      </c>
    </row>
    <row r="224" spans="1:8" ht="25.5" x14ac:dyDescent="0.35">
      <c r="A224" s="491">
        <v>3</v>
      </c>
      <c r="B224" s="492"/>
      <c r="C224" s="493">
        <v>1.2</v>
      </c>
    </row>
    <row r="225" spans="1:8" ht="25.5" x14ac:dyDescent="0.35">
      <c r="A225" s="491" t="s">
        <v>463</v>
      </c>
      <c r="B225" s="492"/>
      <c r="C225" s="493">
        <v>1.25</v>
      </c>
    </row>
    <row r="226" spans="1:8" ht="25.5" x14ac:dyDescent="0.35">
      <c r="A226" s="491" t="s">
        <v>464</v>
      </c>
      <c r="B226" s="492"/>
      <c r="C226" s="493">
        <v>1.3</v>
      </c>
    </row>
    <row r="227" spans="1:8" ht="25.5" x14ac:dyDescent="0.35">
      <c r="A227" s="491" t="s">
        <v>465</v>
      </c>
      <c r="B227" s="492"/>
      <c r="C227" s="493">
        <v>1.35</v>
      </c>
    </row>
    <row r="228" spans="1:8" ht="25.5" x14ac:dyDescent="0.35">
      <c r="A228" s="491" t="s">
        <v>466</v>
      </c>
      <c r="B228" s="492"/>
      <c r="C228" s="493">
        <v>1.4</v>
      </c>
    </row>
    <row r="229" spans="1:8" ht="25.5" x14ac:dyDescent="0.35">
      <c r="A229" s="491" t="s">
        <v>467</v>
      </c>
      <c r="B229" s="492"/>
      <c r="C229" s="493">
        <v>1.45</v>
      </c>
    </row>
    <row r="230" spans="1:8" ht="25.5" x14ac:dyDescent="0.35">
      <c r="A230" s="491" t="s">
        <v>468</v>
      </c>
      <c r="B230" s="492"/>
      <c r="C230" s="493">
        <v>1.5</v>
      </c>
    </row>
    <row r="231" spans="1:8" ht="25.5" x14ac:dyDescent="0.35">
      <c r="A231" s="491" t="s">
        <v>469</v>
      </c>
      <c r="B231" s="492"/>
      <c r="C231" s="493">
        <v>2</v>
      </c>
    </row>
    <row r="232" spans="1:8" ht="23.25" x14ac:dyDescent="0.2">
      <c r="A232" s="252" t="s">
        <v>470</v>
      </c>
      <c r="B232" s="252"/>
      <c r="C232" s="252"/>
      <c r="D232" s="252"/>
      <c r="E232" s="252"/>
      <c r="F232" s="252"/>
      <c r="G232" s="252"/>
      <c r="H232" s="252"/>
    </row>
    <row r="235" spans="1:8" s="254" customFormat="1" ht="114.75" customHeight="1" x14ac:dyDescent="0.2">
      <c r="A235" s="227" t="s">
        <v>471</v>
      </c>
      <c r="B235" s="227"/>
      <c r="C235" s="227"/>
      <c r="D235" s="227"/>
      <c r="E235" s="227"/>
      <c r="F235" s="227"/>
      <c r="G235" s="227"/>
      <c r="H235" s="227"/>
    </row>
    <row r="241" spans="1:8" s="254" customFormat="1" ht="114.75" customHeight="1" x14ac:dyDescent="0.2">
      <c r="A241" s="204"/>
      <c r="B241" s="205"/>
      <c r="C241" s="206"/>
      <c r="D241" s="205"/>
      <c r="E241" s="205"/>
      <c r="F241" s="205"/>
      <c r="G241" s="205"/>
      <c r="H241" s="207"/>
    </row>
  </sheetData>
  <sheetProtection selectLockedCells="1" selectUnlockedCells="1"/>
  <mergeCells count="383">
    <mergeCell ref="A235:E235"/>
    <mergeCell ref="F235:H235"/>
    <mergeCell ref="A227:B227"/>
    <mergeCell ref="A228:B228"/>
    <mergeCell ref="A229:B229"/>
    <mergeCell ref="A230:B230"/>
    <mergeCell ref="A231:B231"/>
    <mergeCell ref="A232:H232"/>
    <mergeCell ref="A221:B221"/>
    <mergeCell ref="A222:B222"/>
    <mergeCell ref="A223:B223"/>
    <mergeCell ref="A224:B224"/>
    <mergeCell ref="A225:B225"/>
    <mergeCell ref="A226:B226"/>
    <mergeCell ref="A215:H215"/>
    <mergeCell ref="A216:H216"/>
    <mergeCell ref="A217:H217"/>
    <mergeCell ref="A218:H218"/>
    <mergeCell ref="A219:H219"/>
    <mergeCell ref="A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4:E204"/>
    <mergeCell ref="A205:B205"/>
    <mergeCell ref="D205:E205"/>
    <mergeCell ref="A206:B206"/>
    <mergeCell ref="C206:C209"/>
    <mergeCell ref="D206:E206"/>
    <mergeCell ref="A207:B207"/>
    <mergeCell ref="D207:E207"/>
    <mergeCell ref="A208:B208"/>
    <mergeCell ref="D208:E208"/>
    <mergeCell ref="A197:C197"/>
    <mergeCell ref="A198:C198"/>
    <mergeCell ref="A200:H200"/>
    <mergeCell ref="A201:H201"/>
    <mergeCell ref="A202:H202"/>
    <mergeCell ref="A203:E203"/>
    <mergeCell ref="A192:C192"/>
    <mergeCell ref="G192:H192"/>
    <mergeCell ref="A193:C193"/>
    <mergeCell ref="A194:C194"/>
    <mergeCell ref="A195:C195"/>
    <mergeCell ref="A196:C196"/>
    <mergeCell ref="A186:B186"/>
    <mergeCell ref="D186:H186"/>
    <mergeCell ref="C188:D188"/>
    <mergeCell ref="C189:D189"/>
    <mergeCell ref="C190:D190"/>
    <mergeCell ref="C191:D191"/>
    <mergeCell ref="A183:B183"/>
    <mergeCell ref="D183:H183"/>
    <mergeCell ref="A184:B184"/>
    <mergeCell ref="D184:H184"/>
    <mergeCell ref="A185:B185"/>
    <mergeCell ref="D185:H185"/>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72:B172"/>
    <mergeCell ref="D172:H172"/>
    <mergeCell ref="A173:B173"/>
    <mergeCell ref="D173:H173"/>
    <mergeCell ref="A174:B174"/>
    <mergeCell ref="C174:C178"/>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9"/>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B88"/>
    <mergeCell ref="C88:C107"/>
    <mergeCell ref="D88:H88"/>
    <mergeCell ref="A89:B89"/>
    <mergeCell ref="D89:H89"/>
    <mergeCell ref="A90:B90"/>
    <mergeCell ref="D90:H90"/>
    <mergeCell ref="A91:B91"/>
    <mergeCell ref="D91:H91"/>
    <mergeCell ref="A92:B92"/>
    <mergeCell ref="D82:H82"/>
    <mergeCell ref="A83:A85"/>
    <mergeCell ref="D83:H85"/>
    <mergeCell ref="D86:H86"/>
    <mergeCell ref="A87:C87"/>
    <mergeCell ref="D87:H87"/>
    <mergeCell ref="D76:H76"/>
    <mergeCell ref="A77:A81"/>
    <mergeCell ref="B77:B78"/>
    <mergeCell ref="C77:C78"/>
    <mergeCell ref="D77:D81"/>
    <mergeCell ref="E77:E81"/>
    <mergeCell ref="F77:F81"/>
    <mergeCell ref="G77:G81"/>
    <mergeCell ref="H77:H81"/>
    <mergeCell ref="D70:H70"/>
    <mergeCell ref="A72:A75"/>
    <mergeCell ref="B72:B73"/>
    <mergeCell ref="C72:C73"/>
    <mergeCell ref="D72:D75"/>
    <mergeCell ref="E72:E75"/>
    <mergeCell ref="F72:F75"/>
    <mergeCell ref="G72:G75"/>
    <mergeCell ref="H72:H75"/>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6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1"/>
  <sheetViews>
    <sheetView view="pageBreakPreview" zoomScale="40" zoomScaleNormal="60" zoomScaleSheetLayoutView="40" workbookViewId="0">
      <pane ySplit="4" topLeftCell="A18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4" width="43.85546875" style="205" customWidth="1"/>
    <col min="5" max="5" width="26.7109375" style="207" customWidth="1"/>
    <col min="6" max="6" width="30.28515625" style="207" customWidth="1"/>
    <col min="7" max="7" width="18.85546875" style="207" customWidth="1"/>
    <col min="8" max="8" width="28.140625" style="207" customWidth="1"/>
    <col min="9" max="16384" width="9.140625" style="207"/>
  </cols>
  <sheetData>
    <row r="1" spans="1:8" s="4" customFormat="1" ht="50.1" customHeight="1" x14ac:dyDescent="0.2">
      <c r="A1" s="1"/>
      <c r="B1" s="2"/>
      <c r="C1" s="3" t="s">
        <v>0</v>
      </c>
      <c r="D1" s="224"/>
    </row>
    <row r="2" spans="1:8" s="10" customFormat="1" ht="50.1" customHeight="1" x14ac:dyDescent="0.2">
      <c r="A2" s="5" t="str">
        <f>Абакан_юр!A2</f>
        <v>Введен в действие с "01" января 2024 г.</v>
      </c>
      <c r="B2" s="6" t="s">
        <v>2</v>
      </c>
      <c r="C2" s="7" t="s">
        <v>695</v>
      </c>
      <c r="D2" s="40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382" t="s">
        <v>8</v>
      </c>
      <c r="E4" s="383"/>
      <c r="F4" s="383"/>
      <c r="G4" s="383"/>
      <c r="H4" s="384"/>
    </row>
    <row r="5" spans="1:8" s="28" customFormat="1" ht="50.1" customHeight="1" thickBot="1" x14ac:dyDescent="0.25">
      <c r="A5" s="24" t="s">
        <v>9</v>
      </c>
      <c r="B5" s="25"/>
      <c r="C5" s="26"/>
      <c r="D5" s="26"/>
      <c r="E5" s="26"/>
      <c r="F5" s="26"/>
      <c r="G5" s="26"/>
      <c r="H5" s="27"/>
    </row>
    <row r="6" spans="1:8" ht="24" thickBot="1" x14ac:dyDescent="0.25">
      <c r="A6" s="257"/>
      <c r="B6" s="258"/>
      <c r="C6" s="259"/>
      <c r="D6" s="445" t="s">
        <v>175</v>
      </c>
      <c r="E6" s="314" t="s">
        <v>176</v>
      </c>
      <c r="F6" s="446" t="s">
        <v>177</v>
      </c>
      <c r="G6" s="314" t="s">
        <v>178</v>
      </c>
      <c r="H6" s="447" t="s">
        <v>179</v>
      </c>
    </row>
    <row r="7" spans="1:8" s="16" customFormat="1" ht="48" customHeight="1" x14ac:dyDescent="0.2">
      <c r="A7" s="727"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 s="31">
        <f>F7*1.2</f>
        <v>10368</v>
      </c>
      <c r="E7" s="32">
        <f>F7*1.1</f>
        <v>9504</v>
      </c>
      <c r="F7" s="32">
        <v>8640</v>
      </c>
      <c r="G7" s="32">
        <f>F7*0.75</f>
        <v>6480</v>
      </c>
      <c r="H7" s="33">
        <f>F7*0.5</f>
        <v>4320</v>
      </c>
    </row>
    <row r="8" spans="1:8" s="16" customFormat="1" ht="132" customHeight="1" x14ac:dyDescent="0.2">
      <c r="A8" s="55"/>
      <c r="B8" s="35"/>
      <c r="C8" s="35"/>
      <c r="D8" s="36"/>
      <c r="E8" s="37"/>
      <c r="F8" s="37"/>
      <c r="G8" s="37"/>
      <c r="H8" s="38"/>
    </row>
    <row r="9" spans="1:8" s="16" customFormat="1" ht="97.5" customHeight="1" x14ac:dyDescent="0.2">
      <c r="A9" s="55"/>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 s="36"/>
      <c r="E9" s="37"/>
      <c r="F9" s="37"/>
      <c r="G9" s="37"/>
      <c r="H9" s="38"/>
    </row>
    <row r="10" spans="1:8" s="16" customFormat="1" ht="166.5" customHeight="1" thickBot="1" x14ac:dyDescent="0.25">
      <c r="A10" s="59"/>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 s="44"/>
      <c r="E10" s="45"/>
      <c r="F10" s="45"/>
      <c r="G10" s="45"/>
      <c r="H10" s="46"/>
    </row>
    <row r="11" spans="1:8" s="16" customFormat="1" ht="24.95" customHeight="1" thickBot="1" x14ac:dyDescent="0.25">
      <c r="A11" s="81"/>
      <c r="B11" s="117"/>
      <c r="C11" s="118"/>
      <c r="D11" s="160"/>
      <c r="E11" s="160"/>
      <c r="F11" s="160"/>
      <c r="G11" s="160"/>
      <c r="H11" s="161"/>
    </row>
    <row r="12" spans="1:8" s="16" customFormat="1" ht="48" customHeight="1" x14ac:dyDescent="0.2">
      <c r="A12" s="55" t="s">
        <v>14</v>
      </c>
      <c r="B12" s="367" t="s">
        <v>27</v>
      </c>
      <c r="C12" s="72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 s="31">
        <f>F12*1.2</f>
        <v>11664</v>
      </c>
      <c r="E12" s="32">
        <f>F12*1.1</f>
        <v>10692</v>
      </c>
      <c r="F12" s="404">
        <v>9720</v>
      </c>
      <c r="G12" s="32">
        <f>F12*0.75</f>
        <v>7290</v>
      </c>
      <c r="H12" s="33">
        <f>F12*0.5</f>
        <v>4860</v>
      </c>
    </row>
    <row r="13" spans="1:8" s="16" customFormat="1" ht="132" customHeight="1" x14ac:dyDescent="0.2">
      <c r="A13" s="55"/>
      <c r="B13" s="35"/>
      <c r="C13" s="729"/>
      <c r="D13" s="36"/>
      <c r="E13" s="37"/>
      <c r="F13" s="407"/>
      <c r="G13" s="37"/>
      <c r="H13" s="38"/>
    </row>
    <row r="14" spans="1:8" s="16" customFormat="1" ht="97.5" customHeight="1" x14ac:dyDescent="0.2">
      <c r="A14" s="55"/>
      <c r="B14" s="39" t="s">
        <v>12</v>
      </c>
      <c r="C1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 s="36"/>
      <c r="E14" s="37"/>
      <c r="F14" s="407"/>
      <c r="G14" s="37"/>
      <c r="H14" s="38"/>
    </row>
    <row r="15" spans="1:8" s="16" customFormat="1" ht="166.5" customHeight="1" x14ac:dyDescent="0.2">
      <c r="A15" s="55"/>
      <c r="B15" s="57" t="s">
        <v>13</v>
      </c>
      <c r="C15" s="7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 s="36"/>
      <c r="E15" s="37"/>
      <c r="F15" s="407"/>
      <c r="G15" s="37"/>
      <c r="H15" s="38"/>
    </row>
    <row r="16" spans="1:8" s="16" customFormat="1" ht="92.25" customHeight="1" thickBot="1" x14ac:dyDescent="0.25">
      <c r="A16" s="59"/>
      <c r="B16" s="42" t="s">
        <v>16</v>
      </c>
      <c r="C16" s="7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44"/>
      <c r="E16" s="45"/>
      <c r="F16" s="410"/>
      <c r="G16" s="45"/>
      <c r="H16" s="46"/>
    </row>
    <row r="17" spans="1:8" s="16" customFormat="1" ht="24.95" customHeight="1" thickBot="1" x14ac:dyDescent="0.25">
      <c r="A17" s="81"/>
      <c r="B17" s="467"/>
      <c r="C17" s="118"/>
      <c r="D17" s="183"/>
      <c r="E17" s="183"/>
      <c r="F17" s="183"/>
      <c r="G17" s="183"/>
      <c r="H17" s="184"/>
    </row>
    <row r="18" spans="1:8" s="16" customFormat="1" ht="112.5" customHeight="1" x14ac:dyDescent="0.2">
      <c r="A18" s="55" t="s">
        <v>17</v>
      </c>
      <c r="B18" s="572" t="s">
        <v>18</v>
      </c>
      <c r="C18" s="321"/>
      <c r="D18" s="68">
        <v>1302</v>
      </c>
      <c r="E18" s="69"/>
      <c r="F18" s="69"/>
      <c r="G18" s="69"/>
      <c r="H18" s="70"/>
    </row>
    <row r="19" spans="1:8" s="16" customFormat="1" ht="50.1" customHeight="1" x14ac:dyDescent="0.2">
      <c r="A19" s="55"/>
      <c r="B19" s="72" t="s">
        <v>19</v>
      </c>
      <c r="C19" s="73" t="str">
        <f>"Электронный справочник "&amp;$C$2&amp;" (версия для ПК)"</f>
        <v>Электронный справочник "2ГИС.ТОМСК" (версия для ПК)</v>
      </c>
      <c r="D19" s="74"/>
      <c r="E19" s="75"/>
      <c r="F19" s="75"/>
      <c r="G19" s="75"/>
      <c r="H19" s="76"/>
    </row>
    <row r="20" spans="1:8" s="16" customFormat="1" ht="40.5" customHeight="1" x14ac:dyDescent="0.2">
      <c r="A20" s="55"/>
      <c r="B20" s="72" t="s">
        <v>20</v>
      </c>
      <c r="C20" s="35"/>
      <c r="D20" s="74"/>
      <c r="E20" s="75"/>
      <c r="F20" s="75"/>
      <c r="G20" s="75"/>
      <c r="H20" s="76"/>
    </row>
    <row r="21" spans="1:8" s="16" customFormat="1" ht="75" customHeight="1" thickBot="1" x14ac:dyDescent="0.25">
      <c r="A21" s="59"/>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1" s="78"/>
      <c r="E21" s="79"/>
      <c r="F21" s="79"/>
      <c r="G21" s="79"/>
      <c r="H21" s="80"/>
    </row>
    <row r="22" spans="1:8" s="16" customFormat="1" ht="24.95" customHeight="1" thickBot="1" x14ac:dyDescent="0.25">
      <c r="A22" s="81"/>
      <c r="B22" s="467"/>
      <c r="C22" s="118"/>
      <c r="D22" s="325"/>
      <c r="E22" s="325"/>
      <c r="F22" s="325"/>
      <c r="G22" s="325"/>
      <c r="H22" s="326"/>
    </row>
    <row r="23" spans="1:8" s="16" customFormat="1" ht="50.1" customHeight="1" x14ac:dyDescent="0.2">
      <c r="A23" s="53"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3" s="68">
        <v>300</v>
      </c>
      <c r="E23" s="69"/>
      <c r="F23" s="69"/>
      <c r="G23" s="69"/>
      <c r="H23" s="70"/>
    </row>
    <row r="24" spans="1:8" s="16" customFormat="1" ht="94.5" customHeight="1" x14ac:dyDescent="0.2">
      <c r="A24" s="55"/>
      <c r="B24" s="92"/>
      <c r="C24" s="93"/>
      <c r="D24" s="74"/>
      <c r="E24" s="75"/>
      <c r="F24" s="75"/>
      <c r="G24" s="75"/>
      <c r="H24" s="76"/>
    </row>
    <row r="25" spans="1:8" s="16" customFormat="1" ht="163.5" customHeight="1" thickBot="1" x14ac:dyDescent="0.25">
      <c r="A25" s="59"/>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5" s="78"/>
      <c r="E25" s="79"/>
      <c r="F25" s="79"/>
      <c r="G25" s="79"/>
      <c r="H25" s="80"/>
    </row>
    <row r="26" spans="1:8" s="16" customFormat="1" ht="24.95" customHeight="1" thickBot="1" x14ac:dyDescent="0.25">
      <c r="A26" s="81"/>
      <c r="B26" s="467"/>
      <c r="C26" s="118"/>
      <c r="D26" s="325"/>
      <c r="E26" s="325"/>
      <c r="F26" s="325"/>
      <c r="G26" s="325"/>
      <c r="H26" s="326"/>
    </row>
    <row r="27" spans="1:8" s="16" customFormat="1" ht="50.1" customHeight="1" x14ac:dyDescent="0.2">
      <c r="A27" s="53"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7" s="31">
        <f>F27*1.2</f>
        <v>15552</v>
      </c>
      <c r="E27" s="32">
        <f>F27*1.1</f>
        <v>14256.000000000002</v>
      </c>
      <c r="F27" s="32">
        <v>12960</v>
      </c>
      <c r="G27" s="32">
        <f>F27*0.75</f>
        <v>9720</v>
      </c>
      <c r="H27" s="33">
        <f>F27*0.5</f>
        <v>6480</v>
      </c>
    </row>
    <row r="28" spans="1:8" s="16" customFormat="1" ht="99.95" customHeight="1" x14ac:dyDescent="0.2">
      <c r="A28" s="55"/>
      <c r="B28" s="35"/>
      <c r="C28" s="35"/>
      <c r="D28" s="36"/>
      <c r="E28" s="37"/>
      <c r="F28" s="37"/>
      <c r="G28" s="37"/>
      <c r="H28" s="38"/>
    </row>
    <row r="29" spans="1:8" s="16" customFormat="1" ht="99.95" customHeight="1" x14ac:dyDescent="0.2">
      <c r="A29" s="55"/>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9" s="36"/>
      <c r="E29" s="37"/>
      <c r="F29" s="37"/>
      <c r="G29" s="37"/>
      <c r="H29" s="38"/>
    </row>
    <row r="30" spans="1:8" s="16" customFormat="1" ht="156.75" customHeight="1" thickBot="1" x14ac:dyDescent="0.25">
      <c r="A30" s="59"/>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0" s="44"/>
      <c r="E30" s="45"/>
      <c r="F30" s="45"/>
      <c r="G30" s="45"/>
      <c r="H30" s="46"/>
    </row>
    <row r="31" spans="1:8" s="16" customFormat="1" ht="24.95" customHeight="1" thickBot="1" x14ac:dyDescent="0.25">
      <c r="A31" s="81"/>
      <c r="B31" s="467"/>
      <c r="C31" s="118"/>
      <c r="D31" s="325"/>
      <c r="E31" s="325"/>
      <c r="F31" s="325"/>
      <c r="G31" s="325"/>
      <c r="H31" s="326"/>
    </row>
    <row r="32" spans="1:8" s="16" customFormat="1" ht="50.1" customHeight="1" x14ac:dyDescent="0.2">
      <c r="A32" s="53"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2" s="54">
        <f>F32*1.2</f>
        <v>17496</v>
      </c>
      <c r="E32" s="32">
        <f>F32*1.1</f>
        <v>16038.000000000002</v>
      </c>
      <c r="F32" s="404">
        <v>14580</v>
      </c>
      <c r="G32" s="32">
        <f>F32*0.75</f>
        <v>10935</v>
      </c>
      <c r="H32" s="33">
        <f>F32*0.5</f>
        <v>7290</v>
      </c>
    </row>
    <row r="33" spans="1:8" s="16" customFormat="1" ht="99.95" customHeight="1" x14ac:dyDescent="0.2">
      <c r="A33" s="55"/>
      <c r="B33" s="35"/>
      <c r="C33" s="35"/>
      <c r="D33" s="56"/>
      <c r="E33" s="37"/>
      <c r="F33" s="407"/>
      <c r="G33" s="37"/>
      <c r="H33" s="38"/>
    </row>
    <row r="34" spans="1:8" s="16" customFormat="1" ht="99.95" customHeight="1" x14ac:dyDescent="0.2">
      <c r="A34" s="55"/>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4" s="56"/>
      <c r="E34" s="37"/>
      <c r="F34" s="407"/>
      <c r="G34" s="37"/>
      <c r="H34" s="38"/>
    </row>
    <row r="35" spans="1:8" s="16" customFormat="1" ht="156.75" customHeight="1" x14ac:dyDescent="0.2">
      <c r="A35" s="55"/>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5" s="56"/>
      <c r="E35" s="37"/>
      <c r="F35" s="407"/>
      <c r="G35" s="37"/>
      <c r="H35" s="38"/>
    </row>
    <row r="36" spans="1:8" s="16" customFormat="1" ht="92.25" customHeight="1" thickBot="1" x14ac:dyDescent="0.25">
      <c r="A36" s="59"/>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61"/>
      <c r="E36" s="45"/>
      <c r="F36" s="410"/>
      <c r="G36" s="45"/>
      <c r="H36" s="46"/>
    </row>
    <row r="37" spans="1:8" s="16" customFormat="1" ht="24.95" customHeight="1" thickBot="1" x14ac:dyDescent="0.25">
      <c r="A37" s="81"/>
      <c r="B37" s="467"/>
      <c r="C37" s="118"/>
      <c r="D37" s="325"/>
      <c r="E37" s="325"/>
      <c r="F37" s="325"/>
      <c r="G37" s="325"/>
      <c r="H37" s="326"/>
    </row>
    <row r="38" spans="1:8" s="16" customFormat="1" ht="125.1" customHeight="1" x14ac:dyDescent="0.2">
      <c r="A38" s="53" t="s">
        <v>28</v>
      </c>
      <c r="B38" s="66" t="s">
        <v>29</v>
      </c>
      <c r="C38" s="67"/>
      <c r="D38" s="68">
        <v>2040</v>
      </c>
      <c r="E38" s="69"/>
      <c r="F38" s="69"/>
      <c r="G38" s="69"/>
      <c r="H38" s="70"/>
    </row>
    <row r="39" spans="1:8" s="16" customFormat="1" ht="50.1" customHeight="1" x14ac:dyDescent="0.2">
      <c r="A39" s="55"/>
      <c r="B39" s="72" t="s">
        <v>19</v>
      </c>
      <c r="C39" s="73" t="str">
        <f>"Электронный справочник "&amp;$C$2&amp;" (версия для ПК)"</f>
        <v>Электронный справочник "2ГИС.ТОМСК" (версия для ПК)</v>
      </c>
      <c r="D39" s="74"/>
      <c r="E39" s="75"/>
      <c r="F39" s="75"/>
      <c r="G39" s="75"/>
      <c r="H39" s="76"/>
    </row>
    <row r="40" spans="1:8" s="16" customFormat="1" ht="50.1" customHeight="1" x14ac:dyDescent="0.2">
      <c r="A40" s="55"/>
      <c r="B40" s="72" t="s">
        <v>20</v>
      </c>
      <c r="C40" s="35"/>
      <c r="D40" s="74"/>
      <c r="E40" s="75"/>
      <c r="F40" s="75"/>
      <c r="G40" s="75"/>
      <c r="H40" s="76"/>
    </row>
    <row r="41" spans="1:8" s="16" customFormat="1" ht="75" customHeight="1" thickBot="1" x14ac:dyDescent="0.25">
      <c r="A41" s="59"/>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1" s="78"/>
      <c r="E41" s="79"/>
      <c r="F41" s="79"/>
      <c r="G41" s="79"/>
      <c r="H41" s="80"/>
    </row>
    <row r="42" spans="1:8" s="16" customFormat="1" ht="24.95" customHeight="1" thickBot="1" x14ac:dyDescent="0.25">
      <c r="A42" s="81"/>
      <c r="B42" s="467"/>
      <c r="C42" s="118"/>
      <c r="D42" s="325"/>
      <c r="E42" s="325"/>
      <c r="F42" s="325"/>
      <c r="G42" s="325"/>
      <c r="H42" s="326"/>
    </row>
    <row r="43" spans="1:8" s="16" customFormat="1" ht="50.1" customHeight="1" x14ac:dyDescent="0.2">
      <c r="A43" s="53"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3" s="68">
        <v>456</v>
      </c>
      <c r="E43" s="69"/>
      <c r="F43" s="69"/>
      <c r="G43" s="69"/>
      <c r="H43" s="70"/>
    </row>
    <row r="44" spans="1:8" s="16" customFormat="1" ht="69.75" customHeight="1" x14ac:dyDescent="0.2">
      <c r="A44" s="55"/>
      <c r="B44" s="92"/>
      <c r="C44" s="93"/>
      <c r="D44" s="74"/>
      <c r="E44" s="75"/>
      <c r="F44" s="75"/>
      <c r="G44" s="75"/>
      <c r="H44" s="76"/>
    </row>
    <row r="45" spans="1:8" s="16" customFormat="1" ht="155.25" customHeight="1" x14ac:dyDescent="0.2">
      <c r="A45" s="55"/>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5" s="74"/>
      <c r="E45" s="75"/>
      <c r="F45" s="75"/>
      <c r="G45" s="75"/>
      <c r="H45" s="76"/>
    </row>
    <row r="46" spans="1:8" s="16" customFormat="1" ht="168.75" customHeight="1" thickBot="1" x14ac:dyDescent="0.25">
      <c r="A46" s="59"/>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8"/>
      <c r="E46" s="79"/>
      <c r="F46" s="79"/>
      <c r="G46" s="79"/>
      <c r="H46" s="80"/>
    </row>
    <row r="47" spans="1:8" s="16" customFormat="1" ht="24.95" customHeight="1" thickBot="1" x14ac:dyDescent="0.25">
      <c r="A47" s="81"/>
      <c r="B47" s="467"/>
      <c r="C47" s="118"/>
      <c r="D47" s="325"/>
      <c r="E47" s="325"/>
      <c r="F47" s="325"/>
      <c r="G47" s="325"/>
      <c r="H47" s="326"/>
    </row>
    <row r="48" spans="1:8" ht="37.5" customHeight="1"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8" s="68">
        <v>4080</v>
      </c>
      <c r="E48" s="69"/>
      <c r="F48" s="69"/>
      <c r="G48" s="69"/>
      <c r="H48" s="70"/>
    </row>
    <row r="49" spans="1:8" ht="72.75" customHeight="1"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9" s="74"/>
      <c r="E49" s="75"/>
      <c r="F49" s="75"/>
      <c r="G49" s="75"/>
      <c r="H49" s="76"/>
    </row>
    <row r="50" spans="1:8" ht="109.5" customHeight="1"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8"/>
      <c r="E50" s="79"/>
      <c r="F50" s="79"/>
      <c r="G50" s="79"/>
      <c r="H50" s="80"/>
    </row>
    <row r="51" spans="1:8" s="16" customFormat="1" ht="24.95" customHeight="1" thickBot="1" x14ac:dyDescent="0.25">
      <c r="A51" s="81"/>
      <c r="B51" s="467"/>
      <c r="C51" s="118"/>
      <c r="D51" s="325"/>
      <c r="E51" s="325"/>
      <c r="F51" s="325"/>
      <c r="G51" s="325"/>
      <c r="H51" s="326"/>
    </row>
    <row r="52" spans="1:8" ht="45" customHeight="1"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2" s="68">
        <v>126</v>
      </c>
      <c r="E52" s="69"/>
      <c r="F52" s="69"/>
      <c r="G52" s="69"/>
      <c r="H52" s="70"/>
    </row>
    <row r="53" spans="1:8" ht="64.5" customHeight="1"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3" s="78"/>
      <c r="E53" s="79"/>
      <c r="F53" s="79"/>
      <c r="G53" s="79"/>
      <c r="H53" s="80"/>
    </row>
    <row r="54" spans="1:8" s="16" customFormat="1" ht="24.95" customHeight="1" thickBot="1" x14ac:dyDescent="0.25">
      <c r="A54" s="81"/>
      <c r="B54" s="467"/>
      <c r="C54" s="118"/>
      <c r="D54" s="325"/>
      <c r="E54" s="325"/>
      <c r="F54" s="325"/>
      <c r="G54" s="325"/>
      <c r="H54" s="326"/>
    </row>
    <row r="55" spans="1:8" ht="50.1" customHeight="1" thickBot="1" x14ac:dyDescent="0.25">
      <c r="A55" s="119" t="s">
        <v>31</v>
      </c>
      <c r="B55" s="601"/>
      <c r="C55" s="601"/>
      <c r="D55" s="529" t="str">
        <f>"от "&amp;MIN(D56:D75)&amp;" до "&amp;MAX(D56:D75)</f>
        <v>от 1980 до 39600</v>
      </c>
      <c r="E55" s="529"/>
      <c r="F55" s="529"/>
      <c r="G55" s="529"/>
      <c r="H55" s="530"/>
    </row>
    <row r="56" spans="1:8" ht="37.5" customHeight="1" x14ac:dyDescent="0.2">
      <c r="A56" s="732" t="s">
        <v>32</v>
      </c>
      <c r="B56" s="733"/>
      <c r="C56"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6" s="56">
        <v>1980</v>
      </c>
      <c r="E56" s="37"/>
      <c r="F56" s="37"/>
      <c r="G56" s="37"/>
      <c r="H56" s="38"/>
    </row>
    <row r="57" spans="1:8" ht="37.5" customHeight="1" x14ac:dyDescent="0.2">
      <c r="A57" s="500" t="s">
        <v>33</v>
      </c>
      <c r="B57" s="512"/>
      <c r="C57" s="367"/>
      <c r="D57" s="56">
        <v>3960</v>
      </c>
      <c r="E57" s="37"/>
      <c r="F57" s="37"/>
      <c r="G57" s="37"/>
      <c r="H57" s="38"/>
    </row>
    <row r="58" spans="1:8" ht="37.5" customHeight="1" x14ac:dyDescent="0.2">
      <c r="A58" s="500" t="s">
        <v>34</v>
      </c>
      <c r="B58" s="512"/>
      <c r="C58" s="367"/>
      <c r="D58" s="56">
        <v>5940</v>
      </c>
      <c r="E58" s="37"/>
      <c r="F58" s="37"/>
      <c r="G58" s="37"/>
      <c r="H58" s="38"/>
    </row>
    <row r="59" spans="1:8" ht="37.5" customHeight="1" x14ac:dyDescent="0.2">
      <c r="A59" s="500" t="s">
        <v>35</v>
      </c>
      <c r="B59" s="512"/>
      <c r="C59" s="367"/>
      <c r="D59" s="56">
        <v>7920</v>
      </c>
      <c r="E59" s="37"/>
      <c r="F59" s="37"/>
      <c r="G59" s="37"/>
      <c r="H59" s="38"/>
    </row>
    <row r="60" spans="1:8" ht="37.5" customHeight="1" x14ac:dyDescent="0.2">
      <c r="A60" s="500" t="s">
        <v>36</v>
      </c>
      <c r="B60" s="512"/>
      <c r="C60" s="367"/>
      <c r="D60" s="56">
        <v>9900</v>
      </c>
      <c r="E60" s="37"/>
      <c r="F60" s="37"/>
      <c r="G60" s="37"/>
      <c r="H60" s="38"/>
    </row>
    <row r="61" spans="1:8" ht="37.5" customHeight="1" x14ac:dyDescent="0.2">
      <c r="A61" s="500" t="s">
        <v>37</v>
      </c>
      <c r="B61" s="512"/>
      <c r="C61" s="367"/>
      <c r="D61" s="56">
        <v>11880</v>
      </c>
      <c r="E61" s="37"/>
      <c r="F61" s="37"/>
      <c r="G61" s="37"/>
      <c r="H61" s="38"/>
    </row>
    <row r="62" spans="1:8" ht="37.5" customHeight="1" x14ac:dyDescent="0.2">
      <c r="A62" s="500" t="s">
        <v>38</v>
      </c>
      <c r="B62" s="512"/>
      <c r="C62" s="367"/>
      <c r="D62" s="56">
        <v>13860</v>
      </c>
      <c r="E62" s="37"/>
      <c r="F62" s="37"/>
      <c r="G62" s="37"/>
      <c r="H62" s="38"/>
    </row>
    <row r="63" spans="1:8" ht="37.5" customHeight="1" x14ac:dyDescent="0.2">
      <c r="A63" s="500" t="s">
        <v>39</v>
      </c>
      <c r="B63" s="512"/>
      <c r="C63" s="367"/>
      <c r="D63" s="56">
        <v>15840</v>
      </c>
      <c r="E63" s="37"/>
      <c r="F63" s="37"/>
      <c r="G63" s="37"/>
      <c r="H63" s="38"/>
    </row>
    <row r="64" spans="1:8" ht="37.5" customHeight="1" x14ac:dyDescent="0.2">
      <c r="A64" s="500" t="s">
        <v>40</v>
      </c>
      <c r="B64" s="512"/>
      <c r="C64" s="367"/>
      <c r="D64" s="56">
        <v>17820</v>
      </c>
      <c r="E64" s="37"/>
      <c r="F64" s="37"/>
      <c r="G64" s="37"/>
      <c r="H64" s="38"/>
    </row>
    <row r="65" spans="1:8" ht="37.5" customHeight="1" x14ac:dyDescent="0.2">
      <c r="A65" s="500" t="s">
        <v>41</v>
      </c>
      <c r="B65" s="512"/>
      <c r="C65" s="367"/>
      <c r="D65" s="56">
        <v>19800</v>
      </c>
      <c r="E65" s="37"/>
      <c r="F65" s="37"/>
      <c r="G65" s="37"/>
      <c r="H65" s="38"/>
    </row>
    <row r="66" spans="1:8" ht="37.5" customHeight="1" x14ac:dyDescent="0.2">
      <c r="A66" s="500" t="s">
        <v>42</v>
      </c>
      <c r="B66" s="512"/>
      <c r="C66" s="367"/>
      <c r="D66" s="56">
        <v>21780</v>
      </c>
      <c r="E66" s="37"/>
      <c r="F66" s="37"/>
      <c r="G66" s="37"/>
      <c r="H66" s="38"/>
    </row>
    <row r="67" spans="1:8" ht="37.5" customHeight="1" x14ac:dyDescent="0.2">
      <c r="A67" s="500" t="s">
        <v>43</v>
      </c>
      <c r="B67" s="512"/>
      <c r="C67" s="367"/>
      <c r="D67" s="56">
        <v>23760</v>
      </c>
      <c r="E67" s="37"/>
      <c r="F67" s="37"/>
      <c r="G67" s="37"/>
      <c r="H67" s="38"/>
    </row>
    <row r="68" spans="1:8" ht="37.5" customHeight="1" x14ac:dyDescent="0.2">
      <c r="A68" s="500" t="s">
        <v>44</v>
      </c>
      <c r="B68" s="512"/>
      <c r="C68" s="367"/>
      <c r="D68" s="56">
        <v>25740</v>
      </c>
      <c r="E68" s="37"/>
      <c r="F68" s="37"/>
      <c r="G68" s="37"/>
      <c r="H68" s="38"/>
    </row>
    <row r="69" spans="1:8" ht="37.5" customHeight="1" x14ac:dyDescent="0.2">
      <c r="A69" s="500" t="s">
        <v>45</v>
      </c>
      <c r="B69" s="512"/>
      <c r="C69" s="367"/>
      <c r="D69" s="56">
        <v>27720</v>
      </c>
      <c r="E69" s="37"/>
      <c r="F69" s="37"/>
      <c r="G69" s="37"/>
      <c r="H69" s="38"/>
    </row>
    <row r="70" spans="1:8" ht="37.5" customHeight="1" x14ac:dyDescent="0.2">
      <c r="A70" s="500" t="s">
        <v>46</v>
      </c>
      <c r="B70" s="512"/>
      <c r="C70" s="367"/>
      <c r="D70" s="56">
        <v>29700</v>
      </c>
      <c r="E70" s="37"/>
      <c r="F70" s="37"/>
      <c r="G70" s="37"/>
      <c r="H70" s="38"/>
    </row>
    <row r="71" spans="1:8" ht="37.5" customHeight="1" x14ac:dyDescent="0.2">
      <c r="A71" s="500" t="s">
        <v>47</v>
      </c>
      <c r="B71" s="512"/>
      <c r="C71" s="367"/>
      <c r="D71" s="56">
        <v>31680</v>
      </c>
      <c r="E71" s="37"/>
      <c r="F71" s="37"/>
      <c r="G71" s="37"/>
      <c r="H71" s="38"/>
    </row>
    <row r="72" spans="1:8" ht="37.5" customHeight="1" x14ac:dyDescent="0.2">
      <c r="A72" s="500" t="s">
        <v>48</v>
      </c>
      <c r="B72" s="512"/>
      <c r="C72" s="367"/>
      <c r="D72" s="56">
        <v>33660</v>
      </c>
      <c r="E72" s="37"/>
      <c r="F72" s="37"/>
      <c r="G72" s="37"/>
      <c r="H72" s="38"/>
    </row>
    <row r="73" spans="1:8" ht="37.5" customHeight="1" x14ac:dyDescent="0.2">
      <c r="A73" s="500" t="s">
        <v>49</v>
      </c>
      <c r="B73" s="512"/>
      <c r="C73" s="367"/>
      <c r="D73" s="56">
        <v>35640</v>
      </c>
      <c r="E73" s="37"/>
      <c r="F73" s="37"/>
      <c r="G73" s="37"/>
      <c r="H73" s="38"/>
    </row>
    <row r="74" spans="1:8" ht="37.5" customHeight="1" x14ac:dyDescent="0.2">
      <c r="A74" s="500" t="s">
        <v>50</v>
      </c>
      <c r="B74" s="512"/>
      <c r="C74" s="367"/>
      <c r="D74" s="56">
        <v>37620</v>
      </c>
      <c r="E74" s="37"/>
      <c r="F74" s="37"/>
      <c r="G74" s="37"/>
      <c r="H74" s="38"/>
    </row>
    <row r="75" spans="1:8" ht="37.5" customHeight="1" x14ac:dyDescent="0.2">
      <c r="A75" s="130" t="s">
        <v>51</v>
      </c>
      <c r="B75" s="131"/>
      <c r="C75" s="367"/>
      <c r="D75" s="56">
        <v>39600</v>
      </c>
      <c r="E75" s="37"/>
      <c r="F75" s="37"/>
      <c r="G75" s="37"/>
      <c r="H75" s="38"/>
    </row>
    <row r="76" spans="1:8" ht="37.5" customHeight="1" x14ac:dyDescent="0.2">
      <c r="A76" s="130" t="s">
        <v>196</v>
      </c>
      <c r="B76" s="131"/>
      <c r="C76" s="367"/>
      <c r="D76" s="56">
        <v>41580</v>
      </c>
      <c r="E76" s="37"/>
      <c r="F76" s="37"/>
      <c r="G76" s="37"/>
      <c r="H76" s="38"/>
    </row>
    <row r="77" spans="1:8" ht="37.5" customHeight="1" x14ac:dyDescent="0.2">
      <c r="A77" s="130" t="s">
        <v>197</v>
      </c>
      <c r="B77" s="131"/>
      <c r="C77" s="367"/>
      <c r="D77" s="56">
        <v>43560</v>
      </c>
      <c r="E77" s="37"/>
      <c r="F77" s="37"/>
      <c r="G77" s="37"/>
      <c r="H77" s="38"/>
    </row>
    <row r="78" spans="1:8" ht="37.5" customHeight="1" x14ac:dyDescent="0.2">
      <c r="A78" s="130" t="s">
        <v>198</v>
      </c>
      <c r="B78" s="131"/>
      <c r="C78" s="367"/>
      <c r="D78" s="56">
        <v>45540</v>
      </c>
      <c r="E78" s="37"/>
      <c r="F78" s="37"/>
      <c r="G78" s="37"/>
      <c r="H78" s="38"/>
    </row>
    <row r="79" spans="1:8" ht="37.5" customHeight="1" x14ac:dyDescent="0.2">
      <c r="A79" s="130" t="s">
        <v>199</v>
      </c>
      <c r="B79" s="131"/>
      <c r="C79" s="367"/>
      <c r="D79" s="56">
        <v>47520</v>
      </c>
      <c r="E79" s="37"/>
      <c r="F79" s="37"/>
      <c r="G79" s="37"/>
      <c r="H79" s="38"/>
    </row>
    <row r="80" spans="1:8" ht="37.5" customHeight="1" x14ac:dyDescent="0.2">
      <c r="A80" s="130" t="s">
        <v>200</v>
      </c>
      <c r="B80" s="131"/>
      <c r="C80" s="367"/>
      <c r="D80" s="56">
        <v>49500</v>
      </c>
      <c r="E80" s="37"/>
      <c r="F80" s="37"/>
      <c r="G80" s="37"/>
      <c r="H80" s="38"/>
    </row>
    <row r="81" spans="1:8" ht="37.5" customHeight="1" x14ac:dyDescent="0.2">
      <c r="A81" s="130" t="s">
        <v>201</v>
      </c>
      <c r="B81" s="131"/>
      <c r="C81" s="367"/>
      <c r="D81" s="56">
        <v>51480</v>
      </c>
      <c r="E81" s="37"/>
      <c r="F81" s="37"/>
      <c r="G81" s="37"/>
      <c r="H81" s="38"/>
    </row>
    <row r="82" spans="1:8" ht="37.5" customHeight="1" x14ac:dyDescent="0.2">
      <c r="A82" s="130" t="s">
        <v>202</v>
      </c>
      <c r="B82" s="131"/>
      <c r="C82" s="367"/>
      <c r="D82" s="56">
        <v>53460</v>
      </c>
      <c r="E82" s="37"/>
      <c r="F82" s="37"/>
      <c r="G82" s="37"/>
      <c r="H82" s="38"/>
    </row>
    <row r="83" spans="1:8" ht="37.5" customHeight="1" x14ac:dyDescent="0.2">
      <c r="A83" s="130" t="s">
        <v>203</v>
      </c>
      <c r="B83" s="131"/>
      <c r="C83" s="367"/>
      <c r="D83" s="56">
        <v>55440</v>
      </c>
      <c r="E83" s="37"/>
      <c r="F83" s="37"/>
      <c r="G83" s="37"/>
      <c r="H83" s="38"/>
    </row>
    <row r="84" spans="1:8" ht="37.5" customHeight="1" x14ac:dyDescent="0.2">
      <c r="A84" s="130" t="s">
        <v>204</v>
      </c>
      <c r="B84" s="131"/>
      <c r="C84" s="367"/>
      <c r="D84" s="56">
        <v>57420</v>
      </c>
      <c r="E84" s="37"/>
      <c r="F84" s="37"/>
      <c r="G84" s="37"/>
      <c r="H84" s="38"/>
    </row>
    <row r="85" spans="1:8" ht="37.5" customHeight="1" thickBot="1" x14ac:dyDescent="0.25">
      <c r="A85" s="130" t="s">
        <v>205</v>
      </c>
      <c r="B85" s="131"/>
      <c r="C85" s="368"/>
      <c r="D85" s="56">
        <v>59400</v>
      </c>
      <c r="E85" s="37"/>
      <c r="F85" s="37"/>
      <c r="G85" s="37"/>
      <c r="H85" s="38"/>
    </row>
    <row r="86" spans="1:8" ht="50.1" customHeight="1" thickBot="1" x14ac:dyDescent="0.25">
      <c r="A86" s="119" t="s">
        <v>52</v>
      </c>
      <c r="B86" s="601"/>
      <c r="C86" s="601"/>
      <c r="D86" s="529" t="str">
        <f>"от "&amp;MIN(D87:D96)&amp;" до "&amp;MAX(D87:D96)</f>
        <v>от 240 до 5076</v>
      </c>
      <c r="E86" s="529"/>
      <c r="F86" s="529"/>
      <c r="G86" s="529"/>
      <c r="H86" s="530"/>
    </row>
    <row r="87" spans="1:8" ht="151.5" x14ac:dyDescent="0.2">
      <c r="A87" s="348" t="s">
        <v>53</v>
      </c>
      <c r="B87" s="349" t="s">
        <v>13</v>
      </c>
      <c r="C87" s="369"/>
      <c r="D87" s="36">
        <v>810</v>
      </c>
      <c r="E87" s="37"/>
      <c r="F87" s="37"/>
      <c r="G87" s="37"/>
      <c r="H87" s="38"/>
    </row>
    <row r="88" spans="1:8" ht="37.5" customHeight="1" x14ac:dyDescent="0.2">
      <c r="A88" s="273" t="s">
        <v>54</v>
      </c>
      <c r="B88" s="734"/>
      <c r="C88" s="73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8" s="36">
        <v>474</v>
      </c>
      <c r="E88" s="37"/>
      <c r="F88" s="37"/>
      <c r="G88" s="37"/>
      <c r="H88" s="38"/>
    </row>
    <row r="89" spans="1:8" ht="37.5" customHeight="1" x14ac:dyDescent="0.2">
      <c r="A89" s="273" t="s">
        <v>55</v>
      </c>
      <c r="B89" s="734"/>
      <c r="C89" s="736"/>
      <c r="D89" s="36">
        <v>5016</v>
      </c>
      <c r="E89" s="37"/>
      <c r="F89" s="37"/>
      <c r="G89" s="37"/>
      <c r="H89" s="38"/>
    </row>
    <row r="90" spans="1:8" ht="37.5" customHeight="1" x14ac:dyDescent="0.2">
      <c r="A90" s="273" t="s">
        <v>56</v>
      </c>
      <c r="B90" s="734"/>
      <c r="C90" s="736"/>
      <c r="D90" s="36">
        <v>1476</v>
      </c>
      <c r="E90" s="37"/>
      <c r="F90" s="37"/>
      <c r="G90" s="37"/>
      <c r="H90" s="38"/>
    </row>
    <row r="91" spans="1:8" ht="37.5" customHeight="1" x14ac:dyDescent="0.2">
      <c r="A91" s="273" t="s">
        <v>57</v>
      </c>
      <c r="B91" s="734"/>
      <c r="C91" s="736"/>
      <c r="D91" s="36">
        <v>4308</v>
      </c>
      <c r="E91" s="37"/>
      <c r="F91" s="37"/>
      <c r="G91" s="37"/>
      <c r="H91" s="38"/>
    </row>
    <row r="92" spans="1:8" ht="37.5" customHeight="1" x14ac:dyDescent="0.2">
      <c r="A92" s="273" t="s">
        <v>58</v>
      </c>
      <c r="B92" s="734"/>
      <c r="C92" s="736"/>
      <c r="D92" s="36">
        <v>240</v>
      </c>
      <c r="E92" s="37"/>
      <c r="F92" s="37"/>
      <c r="G92" s="37"/>
      <c r="H92" s="38"/>
    </row>
    <row r="93" spans="1:8" ht="37.5" customHeight="1" x14ac:dyDescent="0.2">
      <c r="A93" s="273" t="s">
        <v>59</v>
      </c>
      <c r="B93" s="734"/>
      <c r="C93" s="736"/>
      <c r="D93" s="36">
        <v>240</v>
      </c>
      <c r="E93" s="37"/>
      <c r="F93" s="37"/>
      <c r="G93" s="37"/>
      <c r="H93" s="38"/>
    </row>
    <row r="94" spans="1:8" ht="37.5" customHeight="1" x14ac:dyDescent="0.2">
      <c r="A94" s="273" t="s">
        <v>60</v>
      </c>
      <c r="B94" s="734"/>
      <c r="C94" s="736"/>
      <c r="D94" s="36">
        <v>480</v>
      </c>
      <c r="E94" s="37"/>
      <c r="F94" s="37"/>
      <c r="G94" s="37"/>
      <c r="H94" s="38"/>
    </row>
    <row r="95" spans="1:8" ht="37.5" customHeight="1" x14ac:dyDescent="0.2">
      <c r="A95" s="273" t="s">
        <v>61</v>
      </c>
      <c r="B95" s="734"/>
      <c r="C95" s="736"/>
      <c r="D95" s="36">
        <v>720</v>
      </c>
      <c r="E95" s="37"/>
      <c r="F95" s="37"/>
      <c r="G95" s="37"/>
      <c r="H95" s="38"/>
    </row>
    <row r="96" spans="1:8" ht="37.5" customHeight="1" x14ac:dyDescent="0.2">
      <c r="A96" s="273" t="s">
        <v>62</v>
      </c>
      <c r="B96" s="734"/>
      <c r="C96" s="737"/>
      <c r="D96" s="36">
        <v>5076</v>
      </c>
      <c r="E96" s="37"/>
      <c r="F96" s="37"/>
      <c r="G96" s="37"/>
      <c r="H96" s="38"/>
    </row>
    <row r="97" spans="1:8" s="16" customFormat="1" ht="117.75" customHeight="1" thickBot="1" x14ac:dyDescent="0.25">
      <c r="A97" s="738" t="s">
        <v>64</v>
      </c>
      <c r="B97" s="739"/>
      <c r="C97" s="7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7" s="36">
        <v>30</v>
      </c>
      <c r="E97" s="37"/>
      <c r="F97" s="37"/>
      <c r="G97" s="37"/>
      <c r="H97" s="38"/>
    </row>
    <row r="98" spans="1:8" ht="50.1" customHeight="1" thickBot="1" x14ac:dyDescent="0.25">
      <c r="A98" s="24" t="s">
        <v>65</v>
      </c>
      <c r="B98" s="25"/>
      <c r="C98" s="26"/>
      <c r="D98" s="156" t="str">
        <f>"от "&amp;MIN(D100,D120:D136)&amp;" до "&amp;MAX(D100,D120:D136)</f>
        <v>от 504 до 25200</v>
      </c>
      <c r="E98" s="156"/>
      <c r="F98" s="156"/>
      <c r="G98" s="156"/>
      <c r="H98" s="157"/>
    </row>
    <row r="99" spans="1:8" s="16" customFormat="1" ht="24.95" customHeight="1" thickBot="1" x14ac:dyDescent="0.25">
      <c r="A99" s="81"/>
      <c r="B99" s="467"/>
      <c r="C99" s="118"/>
      <c r="D99" s="325"/>
      <c r="E99" s="325"/>
      <c r="F99" s="325"/>
      <c r="G99" s="325"/>
      <c r="H99" s="326"/>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00" s="165">
        <v>10008</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2502</v>
      </c>
      <c r="E102" s="140"/>
      <c r="F102" s="140"/>
      <c r="G102" s="140"/>
      <c r="H102" s="141"/>
    </row>
    <row r="103" spans="1:8" ht="63" customHeight="1" x14ac:dyDescent="0.2">
      <c r="A103" s="173" t="s">
        <v>70</v>
      </c>
      <c r="B103" s="174"/>
      <c r="C103" s="169"/>
      <c r="D103" s="140">
        <f>D100/5</f>
        <v>2001.6</v>
      </c>
      <c r="E103" s="140"/>
      <c r="F103" s="140"/>
      <c r="G103" s="140"/>
      <c r="H103" s="141"/>
    </row>
    <row r="104" spans="1:8" ht="63" customHeight="1" x14ac:dyDescent="0.2">
      <c r="A104" s="173" t="s">
        <v>71</v>
      </c>
      <c r="B104" s="174"/>
      <c r="C104" s="169"/>
      <c r="D104" s="140">
        <f>D100/6</f>
        <v>1668</v>
      </c>
      <c r="E104" s="140"/>
      <c r="F104" s="140"/>
      <c r="G104" s="140"/>
      <c r="H104" s="141"/>
    </row>
    <row r="105" spans="1:8" ht="63" customHeight="1" x14ac:dyDescent="0.2">
      <c r="A105" s="173" t="s">
        <v>72</v>
      </c>
      <c r="B105" s="174"/>
      <c r="C105" s="169"/>
      <c r="D105" s="140">
        <f>D100/7</f>
        <v>1429.7142857142858</v>
      </c>
      <c r="E105" s="140"/>
      <c r="F105" s="140"/>
      <c r="G105" s="140"/>
      <c r="H105" s="141"/>
    </row>
    <row r="106" spans="1:8" ht="63" customHeight="1" x14ac:dyDescent="0.2">
      <c r="A106" s="173" t="s">
        <v>73</v>
      </c>
      <c r="B106" s="174"/>
      <c r="C106" s="169"/>
      <c r="D106" s="140">
        <f>D100/8</f>
        <v>1251</v>
      </c>
      <c r="E106" s="140"/>
      <c r="F106" s="140"/>
      <c r="G106" s="140"/>
      <c r="H106" s="141"/>
    </row>
    <row r="107" spans="1:8" ht="63" customHeight="1" x14ac:dyDescent="0.2">
      <c r="A107" s="173" t="s">
        <v>74</v>
      </c>
      <c r="B107" s="174"/>
      <c r="C107" s="169"/>
      <c r="D107" s="140">
        <f>D100/9</f>
        <v>1112</v>
      </c>
      <c r="E107" s="140"/>
      <c r="F107" s="140"/>
      <c r="G107" s="140"/>
      <c r="H107" s="141"/>
    </row>
    <row r="108" spans="1:8" ht="63" customHeight="1" x14ac:dyDescent="0.2">
      <c r="A108" s="173" t="s">
        <v>75</v>
      </c>
      <c r="B108" s="174"/>
      <c r="C108" s="169"/>
      <c r="D108" s="140">
        <f>D100/10</f>
        <v>1000.8</v>
      </c>
      <c r="E108" s="140"/>
      <c r="F108" s="140"/>
      <c r="G108" s="140"/>
      <c r="H108" s="141"/>
    </row>
    <row r="109" spans="1:8" ht="63" customHeight="1" thickBot="1" x14ac:dyDescent="0.25">
      <c r="A109" s="162" t="s">
        <v>76</v>
      </c>
      <c r="B109" s="163"/>
      <c r="C109" s="169"/>
      <c r="D109" s="165">
        <v>13944</v>
      </c>
      <c r="E109" s="165"/>
      <c r="F109" s="165"/>
      <c r="G109" s="165"/>
      <c r="H109" s="166"/>
    </row>
    <row r="110" spans="1:8" ht="63" customHeight="1" thickBot="1" x14ac:dyDescent="0.25">
      <c r="A110" s="167" t="s">
        <v>67</v>
      </c>
      <c r="B110" s="168"/>
      <c r="C110" s="169"/>
      <c r="D110" s="170" t="s">
        <v>68</v>
      </c>
      <c r="E110" s="171"/>
      <c r="F110" s="171"/>
      <c r="G110" s="171"/>
      <c r="H110" s="172"/>
    </row>
    <row r="111" spans="1:8" ht="63" customHeight="1" x14ac:dyDescent="0.2">
      <c r="A111" s="173" t="s">
        <v>69</v>
      </c>
      <c r="B111" s="174"/>
      <c r="C111" s="169"/>
      <c r="D111" s="140">
        <v>3486</v>
      </c>
      <c r="E111" s="140"/>
      <c r="F111" s="140"/>
      <c r="G111" s="140"/>
      <c r="H111" s="141"/>
    </row>
    <row r="112" spans="1:8" ht="63" customHeight="1" x14ac:dyDescent="0.2">
      <c r="A112" s="173" t="s">
        <v>70</v>
      </c>
      <c r="B112" s="174"/>
      <c r="C112" s="169"/>
      <c r="D112" s="140">
        <v>2788.7999999999997</v>
      </c>
      <c r="E112" s="140"/>
      <c r="F112" s="140"/>
      <c r="G112" s="140"/>
      <c r="H112" s="141"/>
    </row>
    <row r="113" spans="1:8" ht="63" customHeight="1" x14ac:dyDescent="0.2">
      <c r="A113" s="173" t="s">
        <v>71</v>
      </c>
      <c r="B113" s="174"/>
      <c r="C113" s="169"/>
      <c r="D113" s="140">
        <v>2324</v>
      </c>
      <c r="E113" s="140"/>
      <c r="F113" s="140"/>
      <c r="G113" s="140"/>
      <c r="H113" s="141"/>
    </row>
    <row r="114" spans="1:8" ht="63" customHeight="1" x14ac:dyDescent="0.2">
      <c r="A114" s="173" t="s">
        <v>72</v>
      </c>
      <c r="B114" s="174"/>
      <c r="C114" s="169"/>
      <c r="D114" s="140">
        <v>1992</v>
      </c>
      <c r="E114" s="140"/>
      <c r="F114" s="140"/>
      <c r="G114" s="140"/>
      <c r="H114" s="141"/>
    </row>
    <row r="115" spans="1:8" ht="63" customHeight="1" x14ac:dyDescent="0.2">
      <c r="A115" s="173" t="s">
        <v>73</v>
      </c>
      <c r="B115" s="174"/>
      <c r="C115" s="169"/>
      <c r="D115" s="140">
        <v>1743</v>
      </c>
      <c r="E115" s="140"/>
      <c r="F115" s="140"/>
      <c r="G115" s="140"/>
      <c r="H115" s="141"/>
    </row>
    <row r="116" spans="1:8" ht="63" customHeight="1" x14ac:dyDescent="0.2">
      <c r="A116" s="173" t="s">
        <v>74</v>
      </c>
      <c r="B116" s="174"/>
      <c r="C116" s="169"/>
      <c r="D116" s="140">
        <v>1549.3333333333333</v>
      </c>
      <c r="E116" s="140"/>
      <c r="F116" s="140"/>
      <c r="G116" s="140"/>
      <c r="H116" s="141"/>
    </row>
    <row r="117" spans="1:8" ht="63" customHeight="1" thickBot="1" x14ac:dyDescent="0.25">
      <c r="A117" s="173" t="s">
        <v>75</v>
      </c>
      <c r="B117" s="174"/>
      <c r="C117" s="177"/>
      <c r="D117" s="140">
        <v>1394.3999999999999</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8" s="36">
        <v>11550</v>
      </c>
      <c r="E118" s="37"/>
      <c r="F118" s="37"/>
      <c r="G118" s="37"/>
      <c r="H118" s="38"/>
    </row>
    <row r="119" spans="1:8" s="16" customFormat="1" ht="24.95" customHeight="1" thickBot="1" x14ac:dyDescent="0.25">
      <c r="A119" s="81"/>
      <c r="B119" s="467"/>
      <c r="C119" s="118"/>
      <c r="D119" s="325"/>
      <c r="E119" s="325"/>
      <c r="F119" s="325"/>
      <c r="G119" s="325"/>
      <c r="H119" s="326"/>
    </row>
    <row r="120" spans="1:8" ht="50.1" customHeight="1" x14ac:dyDescent="0.2">
      <c r="A120" s="507" t="s">
        <v>78</v>
      </c>
      <c r="B120" s="508"/>
      <c r="C120" s="294" t="str">
        <f>"Интернет-площадка 2gis.ru на основе Cправочника организаций "&amp;$C$2&amp;""</f>
        <v>Интернет-площадка 2gis.ru на основе Cправочника организаций "2ГИС.ТОМСК"</v>
      </c>
      <c r="D120" s="36">
        <v>6300</v>
      </c>
      <c r="E120" s="37"/>
      <c r="F120" s="37"/>
      <c r="G120" s="37"/>
      <c r="H120" s="38"/>
    </row>
    <row r="121" spans="1:8" ht="50.1" customHeight="1" x14ac:dyDescent="0.2">
      <c r="A121" s="137" t="s">
        <v>79</v>
      </c>
      <c r="B121" s="191"/>
      <c r="C121"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6">
        <v>3780</v>
      </c>
      <c r="E121" s="37"/>
      <c r="F121" s="37"/>
      <c r="G121" s="37"/>
      <c r="H121" s="38"/>
    </row>
    <row r="122" spans="1:8" ht="50.1" customHeight="1" x14ac:dyDescent="0.2">
      <c r="A122" s="137" t="s">
        <v>80</v>
      </c>
      <c r="B122" s="191"/>
      <c r="C122"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2" s="36">
        <v>18528</v>
      </c>
      <c r="E122" s="37"/>
      <c r="F122" s="37"/>
      <c r="G122" s="37"/>
      <c r="H122" s="38"/>
    </row>
    <row r="123" spans="1:8" ht="50.1" customHeight="1" x14ac:dyDescent="0.2">
      <c r="A123" s="137" t="s">
        <v>81</v>
      </c>
      <c r="B123" s="191"/>
      <c r="C123" s="190" t="str">
        <f>"Интернет-площадка 2gis.ru на основе Cправочника организаций "&amp;$C$2&amp;""</f>
        <v>Интернет-площадка 2gis.ru на основе Cправочника организаций "2ГИС.ТОМСК"</v>
      </c>
      <c r="D123" s="36">
        <v>7500</v>
      </c>
      <c r="E123" s="37"/>
      <c r="F123" s="37"/>
      <c r="G123" s="37"/>
      <c r="H123" s="38"/>
    </row>
    <row r="124" spans="1:8" ht="50.1" customHeight="1" x14ac:dyDescent="0.2">
      <c r="A124" s="137" t="s">
        <v>82</v>
      </c>
      <c r="B124" s="191"/>
      <c r="C124" s="190" t="str">
        <f>"Интернет-площадка 2gis.ru на основе Cправочника организаций "&amp;$C$2&amp;""</f>
        <v>Интернет-площадка 2gis.ru на основе Cправочника организаций "2ГИС.ТОМСК"</v>
      </c>
      <c r="D124" s="36">
        <v>9000</v>
      </c>
      <c r="E124" s="37"/>
      <c r="F124" s="37"/>
      <c r="G124" s="37"/>
      <c r="H124" s="38"/>
    </row>
    <row r="125" spans="1:8" ht="50.1" customHeight="1" x14ac:dyDescent="0.2">
      <c r="A125" s="137" t="s">
        <v>83</v>
      </c>
      <c r="B125" s="191"/>
      <c r="C125"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5" s="36">
        <v>8736</v>
      </c>
      <c r="E125" s="37"/>
      <c r="F125" s="37"/>
      <c r="G125" s="37"/>
      <c r="H125" s="38"/>
    </row>
    <row r="126" spans="1:8" ht="50.1" customHeight="1" x14ac:dyDescent="0.2">
      <c r="A126" s="137" t="s">
        <v>84</v>
      </c>
      <c r="B126" s="191"/>
      <c r="C12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6" s="36">
        <v>7494</v>
      </c>
      <c r="E126" s="37"/>
      <c r="F126" s="37"/>
      <c r="G126" s="37"/>
      <c r="H126" s="38"/>
    </row>
    <row r="127" spans="1:8" ht="50.1" customHeight="1" x14ac:dyDescent="0.2">
      <c r="A127" s="137" t="s">
        <v>85</v>
      </c>
      <c r="B127" s="191"/>
      <c r="C127"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7" s="36">
        <v>18528</v>
      </c>
      <c r="E127" s="37"/>
      <c r="F127" s="37"/>
      <c r="G127" s="37"/>
      <c r="H127" s="38"/>
    </row>
    <row r="128" spans="1:8" ht="50.1" customHeight="1" x14ac:dyDescent="0.2">
      <c r="A128" s="137" t="s">
        <v>86</v>
      </c>
      <c r="B128" s="191"/>
      <c r="C128" s="190" t="str">
        <f>C159</f>
        <v>электронный справочник на основе Справочника организаций "2ГИС.ТОМСК" (мобильная версия 2ГИС 4.0 и выше)</v>
      </c>
      <c r="D128" s="36">
        <v>15000</v>
      </c>
      <c r="E128" s="37"/>
      <c r="F128" s="37"/>
      <c r="G128" s="37"/>
      <c r="H128" s="38"/>
    </row>
    <row r="129" spans="1:8" ht="50.1" customHeight="1" x14ac:dyDescent="0.2">
      <c r="A129" s="137" t="s">
        <v>87</v>
      </c>
      <c r="B129" s="191"/>
      <c r="C129" s="190" t="s">
        <v>88</v>
      </c>
      <c r="D129" s="36">
        <v>504</v>
      </c>
      <c r="E129" s="37"/>
      <c r="F129" s="37"/>
      <c r="G129" s="37"/>
      <c r="H129" s="38"/>
    </row>
    <row r="130" spans="1:8" ht="64.5" customHeight="1" x14ac:dyDescent="0.2">
      <c r="A130" s="143" t="s">
        <v>89</v>
      </c>
      <c r="B130" s="144"/>
      <c r="C13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0" s="36">
        <v>4590</v>
      </c>
      <c r="E130" s="37"/>
      <c r="F130" s="37"/>
      <c r="G130" s="37"/>
      <c r="H130" s="38"/>
    </row>
    <row r="131" spans="1:8" ht="64.5" customHeight="1" x14ac:dyDescent="0.2">
      <c r="A131" s="143" t="s">
        <v>90</v>
      </c>
      <c r="B131" s="144"/>
      <c r="C131" s="190"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1" s="36">
        <v>3672</v>
      </c>
      <c r="E131" s="37"/>
      <c r="F131" s="37"/>
      <c r="G131" s="37"/>
      <c r="H131" s="38"/>
    </row>
    <row r="132" spans="1:8" ht="64.5" customHeight="1" x14ac:dyDescent="0.2">
      <c r="A132" s="143" t="s">
        <v>91</v>
      </c>
      <c r="B132" s="144"/>
      <c r="C132"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2" s="36">
        <v>3870</v>
      </c>
      <c r="E132" s="37"/>
      <c r="F132" s="37"/>
      <c r="G132" s="37"/>
      <c r="H132" s="38"/>
    </row>
    <row r="133" spans="1:8" ht="64.5" customHeight="1" x14ac:dyDescent="0.2">
      <c r="A133" s="143" t="s">
        <v>92</v>
      </c>
      <c r="B133" s="144"/>
      <c r="C133" s="190"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3" s="36">
        <v>1836</v>
      </c>
      <c r="E133" s="37"/>
      <c r="F133" s="37"/>
      <c r="G133" s="37"/>
      <c r="H133" s="38"/>
    </row>
    <row r="134" spans="1:8" ht="64.5" customHeight="1" x14ac:dyDescent="0.2">
      <c r="A134" s="143" t="s">
        <v>93</v>
      </c>
      <c r="B134" s="144" t="s">
        <v>93</v>
      </c>
      <c r="C13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4" s="36">
        <v>25200</v>
      </c>
      <c r="E134" s="37"/>
      <c r="F134" s="37"/>
      <c r="G134" s="37"/>
      <c r="H134" s="38"/>
    </row>
    <row r="135" spans="1:8" ht="64.5" customHeight="1" x14ac:dyDescent="0.2">
      <c r="A135" s="143" t="s">
        <v>94</v>
      </c>
      <c r="B135" s="144" t="s">
        <v>94</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5" s="36">
        <v>10008</v>
      </c>
      <c r="E135" s="37"/>
      <c r="F135" s="37"/>
      <c r="G135" s="37"/>
      <c r="H135" s="38"/>
    </row>
    <row r="136" spans="1:8" ht="50.1" customHeight="1" thickBot="1" x14ac:dyDescent="0.25">
      <c r="A136" s="137" t="s">
        <v>95</v>
      </c>
      <c r="B136" s="191"/>
      <c r="C136" s="19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6" s="36">
        <v>5016</v>
      </c>
      <c r="E136" s="37"/>
      <c r="F136" s="37"/>
      <c r="G136" s="37"/>
      <c r="H136" s="38"/>
    </row>
    <row r="137" spans="1:8" s="16" customFormat="1" ht="102" customHeight="1" thickBot="1" x14ac:dyDescent="0.25">
      <c r="A137" s="137" t="s">
        <v>16</v>
      </c>
      <c r="B137" s="191"/>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7" s="36">
        <v>900</v>
      </c>
      <c r="E137" s="37"/>
      <c r="F137" s="37"/>
      <c r="G137" s="37"/>
      <c r="H137" s="38"/>
    </row>
    <row r="138" spans="1:8" s="16" customFormat="1" ht="126" customHeight="1" x14ac:dyDescent="0.2">
      <c r="A138" s="137" t="s">
        <v>96</v>
      </c>
      <c r="B138" s="191"/>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8" s="36">
        <v>15000</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9" s="36">
        <v>6000</v>
      </c>
      <c r="E139" s="37"/>
      <c r="F139" s="37"/>
      <c r="G139" s="37"/>
      <c r="H139" s="38"/>
    </row>
    <row r="140" spans="1:8" s="16" customFormat="1" ht="96" customHeight="1" x14ac:dyDescent="0.2">
      <c r="A140" s="137" t="s">
        <v>98</v>
      </c>
      <c r="B140" s="191"/>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40" s="36">
        <v>10002</v>
      </c>
      <c r="E140" s="37"/>
      <c r="F140" s="37"/>
      <c r="G140" s="37"/>
      <c r="H140" s="38"/>
    </row>
    <row r="141" spans="1:8" ht="50.1" customHeight="1" x14ac:dyDescent="0.2">
      <c r="A141" s="137" t="s">
        <v>99</v>
      </c>
      <c r="B141" s="191"/>
      <c r="C141" s="190" t="str">
        <f>"Интернет-площадка 2gis.ru на основе Cправочника организаций "&amp;$C$2&amp;""</f>
        <v>Интернет-площадка 2gis.ru на основе Cправочника организаций "2ГИС.ТОМСК"</v>
      </c>
      <c r="D141" s="36">
        <v>9480</v>
      </c>
      <c r="E141" s="37"/>
      <c r="F141" s="37"/>
      <c r="G141" s="37"/>
      <c r="H141" s="38"/>
    </row>
    <row r="142" spans="1:8" ht="50.1" customHeight="1" x14ac:dyDescent="0.2">
      <c r="A142" s="137" t="s">
        <v>100</v>
      </c>
      <c r="B142" s="191"/>
      <c r="C142" s="190"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2" s="36">
        <v>5760</v>
      </c>
      <c r="E142" s="37"/>
      <c r="F142" s="37"/>
      <c r="G142" s="37"/>
      <c r="H142" s="38"/>
    </row>
    <row r="143" spans="1:8" ht="50.1" customHeight="1" x14ac:dyDescent="0.2">
      <c r="A143" s="137" t="s">
        <v>101</v>
      </c>
      <c r="B143" s="191"/>
      <c r="C143" s="190" t="str">
        <f t="shared" si="1"/>
        <v>Электронный справочник на основе Справочника организаций "2ГИС.ТОМСК" (версия для ПК)</v>
      </c>
      <c r="D143" s="36">
        <v>27840</v>
      </c>
      <c r="E143" s="37"/>
      <c r="F143" s="37"/>
      <c r="G143" s="37"/>
      <c r="H143" s="38"/>
    </row>
    <row r="144" spans="1:8" ht="50.1" customHeight="1" x14ac:dyDescent="0.2">
      <c r="A144" s="137" t="s">
        <v>102</v>
      </c>
      <c r="B144" s="191"/>
      <c r="C144" s="190" t="str">
        <f>"Интернет-площадка 2gis.ru на основе Cправочника организаций "&amp;$C$2&amp;""</f>
        <v>Интернет-площадка 2gis.ru на основе Cправочника организаций "2ГИС.ТОМСК"</v>
      </c>
      <c r="D144" s="36">
        <v>11280</v>
      </c>
      <c r="E144" s="37"/>
      <c r="F144" s="37"/>
      <c r="G144" s="37"/>
      <c r="H144" s="38"/>
    </row>
    <row r="145" spans="1:8" ht="50.1" customHeight="1" x14ac:dyDescent="0.2">
      <c r="A145" s="137" t="s">
        <v>103</v>
      </c>
      <c r="B145" s="191"/>
      <c r="C145" s="190" t="str">
        <f>"Интернет-площадка 2gis.ru на основе Cправочника организаций "&amp;$C$2&amp;""</f>
        <v>Интернет-площадка 2gis.ru на основе Cправочника организаций "2ГИС.ТОМСК"</v>
      </c>
      <c r="D145" s="36">
        <v>13536</v>
      </c>
      <c r="E145" s="37"/>
      <c r="F145" s="37"/>
      <c r="G145" s="37"/>
      <c r="H145" s="38"/>
    </row>
    <row r="146" spans="1:8" ht="50.1" customHeight="1" x14ac:dyDescent="0.2">
      <c r="A146" s="137" t="s">
        <v>104</v>
      </c>
      <c r="B146" s="191"/>
      <c r="C146" s="190" t="str">
        <f t="shared" si="1"/>
        <v>Электронный справочник на основе Справочника организаций "2ГИС.ТОМСК" (версия для ПК)</v>
      </c>
      <c r="D146" s="36">
        <v>13200</v>
      </c>
      <c r="E146" s="37"/>
      <c r="F146" s="37"/>
      <c r="G146" s="37"/>
      <c r="H146" s="38"/>
    </row>
    <row r="147" spans="1:8" ht="50.1" customHeight="1" x14ac:dyDescent="0.2">
      <c r="A147" s="137" t="s">
        <v>105</v>
      </c>
      <c r="B147" s="191"/>
      <c r="C147" s="190" t="str">
        <f t="shared" si="1"/>
        <v>Электронный справочник на основе Справочника организаций "2ГИС.ТОМСК" (версия для ПК)</v>
      </c>
      <c r="D147" s="36">
        <v>11280</v>
      </c>
      <c r="E147" s="37"/>
      <c r="F147" s="37"/>
      <c r="G147" s="37"/>
      <c r="H147" s="38"/>
    </row>
    <row r="148" spans="1:8" ht="50.1" customHeight="1" x14ac:dyDescent="0.2">
      <c r="A148" s="137" t="s">
        <v>106</v>
      </c>
      <c r="B148" s="191"/>
      <c r="C148" s="190" t="str">
        <f t="shared" si="1"/>
        <v>Электронный справочник на основе Справочника организаций "2ГИС.ТОМСК" (версия для ПК)</v>
      </c>
      <c r="D148" s="36">
        <v>27840</v>
      </c>
      <c r="E148" s="37"/>
      <c r="F148" s="37"/>
      <c r="G148" s="37"/>
      <c r="H148" s="38"/>
    </row>
    <row r="149" spans="1:8" ht="50.1" customHeight="1" x14ac:dyDescent="0.2">
      <c r="A149" s="137" t="s">
        <v>107</v>
      </c>
      <c r="B149" s="191"/>
      <c r="C149" s="190" t="s">
        <v>88</v>
      </c>
      <c r="D149" s="36">
        <v>840</v>
      </c>
      <c r="E149" s="37"/>
      <c r="F149" s="37"/>
      <c r="G149" s="37"/>
      <c r="H149" s="38"/>
    </row>
    <row r="150" spans="1:8" ht="63" customHeight="1" x14ac:dyDescent="0.2">
      <c r="A150" s="137" t="s">
        <v>108</v>
      </c>
      <c r="B150" s="191"/>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0" s="36">
        <v>37800</v>
      </c>
      <c r="E150" s="37"/>
      <c r="F150" s="37"/>
      <c r="G150" s="37"/>
      <c r="H150" s="38"/>
    </row>
    <row r="151" spans="1:8" ht="50.1" customHeight="1" thickBot="1" x14ac:dyDescent="0.25">
      <c r="A151" s="145" t="s">
        <v>109</v>
      </c>
      <c r="B151" s="565"/>
      <c r="C151" s="190" t="str">
        <f t="shared" si="1"/>
        <v>Электронный справочник на основе Справочника организаций "2ГИС.ТОМСК" (версия для ПК)</v>
      </c>
      <c r="D151" s="36">
        <v>7560</v>
      </c>
      <c r="E151" s="37"/>
      <c r="F151" s="37"/>
      <c r="G151" s="37"/>
      <c r="H151" s="38"/>
    </row>
    <row r="152" spans="1:8" ht="50.1" customHeight="1" thickBot="1" x14ac:dyDescent="0.25">
      <c r="A152" s="24" t="s">
        <v>110</v>
      </c>
      <c r="B152" s="25"/>
      <c r="C152" s="26"/>
      <c r="D152" s="741"/>
      <c r="E152" s="741"/>
      <c r="F152" s="741"/>
      <c r="G152" s="741"/>
      <c r="H152" s="742"/>
    </row>
    <row r="153" spans="1:8" s="16" customFormat="1" ht="50.1" customHeight="1" x14ac:dyDescent="0.2">
      <c r="A153" s="143" t="s">
        <v>111</v>
      </c>
      <c r="B153" s="144"/>
      <c r="C153" s="743"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53" s="31">
        <v>7002</v>
      </c>
      <c r="E153" s="32"/>
      <c r="F153" s="32"/>
      <c r="G153" s="32"/>
      <c r="H153" s="33"/>
    </row>
    <row r="154" spans="1:8" s="16" customFormat="1" ht="50.1" customHeight="1" x14ac:dyDescent="0.2">
      <c r="A154" s="143" t="s">
        <v>112</v>
      </c>
      <c r="B154" s="144"/>
      <c r="C154" s="744"/>
      <c r="D154" s="36">
        <v>7500</v>
      </c>
      <c r="E154" s="37"/>
      <c r="F154" s="37"/>
      <c r="G154" s="37"/>
      <c r="H154" s="38"/>
    </row>
    <row r="155" spans="1:8" s="16" customFormat="1" ht="50.1" customHeight="1" x14ac:dyDescent="0.2">
      <c r="A155" s="194" t="s">
        <v>113</v>
      </c>
      <c r="B155" s="195"/>
      <c r="C155" s="744"/>
      <c r="D155" s="36">
        <v>3000</v>
      </c>
      <c r="E155" s="37"/>
      <c r="F155" s="37"/>
      <c r="G155" s="37"/>
      <c r="H155" s="38"/>
    </row>
    <row r="156" spans="1:8" s="16" customFormat="1" ht="50.1" customHeight="1" x14ac:dyDescent="0.2">
      <c r="A156" s="194" t="s">
        <v>114</v>
      </c>
      <c r="B156" s="195"/>
      <c r="C156" s="744"/>
      <c r="D156" s="36">
        <v>300</v>
      </c>
      <c r="E156" s="37"/>
      <c r="F156" s="37"/>
      <c r="G156" s="37"/>
      <c r="H156" s="38"/>
    </row>
    <row r="157" spans="1:8" s="16" customFormat="1" ht="50.1" customHeight="1" thickBot="1" x14ac:dyDescent="0.25">
      <c r="A157" s="194" t="s">
        <v>115</v>
      </c>
      <c r="B157" s="195"/>
      <c r="C157" s="745"/>
      <c r="D157" s="44">
        <v>1050</v>
      </c>
      <c r="E157" s="45"/>
      <c r="F157" s="45"/>
      <c r="G157" s="45"/>
      <c r="H157" s="46"/>
    </row>
    <row r="158" spans="1:8" ht="50.1" customHeight="1" thickBot="1" x14ac:dyDescent="0.25">
      <c r="A158" s="24" t="s">
        <v>116</v>
      </c>
      <c r="B158" s="25"/>
      <c r="C158" s="26"/>
      <c r="D158" s="526"/>
      <c r="E158" s="526"/>
      <c r="F158" s="526"/>
      <c r="G158" s="526"/>
      <c r="H158" s="746"/>
    </row>
    <row r="159" spans="1:8" ht="50.1" customHeight="1" x14ac:dyDescent="0.2">
      <c r="A159" s="507" t="s">
        <v>163</v>
      </c>
      <c r="B159" s="508"/>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9" s="31">
        <v>4230</v>
      </c>
      <c r="E159" s="32"/>
      <c r="F159" s="32"/>
      <c r="G159" s="32"/>
      <c r="H159" s="33"/>
    </row>
    <row r="160" spans="1:8" ht="50.1" customHeight="1" x14ac:dyDescent="0.2">
      <c r="A160" s="137" t="s">
        <v>118</v>
      </c>
      <c r="B160" s="191"/>
      <c r="C160" s="186" t="str">
        <f>"Интернет-площадка 2gis.ru на основе Cправочника организаций "&amp;$C$2&amp;""</f>
        <v>Интернет-площадка 2gis.ru на основе Cправочника организаций "2ГИС.ТОМСК"</v>
      </c>
      <c r="D160" s="36">
        <v>2250</v>
      </c>
      <c r="E160" s="37"/>
      <c r="F160" s="37"/>
      <c r="G160" s="37"/>
      <c r="H160" s="38"/>
    </row>
    <row r="161" spans="1:8" ht="50.1" customHeight="1" x14ac:dyDescent="0.2">
      <c r="A161" s="137" t="s">
        <v>119</v>
      </c>
      <c r="B161" s="191"/>
      <c r="C161"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1" s="36">
        <v>4308</v>
      </c>
      <c r="E161" s="37"/>
      <c r="F161" s="37"/>
      <c r="G161" s="37"/>
      <c r="H161" s="38"/>
    </row>
    <row r="162" spans="1:8" ht="50.1" customHeight="1" x14ac:dyDescent="0.2">
      <c r="A162" s="137" t="s">
        <v>164</v>
      </c>
      <c r="B162" s="191"/>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62" s="36">
        <v>6360</v>
      </c>
      <c r="E162" s="37"/>
      <c r="F162" s="37"/>
      <c r="G162" s="37"/>
      <c r="H162" s="38"/>
    </row>
    <row r="163" spans="1:8" ht="50.1" customHeight="1" x14ac:dyDescent="0.2">
      <c r="A163" s="137" t="s">
        <v>165</v>
      </c>
      <c r="B163" s="191"/>
      <c r="C163" s="747" t="str">
        <f>"Интернет-площадка 2gis.ru на основе Cправочника организаций "&amp;$C$2&amp;""</f>
        <v>Интернет-площадка 2gis.ru на основе Cправочника организаций "2ГИС.ТОМСК"</v>
      </c>
      <c r="D163" s="36">
        <v>3480</v>
      </c>
      <c r="E163" s="37"/>
      <c r="F163" s="37"/>
      <c r="G163" s="37"/>
      <c r="H163" s="38"/>
    </row>
    <row r="164" spans="1:8" ht="50.1" customHeight="1" x14ac:dyDescent="0.2">
      <c r="A164" s="137" t="s">
        <v>122</v>
      </c>
      <c r="B164" s="191"/>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4" s="36">
        <v>6480</v>
      </c>
      <c r="E164" s="37"/>
      <c r="F164" s="37"/>
      <c r="G164" s="37"/>
      <c r="H164" s="38"/>
    </row>
    <row r="165" spans="1:8" s="16" customFormat="1" ht="126" customHeight="1" thickBot="1" x14ac:dyDescent="0.25">
      <c r="A165" s="145" t="s">
        <v>123</v>
      </c>
      <c r="B165" s="565"/>
      <c r="C165" s="203" t="str">
        <f>C160</f>
        <v>Интернет-площадка 2gis.ru на основе Cправочника организаций "2ГИС.ТОМСК"</v>
      </c>
      <c r="D165" s="36">
        <v>5010</v>
      </c>
      <c r="E165" s="37"/>
      <c r="F165" s="37"/>
      <c r="G165" s="37"/>
      <c r="H165" s="38"/>
    </row>
    <row r="166" spans="1:8" s="16" customFormat="1" ht="126" customHeight="1" thickBot="1" x14ac:dyDescent="0.25">
      <c r="A166" s="143" t="s">
        <v>124</v>
      </c>
      <c r="B166" s="144"/>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6" s="36">
        <v>6570</v>
      </c>
      <c r="E166" s="37"/>
      <c r="F166" s="37"/>
      <c r="G166" s="37"/>
      <c r="H166" s="38"/>
    </row>
    <row r="167" spans="1:8" ht="50.1" customHeight="1" thickBot="1" x14ac:dyDescent="0.25">
      <c r="A167" s="24" t="s">
        <v>184</v>
      </c>
      <c r="B167" s="25"/>
      <c r="C167" s="26"/>
      <c r="D167" s="156"/>
      <c r="E167" s="156"/>
      <c r="F167" s="156"/>
      <c r="G167" s="156"/>
      <c r="H167" s="157"/>
    </row>
    <row r="168" spans="1:8" s="23" customFormat="1" ht="30" customHeight="1" thickBot="1" x14ac:dyDescent="0.25">
      <c r="A168" s="357"/>
      <c r="B168" s="357"/>
      <c r="C168" s="358"/>
      <c r="D168" s="357"/>
      <c r="E168" s="357"/>
      <c r="F168" s="357"/>
      <c r="G168" s="357"/>
      <c r="H168" s="359"/>
    </row>
    <row r="169" spans="1:8" s="16" customFormat="1" ht="83.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9" s="36">
        <v>17700</v>
      </c>
      <c r="E169" s="37"/>
      <c r="F169" s="37"/>
      <c r="G169" s="37"/>
      <c r="H169" s="38"/>
    </row>
    <row r="170" spans="1:8" s="16" customFormat="1" ht="83.25" customHeight="1" thickBot="1" x14ac:dyDescent="0.25">
      <c r="A170" s="143" t="s">
        <v>186</v>
      </c>
      <c r="B170" s="144"/>
      <c r="C170" s="196"/>
      <c r="D170" s="36">
        <v>17700</v>
      </c>
      <c r="E170" s="37"/>
      <c r="F170" s="37"/>
      <c r="G170" s="37"/>
      <c r="H170" s="38"/>
    </row>
    <row r="171" spans="1:8" ht="50.1" customHeight="1" thickBot="1" x14ac:dyDescent="0.25">
      <c r="A171" s="301"/>
      <c r="B171" s="302"/>
      <c r="C171" s="302"/>
      <c r="D171" s="302"/>
      <c r="E171" s="302"/>
      <c r="F171" s="302"/>
      <c r="G171" s="302"/>
      <c r="H171" s="429"/>
    </row>
    <row r="172" spans="1:8" s="23" customFormat="1" ht="26.25" x14ac:dyDescent="0.2">
      <c r="A172" s="204"/>
      <c r="B172" s="205"/>
      <c r="C172" s="206"/>
      <c r="D172" s="205"/>
      <c r="E172" s="207"/>
      <c r="F172" s="207"/>
      <c r="G172" s="207"/>
      <c r="H172" s="207"/>
    </row>
    <row r="173" spans="1:8" s="16" customFormat="1" ht="21" x14ac:dyDescent="0.2">
      <c r="A173" s="208"/>
      <c r="B173" s="209" t="s">
        <v>125</v>
      </c>
      <c r="C173" s="210" t="s">
        <v>696</v>
      </c>
      <c r="D173" s="210"/>
      <c r="E173" s="207"/>
      <c r="F173" s="207"/>
      <c r="G173" s="207"/>
      <c r="H173" s="207"/>
    </row>
    <row r="174" spans="1:8" s="16" customFormat="1" ht="21" x14ac:dyDescent="0.2">
      <c r="A174" s="208"/>
      <c r="B174" s="211"/>
      <c r="C174" s="304" t="s">
        <v>697</v>
      </c>
      <c r="D174" s="304"/>
      <c r="E174" s="207"/>
      <c r="F174" s="207"/>
      <c r="G174" s="207"/>
      <c r="H174" s="207"/>
    </row>
    <row r="175" spans="1:8" s="16" customFormat="1" ht="21" x14ac:dyDescent="0.2">
      <c r="A175" s="208"/>
      <c r="B175" s="211"/>
      <c r="C175" s="304" t="s">
        <v>698</v>
      </c>
      <c r="D175" s="304"/>
      <c r="E175" s="207"/>
      <c r="F175" s="207"/>
      <c r="G175" s="207"/>
      <c r="H175" s="207"/>
    </row>
    <row r="176" spans="1:8" s="16" customFormat="1" ht="21" x14ac:dyDescent="0.2">
      <c r="A176" s="204"/>
      <c r="B176" s="205"/>
      <c r="C176" s="212"/>
      <c r="D176" s="212"/>
      <c r="E176" s="207"/>
      <c r="F176" s="207"/>
      <c r="G176" s="207"/>
      <c r="H176" s="207"/>
    </row>
    <row r="177" spans="1:8" s="16" customFormat="1" ht="23.25" x14ac:dyDescent="0.2">
      <c r="A177" s="215" t="str">
        <f>Абакан_юр!A157</f>
        <v>По соглашению сторон в качестве валюты платежа могут выступать украинские гривны, в этом случае курс следующий: 1 руб. = 0,4294 гривен</v>
      </c>
      <c r="B177" s="215"/>
      <c r="C177" s="215"/>
      <c r="D177" s="216"/>
      <c r="E177" s="207"/>
      <c r="F177" s="207"/>
      <c r="G177" s="207"/>
      <c r="H177" s="207"/>
    </row>
    <row r="178" spans="1:8" ht="23.25" x14ac:dyDescent="0.2">
      <c r="A178" s="215" t="str">
        <f>Абакан_юр!A158</f>
        <v>По соглашению сторон в качестве валюты платежа могут выступать дирхамы ОАЭ, в этом случае курс следующий: 1 руб. = 0,0422 дирхам</v>
      </c>
      <c r="B178" s="215"/>
      <c r="C178" s="215"/>
      <c r="D178" s="216"/>
    </row>
    <row r="179" spans="1:8" ht="23.25" x14ac:dyDescent="0.2">
      <c r="A179" s="215" t="str">
        <f>Абакан_юр!A159</f>
        <v>По соглашению сторон в качестве валюты платежа могут выступать доллары США, в этом случае курс следующий: 1 руб. = 0,0115 доллара</v>
      </c>
      <c r="B179" s="215"/>
      <c r="C179" s="215"/>
      <c r="D179" s="216"/>
    </row>
    <row r="180" spans="1:8" ht="23.25" x14ac:dyDescent="0.2">
      <c r="A180" s="215" t="str">
        <f>Абакан_юр!A160</f>
        <v>По соглашению сторон в качестве валюты платежа могут выступать евро, в этом случае курс следующий: 1 руб. = 0,0106 евро</v>
      </c>
      <c r="B180" s="215"/>
      <c r="C180" s="215"/>
      <c r="D180" s="216"/>
    </row>
    <row r="181" spans="1:8" ht="23.25" x14ac:dyDescent="0.2">
      <c r="A181" s="215" t="str">
        <f>Абакан_юр!A161</f>
        <v>По соглашению сторон в качестве валюты платежа могут выступать чешские кроны, в этом случае курс следующий: 1 руб. = 0,2596 крона</v>
      </c>
      <c r="B181" s="215"/>
      <c r="C181" s="215"/>
      <c r="D181" s="216"/>
    </row>
    <row r="182" spans="1:8" ht="23.25" x14ac:dyDescent="0.2">
      <c r="A182" s="215" t="str">
        <f>Абакан_юр!A162</f>
        <v>По соглашению сторон в качестве валюты платежа могут выступать киргизские сомы, в этом случае курс следующий: 1 руб. = 1,0276 сом</v>
      </c>
      <c r="B182" s="215"/>
      <c r="C182" s="215"/>
      <c r="D182" s="216"/>
    </row>
    <row r="183" spans="1:8" ht="23.25" x14ac:dyDescent="0.2">
      <c r="A18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3" s="215"/>
      <c r="C183" s="215"/>
      <c r="D183" s="216"/>
    </row>
    <row r="184" spans="1:8" ht="23.25" customHeight="1" x14ac:dyDescent="0.2">
      <c r="A184" s="221"/>
      <c r="B184" s="221"/>
      <c r="C184" s="222"/>
      <c r="D184" s="223"/>
    </row>
    <row r="185" spans="1:8" ht="23.25" customHeight="1" x14ac:dyDescent="0.2">
      <c r="A185" s="227" t="s">
        <v>137</v>
      </c>
      <c r="B185" s="227"/>
      <c r="C185" s="227"/>
      <c r="D185" s="227"/>
    </row>
    <row r="186" spans="1:8" ht="23.25" customHeight="1" x14ac:dyDescent="0.2">
      <c r="A186" s="221"/>
      <c r="B186" s="221"/>
      <c r="C186" s="222"/>
      <c r="D186" s="223"/>
    </row>
    <row r="187" spans="1:8" ht="23.25" customHeight="1" thickBot="1" x14ac:dyDescent="0.25">
      <c r="A187" s="228" t="s">
        <v>138</v>
      </c>
      <c r="B187" s="228"/>
      <c r="C187" s="228"/>
      <c r="D187" s="228"/>
    </row>
    <row r="188" spans="1:8" ht="23.25" customHeight="1" thickBot="1" x14ac:dyDescent="0.25">
      <c r="A188" s="541" t="s">
        <v>139</v>
      </c>
      <c r="B188" s="542"/>
      <c r="C188" s="542"/>
      <c r="D188" s="543"/>
    </row>
    <row r="189" spans="1:8" ht="135.75" customHeight="1" thickBot="1" x14ac:dyDescent="0.25">
      <c r="A189" s="305" t="s">
        <v>140</v>
      </c>
      <c r="B189" s="306"/>
      <c r="C189" s="238" t="s">
        <v>141</v>
      </c>
      <c r="D189" s="438" t="s">
        <v>142</v>
      </c>
    </row>
    <row r="190" spans="1:8" ht="23.25" customHeight="1" x14ac:dyDescent="0.2">
      <c r="A190" s="241" t="s">
        <v>169</v>
      </c>
      <c r="B190" s="242"/>
      <c r="C190" s="244" t="s">
        <v>170</v>
      </c>
      <c r="D190" s="748">
        <v>2190</v>
      </c>
      <c r="F190" s="240"/>
      <c r="G190" s="240"/>
      <c r="H190" s="240"/>
    </row>
    <row r="191" spans="1:8" ht="21" x14ac:dyDescent="0.2">
      <c r="A191" s="246" t="s">
        <v>171</v>
      </c>
      <c r="B191" s="247"/>
      <c r="C191" s="249"/>
      <c r="D191" s="748">
        <v>1590</v>
      </c>
      <c r="F191" s="240"/>
      <c r="G191" s="240"/>
      <c r="H191" s="240"/>
    </row>
    <row r="192" spans="1:8" ht="21" customHeight="1" x14ac:dyDescent="0.2">
      <c r="A192" s="246" t="s">
        <v>172</v>
      </c>
      <c r="B192" s="247"/>
      <c r="C192" s="249"/>
      <c r="D192" s="748">
        <v>1440</v>
      </c>
      <c r="F192" s="240"/>
      <c r="G192" s="240"/>
      <c r="H192" s="240"/>
    </row>
    <row r="193" spans="1:8" ht="21.75" thickBot="1" x14ac:dyDescent="0.25">
      <c r="A193" s="246" t="s">
        <v>173</v>
      </c>
      <c r="B193" s="247"/>
      <c r="C193" s="249"/>
      <c r="D193" s="748">
        <v>1290</v>
      </c>
      <c r="F193" s="240"/>
      <c r="G193" s="240"/>
      <c r="H193" s="240"/>
    </row>
    <row r="194" spans="1:8" ht="84" x14ac:dyDescent="0.2">
      <c r="A194" s="717" t="s">
        <v>143</v>
      </c>
      <c r="B194" s="718"/>
      <c r="C194" s="243" t="s">
        <v>144</v>
      </c>
      <c r="D194" s="748" t="s">
        <v>145</v>
      </c>
    </row>
    <row r="195" spans="1:8" ht="84" x14ac:dyDescent="0.2">
      <c r="A195" s="378" t="s">
        <v>146</v>
      </c>
      <c r="B195" s="379"/>
      <c r="C195" s="248" t="s">
        <v>147</v>
      </c>
      <c r="D195" s="310" t="s">
        <v>148</v>
      </c>
    </row>
    <row r="196" spans="1:8" ht="154.5" customHeight="1" x14ac:dyDescent="0.2">
      <c r="A196" s="711" t="s">
        <v>149</v>
      </c>
      <c r="B196" s="379"/>
      <c r="C196" s="248" t="s">
        <v>150</v>
      </c>
      <c r="D196" s="749" t="s">
        <v>148</v>
      </c>
    </row>
    <row r="197" spans="1:8" ht="84.75" thickBot="1" x14ac:dyDescent="0.25">
      <c r="A197" s="339" t="s">
        <v>152</v>
      </c>
      <c r="B197" s="340"/>
      <c r="C197" s="547" t="s">
        <v>153</v>
      </c>
      <c r="D197" s="248" t="s">
        <v>148</v>
      </c>
      <c r="E197" s="205"/>
      <c r="F197" s="205"/>
      <c r="G197" s="205"/>
      <c r="H197" s="205"/>
    </row>
    <row r="198" spans="1:8" ht="231.75" thickBot="1" x14ac:dyDescent="0.25">
      <c r="A198" s="750" t="s">
        <v>154</v>
      </c>
      <c r="B198" s="751"/>
      <c r="C198" s="334" t="s">
        <v>155</v>
      </c>
      <c r="D198" s="334" t="s">
        <v>148</v>
      </c>
      <c r="E198" s="226"/>
      <c r="F198" s="226"/>
      <c r="G198" s="226"/>
      <c r="H198" s="226"/>
    </row>
    <row r="199" spans="1:8" ht="50.1" customHeight="1" x14ac:dyDescent="0.2">
      <c r="A199" s="752" t="s">
        <v>156</v>
      </c>
      <c r="B199" s="752"/>
      <c r="C199" s="752"/>
      <c r="D199" s="752"/>
    </row>
    <row r="200" spans="1:8" ht="50.1" customHeight="1" x14ac:dyDescent="0.2">
      <c r="A200" s="252" t="s">
        <v>157</v>
      </c>
      <c r="B200" s="252"/>
      <c r="C200" s="252"/>
      <c r="D200" s="252"/>
    </row>
    <row r="201" spans="1:8" ht="138" customHeight="1" x14ac:dyDescent="0.2">
      <c r="A20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11"/>
      <c r="C201" s="311"/>
      <c r="D201" s="311"/>
    </row>
    <row r="202" spans="1:8" ht="91.5" customHeight="1" x14ac:dyDescent="0.2">
      <c r="A202" s="227" t="s">
        <v>159</v>
      </c>
      <c r="B202" s="227"/>
      <c r="C202" s="227"/>
      <c r="D202" s="227"/>
    </row>
    <row r="203" spans="1:8" ht="108" customHeight="1" x14ac:dyDescent="0.2">
      <c r="A203" s="252" t="s">
        <v>160</v>
      </c>
      <c r="B203" s="252"/>
      <c r="C203" s="252"/>
      <c r="D203" s="252"/>
    </row>
    <row r="204" spans="1:8" s="205" customFormat="1" ht="102.75" customHeight="1" x14ac:dyDescent="0.2">
      <c r="A204" s="227" t="s">
        <v>161</v>
      </c>
      <c r="B204" s="227"/>
      <c r="C204" s="227"/>
      <c r="D204" s="227"/>
      <c r="E204" s="254"/>
      <c r="F204" s="254"/>
      <c r="G204" s="254"/>
      <c r="H204" s="254"/>
    </row>
    <row r="205" spans="1:8" s="226" customFormat="1" ht="222.75" customHeight="1" x14ac:dyDescent="0.2">
      <c r="A205" s="204"/>
      <c r="B205" s="205"/>
      <c r="C205" s="206"/>
      <c r="D205" s="205"/>
      <c r="E205" s="207"/>
      <c r="F205" s="207"/>
      <c r="G205" s="207"/>
      <c r="H205" s="207"/>
    </row>
    <row r="206" spans="1:8" ht="30.75" customHeight="1" x14ac:dyDescent="0.2"/>
    <row r="207" spans="1:8" ht="30.75" customHeight="1" x14ac:dyDescent="0.2"/>
    <row r="208" spans="1:8" ht="258.75" customHeight="1" x14ac:dyDescent="0.2"/>
    <row r="209" spans="1:8" ht="74.25" customHeight="1" x14ac:dyDescent="0.2"/>
    <row r="210" spans="1:8" ht="48" customHeight="1" x14ac:dyDescent="0.2"/>
    <row r="211" spans="1:8" s="254" customFormat="1" ht="114.75" customHeight="1" x14ac:dyDescent="0.2">
      <c r="A211" s="204"/>
      <c r="B211" s="205"/>
      <c r="C211" s="206"/>
      <c r="D211" s="205"/>
      <c r="E211" s="207"/>
      <c r="F211" s="207"/>
      <c r="G211" s="207"/>
      <c r="H211" s="207"/>
    </row>
  </sheetData>
  <sheetProtection selectLockedCells="1" selectUnlockedCells="1"/>
  <mergeCells count="328">
    <mergeCell ref="A200:D200"/>
    <mergeCell ref="A201:D201"/>
    <mergeCell ref="A202:D202"/>
    <mergeCell ref="A203:D203"/>
    <mergeCell ref="A204:D204"/>
    <mergeCell ref="A194:B194"/>
    <mergeCell ref="A195:B195"/>
    <mergeCell ref="A196:B196"/>
    <mergeCell ref="A197:B197"/>
    <mergeCell ref="A198:B198"/>
    <mergeCell ref="A199:D199"/>
    <mergeCell ref="A185:D185"/>
    <mergeCell ref="A187:D187"/>
    <mergeCell ref="A188:D188"/>
    <mergeCell ref="A189:B189"/>
    <mergeCell ref="A190:B190"/>
    <mergeCell ref="C190:C193"/>
    <mergeCell ref="A191:B191"/>
    <mergeCell ref="A192:B192"/>
    <mergeCell ref="A193:B193"/>
    <mergeCell ref="A178:C178"/>
    <mergeCell ref="A179:C179"/>
    <mergeCell ref="A180:C180"/>
    <mergeCell ref="A181:C181"/>
    <mergeCell ref="A182:C182"/>
    <mergeCell ref="A183:C183"/>
    <mergeCell ref="A171:H171"/>
    <mergeCell ref="C173:D173"/>
    <mergeCell ref="C174:D174"/>
    <mergeCell ref="C175:D175"/>
    <mergeCell ref="C176:D176"/>
    <mergeCell ref="A177:C177"/>
    <mergeCell ref="A168:C168"/>
    <mergeCell ref="D168:H168"/>
    <mergeCell ref="A169:B169"/>
    <mergeCell ref="C169:C170"/>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7:B117"/>
    <mergeCell ref="D117:H117"/>
    <mergeCell ref="A118:B118"/>
    <mergeCell ref="D118:H118"/>
    <mergeCell ref="D119:H119"/>
    <mergeCell ref="A120:B120"/>
    <mergeCell ref="D120:H120"/>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D99:H99"/>
    <mergeCell ref="A100:B100"/>
    <mergeCell ref="C100:C117"/>
    <mergeCell ref="D100:H100"/>
    <mergeCell ref="A101:B101"/>
    <mergeCell ref="D101:H101"/>
    <mergeCell ref="A94:B94"/>
    <mergeCell ref="D94:H94"/>
    <mergeCell ref="A95:B95"/>
    <mergeCell ref="D95:H95"/>
    <mergeCell ref="A96:B96"/>
    <mergeCell ref="D96:H96"/>
    <mergeCell ref="A91:B91"/>
    <mergeCell ref="D91:H91"/>
    <mergeCell ref="A92:B92"/>
    <mergeCell ref="D92:H92"/>
    <mergeCell ref="A93:B93"/>
    <mergeCell ref="D93:H93"/>
    <mergeCell ref="A86:C86"/>
    <mergeCell ref="D86:H86"/>
    <mergeCell ref="D87:H87"/>
    <mergeCell ref="A88:B88"/>
    <mergeCell ref="C88:C96"/>
    <mergeCell ref="D88:H88"/>
    <mergeCell ref="A89:B89"/>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D54:H54"/>
    <mergeCell ref="A55:C55"/>
    <mergeCell ref="D55:H55"/>
    <mergeCell ref="A56:B56"/>
    <mergeCell ref="C56:C85"/>
    <mergeCell ref="D56:H56"/>
    <mergeCell ref="A57:B57"/>
    <mergeCell ref="D57:H57"/>
    <mergeCell ref="A58:B58"/>
    <mergeCell ref="D58:H58"/>
    <mergeCell ref="D47:H47"/>
    <mergeCell ref="A48:A50"/>
    <mergeCell ref="D48:H50"/>
    <mergeCell ref="D51:H51"/>
    <mergeCell ref="A52:A53"/>
    <mergeCell ref="D52:H53"/>
    <mergeCell ref="D37:H37"/>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7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699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8395.1999999999989</v>
      </c>
      <c r="E7" s="32">
        <f>F7*1.1</f>
        <v>7695.6</v>
      </c>
      <c r="F7" s="32">
        <v>6996</v>
      </c>
      <c r="G7" s="32">
        <f>F7*0.75</f>
        <v>5247</v>
      </c>
      <c r="H7" s="33">
        <f>F7*0.5</f>
        <v>3498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8830.8000000000011</v>
      </c>
      <c r="E12" s="32">
        <f>F12*1.1</f>
        <v>8094.9000000000015</v>
      </c>
      <c r="F12" s="32">
        <v>7359.0000000000009</v>
      </c>
      <c r="G12" s="32">
        <f>F12*0.75</f>
        <v>5519.2500000000009</v>
      </c>
      <c r="H12" s="33">
        <f>F12*0.5</f>
        <v>3679.5000000000005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4">
        <v>198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11764.8</v>
      </c>
      <c r="E27" s="32">
        <f>F27*1.1</f>
        <v>10784.400000000001</v>
      </c>
      <c r="F27" s="32">
        <v>9804</v>
      </c>
      <c r="G27" s="32">
        <f>F27*0.75</f>
        <v>7353</v>
      </c>
      <c r="H27" s="33">
        <f>F27*0.5</f>
        <v>4902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12369.6</v>
      </c>
      <c r="E32" s="32">
        <f>F32*1.1</f>
        <v>11338.800000000001</v>
      </c>
      <c r="F32" s="32">
        <v>10308</v>
      </c>
      <c r="G32" s="32">
        <f>F32*0.75</f>
        <v>7731</v>
      </c>
      <c r="H32" s="33">
        <f>F32*0.5</f>
        <v>5154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288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361">
        <f>F48*1.2</f>
        <v>4464</v>
      </c>
      <c r="E48" s="361">
        <f>F48*1.1</f>
        <v>4092.0000000000005</v>
      </c>
      <c r="F48" s="361">
        <v>3720</v>
      </c>
      <c r="G48" s="361">
        <f>F48*0.75</f>
        <v>2790</v>
      </c>
      <c r="H48" s="361">
        <f>F48*0.5</f>
        <v>1860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792 до 15840</v>
      </c>
      <c r="E55" s="122"/>
      <c r="F55" s="122"/>
      <c r="G55" s="122"/>
      <c r="H55" s="123"/>
    </row>
    <row r="56" spans="1:8" ht="37.5" customHeight="1" x14ac:dyDescent="0.2">
      <c r="A56" s="124" t="s">
        <v>32</v>
      </c>
      <c r="B56" s="364"/>
      <c r="C56"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56" s="365">
        <v>792</v>
      </c>
      <c r="E56" s="128"/>
      <c r="F56" s="128"/>
      <c r="G56" s="128"/>
      <c r="H56" s="129"/>
    </row>
    <row r="57" spans="1:8" ht="37.5" customHeight="1" x14ac:dyDescent="0.2">
      <c r="A57" s="130" t="s">
        <v>33</v>
      </c>
      <c r="B57" s="366"/>
      <c r="C57" s="367"/>
      <c r="D57" s="56">
        <v>1584</v>
      </c>
      <c r="E57" s="37"/>
      <c r="F57" s="37"/>
      <c r="G57" s="37"/>
      <c r="H57" s="38"/>
    </row>
    <row r="58" spans="1:8" ht="37.5" customHeight="1" x14ac:dyDescent="0.2">
      <c r="A58" s="130" t="s">
        <v>34</v>
      </c>
      <c r="B58" s="366"/>
      <c r="C58" s="367"/>
      <c r="D58" s="56">
        <v>2376</v>
      </c>
      <c r="E58" s="37"/>
      <c r="F58" s="37"/>
      <c r="G58" s="37"/>
      <c r="H58" s="38"/>
    </row>
    <row r="59" spans="1:8" ht="37.5" customHeight="1" x14ac:dyDescent="0.2">
      <c r="A59" s="130" t="s">
        <v>35</v>
      </c>
      <c r="B59" s="366"/>
      <c r="C59" s="367"/>
      <c r="D59" s="56">
        <v>3168</v>
      </c>
      <c r="E59" s="37"/>
      <c r="F59" s="37"/>
      <c r="G59" s="37"/>
      <c r="H59" s="38"/>
    </row>
    <row r="60" spans="1:8" ht="37.5" customHeight="1" x14ac:dyDescent="0.2">
      <c r="A60" s="130" t="s">
        <v>36</v>
      </c>
      <c r="B60" s="366"/>
      <c r="C60" s="367"/>
      <c r="D60" s="56">
        <v>3960</v>
      </c>
      <c r="E60" s="37"/>
      <c r="F60" s="37"/>
      <c r="G60" s="37"/>
      <c r="H60" s="38"/>
    </row>
    <row r="61" spans="1:8" ht="37.5" customHeight="1" x14ac:dyDescent="0.2">
      <c r="A61" s="130" t="s">
        <v>37</v>
      </c>
      <c r="B61" s="366"/>
      <c r="C61" s="367"/>
      <c r="D61" s="56">
        <v>4752</v>
      </c>
      <c r="E61" s="37"/>
      <c r="F61" s="37"/>
      <c r="G61" s="37"/>
      <c r="H61" s="38"/>
    </row>
    <row r="62" spans="1:8" ht="37.5" customHeight="1" x14ac:dyDescent="0.2">
      <c r="A62" s="130" t="s">
        <v>38</v>
      </c>
      <c r="B62" s="366"/>
      <c r="C62" s="367"/>
      <c r="D62" s="56">
        <v>5544</v>
      </c>
      <c r="E62" s="37"/>
      <c r="F62" s="37"/>
      <c r="G62" s="37"/>
      <c r="H62" s="38"/>
    </row>
    <row r="63" spans="1:8" ht="37.5" customHeight="1" x14ac:dyDescent="0.2">
      <c r="A63" s="130" t="s">
        <v>39</v>
      </c>
      <c r="B63" s="366"/>
      <c r="C63" s="367"/>
      <c r="D63" s="56">
        <v>6336</v>
      </c>
      <c r="E63" s="37"/>
      <c r="F63" s="37"/>
      <c r="G63" s="37"/>
      <c r="H63" s="38"/>
    </row>
    <row r="64" spans="1:8" ht="37.5" customHeight="1" x14ac:dyDescent="0.2">
      <c r="A64" s="130" t="s">
        <v>40</v>
      </c>
      <c r="B64" s="366"/>
      <c r="C64" s="367"/>
      <c r="D64" s="56">
        <v>7128</v>
      </c>
      <c r="E64" s="37"/>
      <c r="F64" s="37"/>
      <c r="G64" s="37"/>
      <c r="H64" s="38"/>
    </row>
    <row r="65" spans="1:8" ht="37.5" customHeight="1" x14ac:dyDescent="0.2">
      <c r="A65" s="130" t="s">
        <v>41</v>
      </c>
      <c r="B65" s="366"/>
      <c r="C65" s="367"/>
      <c r="D65" s="56">
        <v>7920</v>
      </c>
      <c r="E65" s="37"/>
      <c r="F65" s="37"/>
      <c r="G65" s="37"/>
      <c r="H65" s="38"/>
    </row>
    <row r="66" spans="1:8" ht="37.5" customHeight="1" x14ac:dyDescent="0.2">
      <c r="A66" s="130" t="s">
        <v>42</v>
      </c>
      <c r="B66" s="366"/>
      <c r="C66" s="367"/>
      <c r="D66" s="56">
        <v>8712</v>
      </c>
      <c r="E66" s="37"/>
      <c r="F66" s="37"/>
      <c r="G66" s="37"/>
      <c r="H66" s="38"/>
    </row>
    <row r="67" spans="1:8" ht="37.5" customHeight="1" x14ac:dyDescent="0.2">
      <c r="A67" s="130" t="s">
        <v>43</v>
      </c>
      <c r="B67" s="366"/>
      <c r="C67" s="367"/>
      <c r="D67" s="56">
        <v>9504</v>
      </c>
      <c r="E67" s="37"/>
      <c r="F67" s="37"/>
      <c r="G67" s="37"/>
      <c r="H67" s="38"/>
    </row>
    <row r="68" spans="1:8" ht="37.5" customHeight="1" x14ac:dyDescent="0.2">
      <c r="A68" s="130" t="s">
        <v>44</v>
      </c>
      <c r="B68" s="366"/>
      <c r="C68" s="367"/>
      <c r="D68" s="56">
        <v>10296</v>
      </c>
      <c r="E68" s="37"/>
      <c r="F68" s="37"/>
      <c r="G68" s="37"/>
      <c r="H68" s="38"/>
    </row>
    <row r="69" spans="1:8" ht="37.5" customHeight="1" x14ac:dyDescent="0.2">
      <c r="A69" s="130" t="s">
        <v>45</v>
      </c>
      <c r="B69" s="366"/>
      <c r="C69" s="367"/>
      <c r="D69" s="56">
        <v>11088</v>
      </c>
      <c r="E69" s="37"/>
      <c r="F69" s="37"/>
      <c r="G69" s="37"/>
      <c r="H69" s="38"/>
    </row>
    <row r="70" spans="1:8" ht="37.5" customHeight="1" x14ac:dyDescent="0.2">
      <c r="A70" s="130" t="s">
        <v>46</v>
      </c>
      <c r="B70" s="366"/>
      <c r="C70" s="367"/>
      <c r="D70" s="56">
        <v>11880</v>
      </c>
      <c r="E70" s="37"/>
      <c r="F70" s="37"/>
      <c r="G70" s="37"/>
      <c r="H70" s="38"/>
    </row>
    <row r="71" spans="1:8" ht="37.5" customHeight="1" x14ac:dyDescent="0.2">
      <c r="A71" s="130" t="s">
        <v>47</v>
      </c>
      <c r="B71" s="366"/>
      <c r="C71" s="367"/>
      <c r="D71" s="56">
        <v>12672</v>
      </c>
      <c r="E71" s="37"/>
      <c r="F71" s="37"/>
      <c r="G71" s="37"/>
      <c r="H71" s="38"/>
    </row>
    <row r="72" spans="1:8" ht="37.5" customHeight="1" x14ac:dyDescent="0.2">
      <c r="A72" s="130" t="s">
        <v>48</v>
      </c>
      <c r="B72" s="366"/>
      <c r="C72" s="367"/>
      <c r="D72" s="56">
        <v>13464</v>
      </c>
      <c r="E72" s="37"/>
      <c r="F72" s="37"/>
      <c r="G72" s="37"/>
      <c r="H72" s="38"/>
    </row>
    <row r="73" spans="1:8" ht="37.5" customHeight="1" x14ac:dyDescent="0.2">
      <c r="A73" s="130" t="s">
        <v>49</v>
      </c>
      <c r="B73" s="366"/>
      <c r="C73" s="367"/>
      <c r="D73" s="56">
        <v>14256</v>
      </c>
      <c r="E73" s="37"/>
      <c r="F73" s="37"/>
      <c r="G73" s="37"/>
      <c r="H73" s="38"/>
    </row>
    <row r="74" spans="1:8" ht="37.5" customHeight="1" x14ac:dyDescent="0.2">
      <c r="A74" s="130" t="s">
        <v>50</v>
      </c>
      <c r="B74" s="366"/>
      <c r="C74" s="367"/>
      <c r="D74" s="56">
        <v>15048</v>
      </c>
      <c r="E74" s="37"/>
      <c r="F74" s="37"/>
      <c r="G74" s="37"/>
      <c r="H74" s="38"/>
    </row>
    <row r="75" spans="1:8" ht="37.5" customHeight="1" x14ac:dyDescent="0.2">
      <c r="A75" s="130" t="s">
        <v>51</v>
      </c>
      <c r="B75" s="366"/>
      <c r="C75" s="367"/>
      <c r="D75" s="56">
        <v>15840</v>
      </c>
      <c r="E75" s="37"/>
      <c r="F75" s="37"/>
      <c r="G75" s="37"/>
      <c r="H75" s="38"/>
    </row>
    <row r="76" spans="1:8" ht="37.5" customHeight="1" x14ac:dyDescent="0.2">
      <c r="A76" s="130" t="s">
        <v>196</v>
      </c>
      <c r="B76" s="131"/>
      <c r="C76" s="367"/>
      <c r="D76" s="56">
        <v>16632</v>
      </c>
      <c r="E76" s="37"/>
      <c r="F76" s="37"/>
      <c r="G76" s="37"/>
      <c r="H76" s="38"/>
    </row>
    <row r="77" spans="1:8" ht="37.5" customHeight="1" x14ac:dyDescent="0.2">
      <c r="A77" s="130" t="s">
        <v>197</v>
      </c>
      <c r="B77" s="131"/>
      <c r="C77" s="367"/>
      <c r="D77" s="56">
        <v>17424</v>
      </c>
      <c r="E77" s="37"/>
      <c r="F77" s="37"/>
      <c r="G77" s="37"/>
      <c r="H77" s="38"/>
    </row>
    <row r="78" spans="1:8" ht="37.5" customHeight="1" x14ac:dyDescent="0.2">
      <c r="A78" s="130" t="s">
        <v>198</v>
      </c>
      <c r="B78" s="131"/>
      <c r="C78" s="367"/>
      <c r="D78" s="56">
        <v>18216</v>
      </c>
      <c r="E78" s="37"/>
      <c r="F78" s="37"/>
      <c r="G78" s="37"/>
      <c r="H78" s="38"/>
    </row>
    <row r="79" spans="1:8" ht="37.5" customHeight="1" x14ac:dyDescent="0.2">
      <c r="A79" s="130" t="s">
        <v>199</v>
      </c>
      <c r="B79" s="131"/>
      <c r="C79" s="367"/>
      <c r="D79" s="56">
        <v>19008</v>
      </c>
      <c r="E79" s="37"/>
      <c r="F79" s="37"/>
      <c r="G79" s="37"/>
      <c r="H79" s="38"/>
    </row>
    <row r="80" spans="1:8" ht="37.5" customHeight="1" x14ac:dyDescent="0.2">
      <c r="A80" s="130" t="s">
        <v>200</v>
      </c>
      <c r="B80" s="131"/>
      <c r="C80" s="367"/>
      <c r="D80" s="56">
        <v>19800</v>
      </c>
      <c r="E80" s="37"/>
      <c r="F80" s="37"/>
      <c r="G80" s="37"/>
      <c r="H80" s="38"/>
    </row>
    <row r="81" spans="1:8" ht="37.5" customHeight="1" x14ac:dyDescent="0.2">
      <c r="A81" s="130" t="s">
        <v>201</v>
      </c>
      <c r="B81" s="131"/>
      <c r="C81" s="367"/>
      <c r="D81" s="56">
        <v>20592</v>
      </c>
      <c r="E81" s="37"/>
      <c r="F81" s="37"/>
      <c r="G81" s="37"/>
      <c r="H81" s="38"/>
    </row>
    <row r="82" spans="1:8" ht="37.5" customHeight="1" x14ac:dyDescent="0.2">
      <c r="A82" s="130" t="s">
        <v>202</v>
      </c>
      <c r="B82" s="131"/>
      <c r="C82" s="367"/>
      <c r="D82" s="56">
        <v>21384</v>
      </c>
      <c r="E82" s="37"/>
      <c r="F82" s="37"/>
      <c r="G82" s="37"/>
      <c r="H82" s="38"/>
    </row>
    <row r="83" spans="1:8" ht="37.5" customHeight="1" x14ac:dyDescent="0.2">
      <c r="A83" s="130" t="s">
        <v>203</v>
      </c>
      <c r="B83" s="131"/>
      <c r="C83" s="367"/>
      <c r="D83" s="56">
        <v>22176</v>
      </c>
      <c r="E83" s="37"/>
      <c r="F83" s="37"/>
      <c r="G83" s="37"/>
      <c r="H83" s="38"/>
    </row>
    <row r="84" spans="1:8" ht="37.5" customHeight="1" x14ac:dyDescent="0.2">
      <c r="A84" s="130" t="s">
        <v>204</v>
      </c>
      <c r="B84" s="131"/>
      <c r="C84" s="367"/>
      <c r="D84" s="56">
        <v>22968</v>
      </c>
      <c r="E84" s="37"/>
      <c r="F84" s="37"/>
      <c r="G84" s="37"/>
      <c r="H84" s="38"/>
    </row>
    <row r="85" spans="1:8" ht="37.5" customHeight="1" x14ac:dyDescent="0.2">
      <c r="A85" s="130" t="s">
        <v>205</v>
      </c>
      <c r="B85" s="131"/>
      <c r="C85" s="367"/>
      <c r="D85" s="56">
        <v>23760</v>
      </c>
      <c r="E85" s="37"/>
      <c r="F85" s="37"/>
      <c r="G85" s="37"/>
      <c r="H85" s="38"/>
    </row>
    <row r="86" spans="1:8" ht="37.5" customHeight="1" x14ac:dyDescent="0.2">
      <c r="A86" s="130" t="s">
        <v>215</v>
      </c>
      <c r="B86" s="131"/>
      <c r="C86" s="367"/>
      <c r="D86" s="56">
        <v>24552</v>
      </c>
      <c r="E86" s="37"/>
      <c r="F86" s="37"/>
      <c r="G86" s="37"/>
      <c r="H86" s="38"/>
    </row>
    <row r="87" spans="1:8" ht="37.5" customHeight="1" x14ac:dyDescent="0.2">
      <c r="A87" s="130" t="s">
        <v>216</v>
      </c>
      <c r="B87" s="131"/>
      <c r="C87" s="367"/>
      <c r="D87" s="56">
        <v>25344</v>
      </c>
      <c r="E87" s="37"/>
      <c r="F87" s="37"/>
      <c r="G87" s="37"/>
      <c r="H87" s="38"/>
    </row>
    <row r="88" spans="1:8" ht="37.5" customHeight="1" x14ac:dyDescent="0.2">
      <c r="A88" s="130" t="s">
        <v>217</v>
      </c>
      <c r="B88" s="131"/>
      <c r="C88" s="367"/>
      <c r="D88" s="56">
        <v>26136</v>
      </c>
      <c r="E88" s="37"/>
      <c r="F88" s="37"/>
      <c r="G88" s="37"/>
      <c r="H88" s="38"/>
    </row>
    <row r="89" spans="1:8" ht="37.5" customHeight="1" x14ac:dyDescent="0.2">
      <c r="A89" s="130" t="s">
        <v>218</v>
      </c>
      <c r="B89" s="131"/>
      <c r="C89" s="367"/>
      <c r="D89" s="56">
        <v>26928</v>
      </c>
      <c r="E89" s="37"/>
      <c r="F89" s="37"/>
      <c r="G89" s="37"/>
      <c r="H89" s="38"/>
    </row>
    <row r="90" spans="1:8" ht="37.5" customHeight="1" x14ac:dyDescent="0.2">
      <c r="A90" s="130" t="s">
        <v>219</v>
      </c>
      <c r="B90" s="131"/>
      <c r="C90" s="367"/>
      <c r="D90" s="56">
        <v>27720</v>
      </c>
      <c r="E90" s="37"/>
      <c r="F90" s="37"/>
      <c r="G90" s="37"/>
      <c r="H90" s="38"/>
    </row>
    <row r="91" spans="1:8" ht="37.5" customHeight="1" x14ac:dyDescent="0.2">
      <c r="A91" s="130" t="s">
        <v>220</v>
      </c>
      <c r="B91" s="131"/>
      <c r="C91" s="367"/>
      <c r="D91" s="56">
        <v>28512</v>
      </c>
      <c r="E91" s="37"/>
      <c r="F91" s="37"/>
      <c r="G91" s="37"/>
      <c r="H91" s="38"/>
    </row>
    <row r="92" spans="1:8" ht="37.5" customHeight="1" x14ac:dyDescent="0.2">
      <c r="A92" s="130" t="s">
        <v>221</v>
      </c>
      <c r="B92" s="131"/>
      <c r="C92" s="367"/>
      <c r="D92" s="56">
        <v>29304</v>
      </c>
      <c r="E92" s="37"/>
      <c r="F92" s="37"/>
      <c r="G92" s="37"/>
      <c r="H92" s="38"/>
    </row>
    <row r="93" spans="1:8" ht="37.5" customHeight="1" x14ac:dyDescent="0.2">
      <c r="A93" s="130" t="s">
        <v>222</v>
      </c>
      <c r="B93" s="131"/>
      <c r="C93" s="367"/>
      <c r="D93" s="56">
        <v>30096</v>
      </c>
      <c r="E93" s="37"/>
      <c r="F93" s="37"/>
      <c r="G93" s="37"/>
      <c r="H93" s="38"/>
    </row>
    <row r="94" spans="1:8" ht="37.5" customHeight="1" x14ac:dyDescent="0.2">
      <c r="A94" s="130" t="s">
        <v>223</v>
      </c>
      <c r="B94" s="131"/>
      <c r="C94" s="367"/>
      <c r="D94" s="56">
        <v>30888</v>
      </c>
      <c r="E94" s="37"/>
      <c r="F94" s="37"/>
      <c r="G94" s="37"/>
      <c r="H94" s="38"/>
    </row>
    <row r="95" spans="1:8" ht="37.5" customHeight="1" thickBot="1" x14ac:dyDescent="0.25">
      <c r="A95" s="130" t="s">
        <v>224</v>
      </c>
      <c r="B95" s="131"/>
      <c r="C95" s="368"/>
      <c r="D95" s="56">
        <v>31680</v>
      </c>
      <c r="E95" s="37"/>
      <c r="F95" s="37"/>
      <c r="G95" s="37"/>
      <c r="H95" s="38"/>
    </row>
    <row r="96" spans="1:8" ht="50.1" customHeight="1" thickBot="1" x14ac:dyDescent="0.25">
      <c r="A96" s="119" t="s">
        <v>52</v>
      </c>
      <c r="B96" s="120"/>
      <c r="C96" s="120"/>
      <c r="D96" s="121" t="str">
        <f>"от "&amp;MIN(D97:D106)&amp;" до "&amp;MAX(D97:D106)</f>
        <v>от 132 до 4356</v>
      </c>
      <c r="E96" s="122"/>
      <c r="F96" s="122"/>
      <c r="G96" s="122"/>
      <c r="H96" s="123"/>
    </row>
    <row r="97" spans="1:8" ht="151.5" x14ac:dyDescent="0.2">
      <c r="A97" s="132" t="s">
        <v>53</v>
      </c>
      <c r="B97" s="133" t="s">
        <v>13</v>
      </c>
      <c r="C97" s="321"/>
      <c r="D97" s="127">
        <v>1188</v>
      </c>
      <c r="E97" s="128"/>
      <c r="F97" s="128"/>
      <c r="G97" s="128"/>
      <c r="H97" s="129"/>
    </row>
    <row r="98" spans="1:8"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98" s="36">
        <v>198</v>
      </c>
      <c r="E98" s="37"/>
      <c r="F98" s="37"/>
      <c r="G98" s="37"/>
      <c r="H98" s="38"/>
    </row>
    <row r="99" spans="1:8" ht="37.5" customHeight="1" x14ac:dyDescent="0.2">
      <c r="A99" s="143" t="s">
        <v>55</v>
      </c>
      <c r="B99" s="144"/>
      <c r="C99" s="142"/>
      <c r="D99" s="36">
        <v>2244</v>
      </c>
      <c r="E99" s="37"/>
      <c r="F99" s="37"/>
      <c r="G99" s="37"/>
      <c r="H99" s="38"/>
    </row>
    <row r="100" spans="1:8" ht="37.5" customHeight="1" x14ac:dyDescent="0.2">
      <c r="A100" s="143" t="s">
        <v>56</v>
      </c>
      <c r="B100" s="144"/>
      <c r="C100" s="142"/>
      <c r="D100" s="329">
        <v>858.00000000000011</v>
      </c>
      <c r="E100" s="140"/>
      <c r="F100" s="140"/>
      <c r="G100" s="140"/>
      <c r="H100" s="141"/>
    </row>
    <row r="101" spans="1:8" ht="37.5" customHeight="1" x14ac:dyDescent="0.2">
      <c r="A101" s="143" t="s">
        <v>57</v>
      </c>
      <c r="B101" s="144"/>
      <c r="C101" s="142"/>
      <c r="D101" s="329">
        <v>1716.0000000000002</v>
      </c>
      <c r="E101" s="140"/>
      <c r="F101" s="140"/>
      <c r="G101" s="140"/>
      <c r="H101" s="141"/>
    </row>
    <row r="102" spans="1:8" ht="37.5" customHeight="1" x14ac:dyDescent="0.2">
      <c r="A102" s="143" t="s">
        <v>58</v>
      </c>
      <c r="B102" s="458"/>
      <c r="C102" s="142"/>
      <c r="D102" s="329">
        <v>132</v>
      </c>
      <c r="E102" s="140"/>
      <c r="F102" s="140"/>
      <c r="G102" s="140"/>
      <c r="H102" s="141"/>
    </row>
    <row r="103" spans="1:8" ht="37.5" customHeight="1" x14ac:dyDescent="0.2">
      <c r="A103" s="143" t="s">
        <v>59</v>
      </c>
      <c r="B103" s="458"/>
      <c r="C103" s="142"/>
      <c r="D103" s="36">
        <v>132</v>
      </c>
      <c r="E103" s="37"/>
      <c r="F103" s="37"/>
      <c r="G103" s="37"/>
      <c r="H103" s="38"/>
    </row>
    <row r="104" spans="1:8" ht="37.5" customHeight="1" x14ac:dyDescent="0.2">
      <c r="A104" s="143" t="s">
        <v>60</v>
      </c>
      <c r="B104" s="458"/>
      <c r="C104" s="142"/>
      <c r="D104" s="36">
        <v>264</v>
      </c>
      <c r="E104" s="37"/>
      <c r="F104" s="37"/>
      <c r="G104" s="37"/>
      <c r="H104" s="38"/>
    </row>
    <row r="105" spans="1:8" ht="37.5" customHeight="1" x14ac:dyDescent="0.2">
      <c r="A105" s="143" t="s">
        <v>61</v>
      </c>
      <c r="B105" s="458"/>
      <c r="C105" s="142"/>
      <c r="D105" s="36">
        <v>396</v>
      </c>
      <c r="E105" s="37"/>
      <c r="F105" s="37"/>
      <c r="G105" s="37"/>
      <c r="H105" s="38"/>
    </row>
    <row r="106" spans="1:8" ht="37.5" customHeight="1" thickBot="1" x14ac:dyDescent="0.25">
      <c r="A106" s="194" t="s">
        <v>62</v>
      </c>
      <c r="B106" s="459"/>
      <c r="C106" s="147"/>
      <c r="D106" s="36">
        <v>4356</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07" s="45">
        <v>33</v>
      </c>
      <c r="E107" s="45"/>
      <c r="F107" s="45"/>
      <c r="G107" s="45"/>
      <c r="H107" s="46"/>
    </row>
    <row r="108" spans="1:8" ht="50.1" customHeight="1" thickBot="1" x14ac:dyDescent="0.25">
      <c r="A108" s="24" t="s">
        <v>65</v>
      </c>
      <c r="B108" s="25"/>
      <c r="C108" s="26"/>
      <c r="D108" s="156" t="str">
        <f>"от "&amp;MIN(D110,D130:H131,F169,D132:H146)&amp;" до "&amp;MAX(D110,D130:H131,F169,D132:H146)</f>
        <v>от 561 до 16500</v>
      </c>
      <c r="E108" s="156"/>
      <c r="F108" s="156"/>
      <c r="G108" s="156"/>
      <c r="H108" s="157"/>
    </row>
    <row r="109" spans="1:8" ht="21.75" thickBot="1" x14ac:dyDescent="0.25">
      <c r="A109" s="301"/>
      <c r="B109" s="302"/>
      <c r="C109" s="118"/>
      <c r="D109" s="325"/>
      <c r="E109" s="325"/>
      <c r="F109" s="325"/>
      <c r="G109" s="325"/>
      <c r="H109" s="326"/>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10" s="165">
        <v>2910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727.5</v>
      </c>
      <c r="E112" s="140"/>
      <c r="F112" s="140"/>
      <c r="G112" s="140"/>
      <c r="H112" s="141"/>
    </row>
    <row r="113" spans="1:8" ht="59.25" customHeight="1" x14ac:dyDescent="0.2">
      <c r="A113" s="173" t="s">
        <v>70</v>
      </c>
      <c r="B113" s="174"/>
      <c r="C113" s="169"/>
      <c r="D113" s="140">
        <f>D110/5</f>
        <v>582</v>
      </c>
      <c r="E113" s="140"/>
      <c r="F113" s="140"/>
      <c r="G113" s="140"/>
      <c r="H113" s="141"/>
    </row>
    <row r="114" spans="1:8" ht="59.25" customHeight="1" x14ac:dyDescent="0.2">
      <c r="A114" s="173" t="s">
        <v>71</v>
      </c>
      <c r="B114" s="174"/>
      <c r="C114" s="169"/>
      <c r="D114" s="140">
        <f>D110/6</f>
        <v>485</v>
      </c>
      <c r="E114" s="140"/>
      <c r="F114" s="140"/>
      <c r="G114" s="140"/>
      <c r="H114" s="141"/>
    </row>
    <row r="115" spans="1:8" ht="59.25" customHeight="1" x14ac:dyDescent="0.2">
      <c r="A115" s="173" t="s">
        <v>72</v>
      </c>
      <c r="B115" s="174"/>
      <c r="C115" s="169"/>
      <c r="D115" s="140">
        <f>D110/7</f>
        <v>415.71428571428572</v>
      </c>
      <c r="E115" s="140"/>
      <c r="F115" s="140"/>
      <c r="G115" s="140"/>
      <c r="H115" s="141"/>
    </row>
    <row r="116" spans="1:8" ht="59.25" customHeight="1" x14ac:dyDescent="0.2">
      <c r="A116" s="173" t="s">
        <v>73</v>
      </c>
      <c r="B116" s="174"/>
      <c r="C116" s="169"/>
      <c r="D116" s="140">
        <f>D110/8</f>
        <v>363.75</v>
      </c>
      <c r="E116" s="140"/>
      <c r="F116" s="140"/>
      <c r="G116" s="140"/>
      <c r="H116" s="141"/>
    </row>
    <row r="117" spans="1:8" ht="59.25" customHeight="1" x14ac:dyDescent="0.2">
      <c r="A117" s="173" t="s">
        <v>74</v>
      </c>
      <c r="B117" s="174"/>
      <c r="C117" s="169"/>
      <c r="D117" s="140">
        <f>D110/9</f>
        <v>323.33333333333331</v>
      </c>
      <c r="E117" s="140"/>
      <c r="F117" s="140"/>
      <c r="G117" s="140"/>
      <c r="H117" s="141"/>
    </row>
    <row r="118" spans="1:8" ht="59.25" customHeight="1" x14ac:dyDescent="0.2">
      <c r="A118" s="173" t="s">
        <v>75</v>
      </c>
      <c r="B118" s="174"/>
      <c r="C118" s="169"/>
      <c r="D118" s="140">
        <f>D110/10</f>
        <v>291</v>
      </c>
      <c r="E118" s="140"/>
      <c r="F118" s="140"/>
      <c r="G118" s="140"/>
      <c r="H118" s="141"/>
    </row>
    <row r="119" spans="1:8" ht="59.25" customHeight="1" thickBot="1" x14ac:dyDescent="0.25">
      <c r="A119" s="162" t="s">
        <v>76</v>
      </c>
      <c r="B119" s="163"/>
      <c r="C119" s="169"/>
      <c r="D119" s="165">
        <v>4368</v>
      </c>
      <c r="E119" s="165"/>
      <c r="F119" s="165"/>
      <c r="G119" s="165"/>
      <c r="H119" s="166"/>
    </row>
    <row r="120" spans="1:8" ht="59.25" customHeight="1" thickBot="1" x14ac:dyDescent="0.25">
      <c r="A120" s="167" t="s">
        <v>67</v>
      </c>
      <c r="B120" s="168"/>
      <c r="C120" s="169"/>
      <c r="D120" s="170" t="s">
        <v>68</v>
      </c>
      <c r="E120" s="171"/>
      <c r="F120" s="171"/>
      <c r="G120" s="171"/>
      <c r="H120" s="172"/>
    </row>
    <row r="121" spans="1:8" ht="59.25" customHeight="1" x14ac:dyDescent="0.2">
      <c r="A121" s="173" t="s">
        <v>69</v>
      </c>
      <c r="B121" s="174"/>
      <c r="C121" s="169"/>
      <c r="D121" s="140">
        <v>1092</v>
      </c>
      <c r="E121" s="140"/>
      <c r="F121" s="140"/>
      <c r="G121" s="140"/>
      <c r="H121" s="141"/>
    </row>
    <row r="122" spans="1:8" ht="59.25" customHeight="1" x14ac:dyDescent="0.2">
      <c r="A122" s="173" t="s">
        <v>70</v>
      </c>
      <c r="B122" s="174"/>
      <c r="C122" s="169"/>
      <c r="D122" s="140">
        <v>873.6</v>
      </c>
      <c r="E122" s="140"/>
      <c r="F122" s="140"/>
      <c r="G122" s="140"/>
      <c r="H122" s="141"/>
    </row>
    <row r="123" spans="1:8" ht="59.25" customHeight="1" x14ac:dyDescent="0.2">
      <c r="A123" s="173" t="s">
        <v>71</v>
      </c>
      <c r="B123" s="174"/>
      <c r="C123" s="169"/>
      <c r="D123" s="140">
        <v>727.99999999999989</v>
      </c>
      <c r="E123" s="140"/>
      <c r="F123" s="140"/>
      <c r="G123" s="140"/>
      <c r="H123" s="141"/>
    </row>
    <row r="124" spans="1:8" ht="59.25" customHeight="1" x14ac:dyDescent="0.2">
      <c r="A124" s="173" t="s">
        <v>72</v>
      </c>
      <c r="B124" s="174"/>
      <c r="C124" s="169"/>
      <c r="D124" s="140">
        <v>624</v>
      </c>
      <c r="E124" s="140"/>
      <c r="F124" s="140"/>
      <c r="G124" s="140"/>
      <c r="H124" s="141"/>
    </row>
    <row r="125" spans="1:8" ht="59.25" customHeight="1" x14ac:dyDescent="0.2">
      <c r="A125" s="173" t="s">
        <v>73</v>
      </c>
      <c r="B125" s="174"/>
      <c r="C125" s="169"/>
      <c r="D125" s="140">
        <v>546</v>
      </c>
      <c r="E125" s="140"/>
      <c r="F125" s="140"/>
      <c r="G125" s="140"/>
      <c r="H125" s="141"/>
    </row>
    <row r="126" spans="1:8" ht="59.25" customHeight="1" x14ac:dyDescent="0.2">
      <c r="A126" s="173" t="s">
        <v>74</v>
      </c>
      <c r="B126" s="174"/>
      <c r="C126" s="169"/>
      <c r="D126" s="140">
        <v>485.33333333333331</v>
      </c>
      <c r="E126" s="140"/>
      <c r="F126" s="140"/>
      <c r="G126" s="140"/>
      <c r="H126" s="141"/>
    </row>
    <row r="127" spans="1:8" ht="59.25" customHeight="1" thickBot="1" x14ac:dyDescent="0.25">
      <c r="A127" s="173" t="s">
        <v>75</v>
      </c>
      <c r="B127" s="174"/>
      <c r="C127" s="177"/>
      <c r="D127" s="140">
        <v>436.8</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28" s="44">
        <v>8004</v>
      </c>
      <c r="E128" s="45"/>
      <c r="F128" s="45"/>
      <c r="G128" s="45"/>
      <c r="H128" s="46"/>
    </row>
    <row r="129" spans="1:8" ht="21.75" thickBot="1" x14ac:dyDescent="0.25">
      <c r="A129" s="301"/>
      <c r="B129" s="302"/>
      <c r="C129" s="182"/>
      <c r="D129" s="325"/>
      <c r="E129" s="325"/>
      <c r="F129" s="325"/>
      <c r="G129" s="325"/>
      <c r="H129" s="326"/>
    </row>
    <row r="130" spans="1:8"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"2ГИС.ТУЛА"</v>
      </c>
      <c r="D130" s="56">
        <v>2244</v>
      </c>
      <c r="E130" s="37"/>
      <c r="F130" s="37"/>
      <c r="G130" s="37"/>
      <c r="H130" s="38"/>
    </row>
    <row r="131" spans="1:8"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1" s="56">
        <v>1716.0000000000002</v>
      </c>
      <c r="E131" s="37"/>
      <c r="F131" s="37"/>
      <c r="G131" s="37"/>
      <c r="H131" s="38"/>
    </row>
    <row r="132" spans="1:8" ht="50.1" customHeight="1" x14ac:dyDescent="0.2">
      <c r="A132" s="137" t="s">
        <v>80</v>
      </c>
      <c r="B132" s="191"/>
      <c r="C13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2" s="56">
        <v>6600.0000000000009</v>
      </c>
      <c r="E132" s="37"/>
      <c r="F132" s="37"/>
      <c r="G132" s="37"/>
      <c r="H132" s="38"/>
    </row>
    <row r="133" spans="1:8" ht="50.1" customHeight="1" x14ac:dyDescent="0.2">
      <c r="A133" s="137" t="s">
        <v>81</v>
      </c>
      <c r="B133" s="191"/>
      <c r="C133" s="190" t="str">
        <f>"Интернет-площадка 2gis.ru на основе Cправочника организаций "&amp;$C$2&amp;""</f>
        <v>Интернет-площадка 2gis.ru на основе Cправочника организаций "2ГИС.ТУЛА"</v>
      </c>
      <c r="D133" s="56">
        <v>7656.0000000000009</v>
      </c>
      <c r="E133" s="37"/>
      <c r="F133" s="37"/>
      <c r="G133" s="37"/>
      <c r="H133" s="38"/>
    </row>
    <row r="134" spans="1:8"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"2ГИС.ТУЛА"</v>
      </c>
      <c r="D134" s="56">
        <v>9187.2000000000007</v>
      </c>
      <c r="E134" s="37"/>
      <c r="F134" s="37"/>
      <c r="G134" s="37"/>
      <c r="H134" s="38"/>
    </row>
    <row r="135" spans="1:8"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5" s="56">
        <v>1716.0000000000002</v>
      </c>
      <c r="E135" s="37"/>
      <c r="F135" s="37"/>
      <c r="G135" s="37"/>
      <c r="H135" s="38"/>
    </row>
    <row r="136" spans="1:8"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6" s="56">
        <v>3366.0000000000005</v>
      </c>
      <c r="E136" s="37"/>
      <c r="F136" s="37"/>
      <c r="G136" s="37"/>
      <c r="H136" s="38"/>
    </row>
    <row r="137" spans="1:8"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7" s="56">
        <v>6600.0000000000009</v>
      </c>
      <c r="E137" s="37"/>
      <c r="F137" s="37"/>
      <c r="G137" s="37"/>
      <c r="H137" s="38"/>
    </row>
    <row r="138" spans="1:8" ht="50.1" customHeight="1" x14ac:dyDescent="0.2">
      <c r="A138" s="143" t="s">
        <v>86</v>
      </c>
      <c r="B138" s="144"/>
      <c r="C138" s="190" t="str">
        <f>C169</f>
        <v>электронный справочник на основе Справочника организаций "2ГИС.ТУЛА" (мобильная версия 2ГИС 4.0 и выше)</v>
      </c>
      <c r="D138" s="56">
        <v>16500</v>
      </c>
      <c r="E138" s="37"/>
      <c r="F138" s="37"/>
      <c r="G138" s="37"/>
      <c r="H138" s="38"/>
    </row>
    <row r="139" spans="1:8" ht="50.1" customHeight="1" x14ac:dyDescent="0.2">
      <c r="A139" s="143" t="s">
        <v>87</v>
      </c>
      <c r="B139" s="144"/>
      <c r="C139" s="190" t="s">
        <v>88</v>
      </c>
      <c r="D139" s="56">
        <v>561</v>
      </c>
      <c r="E139" s="37"/>
      <c r="F139" s="37"/>
      <c r="G139" s="37"/>
      <c r="H139" s="38"/>
    </row>
    <row r="140" spans="1:8" ht="72"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0" s="56">
        <v>1980.0000000000002</v>
      </c>
      <c r="E140" s="37"/>
      <c r="F140" s="37"/>
      <c r="G140" s="37"/>
      <c r="H140" s="38"/>
    </row>
    <row r="141" spans="1:8" ht="72"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1" s="56">
        <v>1584</v>
      </c>
      <c r="E141" s="37"/>
      <c r="F141" s="37"/>
      <c r="G141" s="37"/>
      <c r="H141" s="38"/>
    </row>
    <row r="142" spans="1:8" ht="72" customHeight="1" x14ac:dyDescent="0.2">
      <c r="A142" s="143" t="s">
        <v>91</v>
      </c>
      <c r="B142" s="144"/>
      <c r="C142"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2" s="56">
        <v>1320</v>
      </c>
      <c r="E142" s="37"/>
      <c r="F142" s="37"/>
      <c r="G142" s="37"/>
      <c r="H142" s="38"/>
    </row>
    <row r="143" spans="1:8" ht="72" customHeight="1" x14ac:dyDescent="0.2">
      <c r="A143" s="143" t="s">
        <v>92</v>
      </c>
      <c r="B143" s="144"/>
      <c r="C143" s="190"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3" s="56">
        <v>792</v>
      </c>
      <c r="E143" s="37"/>
      <c r="F143" s="37"/>
      <c r="G143" s="37"/>
      <c r="H143" s="38"/>
    </row>
    <row r="144" spans="1:8" ht="72"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4" s="56">
        <v>13200.000000000002</v>
      </c>
      <c r="E144" s="37"/>
      <c r="F144" s="37"/>
      <c r="G144" s="37"/>
      <c r="H144" s="38"/>
    </row>
    <row r="145" spans="1:8" ht="72"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45" s="56">
        <v>3000</v>
      </c>
      <c r="E145" s="37"/>
      <c r="F145" s="37"/>
      <c r="G145" s="37"/>
      <c r="H145" s="38"/>
    </row>
    <row r="146" spans="1:8"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6" s="56">
        <v>3432.0000000000005</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7" s="56">
        <v>990.00000000000011</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8" s="56">
        <v>4620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9" s="56">
        <v>5511</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50" s="56">
        <v>5010</v>
      </c>
      <c r="E150" s="37"/>
      <c r="F150" s="37"/>
      <c r="G150" s="37"/>
      <c r="H150" s="38"/>
    </row>
    <row r="151" spans="1:8"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"2ГИС.ТУЛА"</v>
      </c>
      <c r="D151" s="56">
        <v>3240</v>
      </c>
      <c r="E151" s="37"/>
      <c r="F151" s="37"/>
      <c r="G151" s="37"/>
      <c r="H151" s="38"/>
    </row>
    <row r="152" spans="1:8"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2520</v>
      </c>
      <c r="E152" s="37"/>
      <c r="F152" s="37"/>
      <c r="G152" s="37"/>
      <c r="H152" s="38"/>
    </row>
    <row r="153" spans="1:8" ht="50.1" customHeight="1" x14ac:dyDescent="0.2">
      <c r="A153" s="137" t="s">
        <v>101</v>
      </c>
      <c r="B153" s="191"/>
      <c r="C153"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9240</v>
      </c>
      <c r="E153" s="37"/>
      <c r="F153" s="37"/>
      <c r="G153" s="37"/>
      <c r="H153" s="38"/>
    </row>
    <row r="154" spans="1:8" ht="50.1" customHeight="1" x14ac:dyDescent="0.2">
      <c r="A154" s="137" t="s">
        <v>102</v>
      </c>
      <c r="B154" s="191"/>
      <c r="C154" s="190" t="str">
        <f>"Интернет-площадка 2gis.ru на основе Cправочника организаций "&amp;$C$2&amp;""</f>
        <v>Интернет-площадка 2gis.ru на основе Cправочника организаций "2ГИС.ТУЛА"</v>
      </c>
      <c r="D154" s="56">
        <v>10800</v>
      </c>
      <c r="E154" s="37"/>
      <c r="F154" s="37"/>
      <c r="G154" s="37"/>
      <c r="H154" s="38"/>
    </row>
    <row r="155" spans="1:8" ht="50.1" customHeight="1" x14ac:dyDescent="0.2">
      <c r="A155" s="137" t="s">
        <v>103</v>
      </c>
      <c r="B155" s="191"/>
      <c r="C155" s="190" t="str">
        <f>"Интернет-площадка 2gis.ru на основе Cправочника организаций "&amp;$C$2&amp;""</f>
        <v>Интернет-площадка 2gis.ru на основе Cправочника организаций "2ГИС.ТУЛА"</v>
      </c>
      <c r="D155" s="56">
        <v>12960</v>
      </c>
      <c r="E155" s="37"/>
      <c r="F155" s="37"/>
      <c r="G155" s="37"/>
      <c r="H155" s="38"/>
    </row>
    <row r="156" spans="1:8" ht="50.1" customHeight="1" x14ac:dyDescent="0.2">
      <c r="A156" s="137" t="s">
        <v>104</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6" s="56">
        <v>2520</v>
      </c>
      <c r="E156" s="37"/>
      <c r="F156" s="37"/>
      <c r="G156" s="37"/>
      <c r="H156" s="38"/>
    </row>
    <row r="157" spans="1:8" ht="50.1" customHeight="1" x14ac:dyDescent="0.2">
      <c r="A157" s="137" t="s">
        <v>105</v>
      </c>
      <c r="B157" s="191"/>
      <c r="C157"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7" s="56">
        <v>4800</v>
      </c>
      <c r="E157" s="37"/>
      <c r="F157" s="37"/>
      <c r="G157" s="37"/>
      <c r="H157" s="38"/>
    </row>
    <row r="158" spans="1:8"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8" s="56">
        <v>9240</v>
      </c>
      <c r="E158" s="37"/>
      <c r="F158" s="37"/>
      <c r="G158" s="37"/>
      <c r="H158" s="38"/>
    </row>
    <row r="159" spans="1:8" ht="50.1" customHeight="1" x14ac:dyDescent="0.2">
      <c r="A159" s="143" t="s">
        <v>107</v>
      </c>
      <c r="B159" s="144"/>
      <c r="C159" s="190" t="s">
        <v>88</v>
      </c>
      <c r="D159" s="56">
        <v>840</v>
      </c>
      <c r="E159" s="37"/>
      <c r="F159" s="37"/>
      <c r="G159" s="37"/>
      <c r="H159" s="38"/>
    </row>
    <row r="160" spans="1:8" ht="67.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56">
        <v>18480</v>
      </c>
      <c r="E160" s="37"/>
      <c r="F160" s="37"/>
      <c r="G160" s="37"/>
      <c r="H160" s="38"/>
    </row>
    <row r="161" spans="1:8"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1" s="56">
        <v>4920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63" s="36">
        <v>4002</v>
      </c>
      <c r="E163" s="37"/>
      <c r="F163" s="37"/>
      <c r="G163" s="37"/>
      <c r="H163" s="38"/>
    </row>
    <row r="164" spans="1:8" s="16" customFormat="1" ht="50.1" customHeight="1" x14ac:dyDescent="0.2">
      <c r="A164" s="143" t="s">
        <v>112</v>
      </c>
      <c r="B164" s="144"/>
      <c r="C164" s="196"/>
      <c r="D164" s="36">
        <v>4002</v>
      </c>
      <c r="E164" s="37"/>
      <c r="F164" s="37"/>
      <c r="G164" s="37"/>
      <c r="H164" s="38"/>
    </row>
    <row r="165" spans="1:8" s="16" customFormat="1" ht="50.1" customHeight="1" x14ac:dyDescent="0.2">
      <c r="A165" s="194" t="s">
        <v>113</v>
      </c>
      <c r="B165" s="195"/>
      <c r="C165" s="196"/>
      <c r="D165" s="329">
        <v>1500</v>
      </c>
      <c r="E165" s="140"/>
      <c r="F165" s="140"/>
      <c r="G165" s="140"/>
      <c r="H165" s="140"/>
    </row>
    <row r="166" spans="1:8" s="16" customFormat="1" ht="50.1" customHeight="1" x14ac:dyDescent="0.2">
      <c r="A166" s="194" t="s">
        <v>114</v>
      </c>
      <c r="B166" s="195"/>
      <c r="C166" s="196"/>
      <c r="D166" s="329">
        <v>150</v>
      </c>
      <c r="E166" s="140"/>
      <c r="F166" s="140"/>
      <c r="G166" s="140"/>
      <c r="H166" s="140"/>
    </row>
    <row r="167" spans="1:8" s="16" customFormat="1" ht="50.1" customHeight="1" thickBot="1" x14ac:dyDescent="0.25">
      <c r="A167" s="194" t="s">
        <v>115</v>
      </c>
      <c r="B167" s="195"/>
      <c r="C167" s="198"/>
      <c r="D167" s="78">
        <v>510</v>
      </c>
      <c r="E167" s="79"/>
      <c r="F167" s="79"/>
      <c r="G167" s="79"/>
      <c r="H167" s="79"/>
    </row>
    <row r="168" spans="1:8" s="16" customFormat="1" ht="50.1" customHeight="1" thickBot="1" x14ac:dyDescent="0.25">
      <c r="A168" s="24" t="s">
        <v>116</v>
      </c>
      <c r="B168" s="25"/>
      <c r="C168" s="26"/>
      <c r="D168" s="156"/>
      <c r="E168" s="156"/>
      <c r="F168" s="156"/>
      <c r="G168" s="156"/>
      <c r="H168" s="157"/>
    </row>
    <row r="169" spans="1:8"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9" s="200">
        <f>F169*1.2</f>
        <v>4356</v>
      </c>
      <c r="E169" s="201">
        <f>F169*1.1</f>
        <v>3993.0000000000009</v>
      </c>
      <c r="F169" s="201">
        <v>3630.0000000000005</v>
      </c>
      <c r="G169" s="201">
        <f>F169*0.75</f>
        <v>2722.5000000000005</v>
      </c>
      <c r="H169" s="202">
        <f>F169*0.5</f>
        <v>1815.0000000000002</v>
      </c>
    </row>
    <row r="170" spans="1:8"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"2ГИС.ТУЛА"</v>
      </c>
      <c r="D170" s="36">
        <v>1518.0000000000002</v>
      </c>
      <c r="E170" s="37"/>
      <c r="F170" s="37"/>
      <c r="G170" s="37"/>
      <c r="H170" s="38"/>
    </row>
    <row r="171" spans="1:8"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1" s="56">
        <v>1320</v>
      </c>
      <c r="E171" s="37"/>
      <c r="F171" s="37"/>
      <c r="G171" s="37"/>
      <c r="H171" s="38"/>
    </row>
    <row r="172" spans="1:8"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72" s="200">
        <f>F172*1.2</f>
        <v>6192</v>
      </c>
      <c r="E172" s="201">
        <f>F172*1.1</f>
        <v>5676.0000000000009</v>
      </c>
      <c r="F172" s="201">
        <v>5160</v>
      </c>
      <c r="G172" s="201">
        <f>F172*0.75</f>
        <v>3870</v>
      </c>
      <c r="H172" s="202">
        <f>F172*0.5</f>
        <v>2580</v>
      </c>
    </row>
    <row r="173" spans="1:8" ht="50.1" customHeight="1" x14ac:dyDescent="0.2">
      <c r="A173" s="137" t="s">
        <v>165</v>
      </c>
      <c r="B173" s="191"/>
      <c r="C173" s="190" t="str">
        <f>"Интернет-площадка 2gis.ru на основе Cправочника организаций "&amp;$C$2&amp;""</f>
        <v>Интернет-площадка 2gis.ru на основе Cправочника организаций "2ГИС.ТУЛА"</v>
      </c>
      <c r="D173" s="36">
        <v>2160</v>
      </c>
      <c r="E173" s="37"/>
      <c r="F173" s="37"/>
      <c r="G173" s="37"/>
      <c r="H173" s="38"/>
    </row>
    <row r="174" spans="1:8" ht="50.1" customHeight="1" x14ac:dyDescent="0.2">
      <c r="A174" s="137" t="s">
        <v>122</v>
      </c>
      <c r="B174" s="191"/>
      <c r="C174" s="19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6">
        <v>1920</v>
      </c>
      <c r="E174" s="37"/>
      <c r="F174" s="37"/>
      <c r="G174" s="37"/>
      <c r="H174" s="38"/>
    </row>
    <row r="175" spans="1:8" s="16" customFormat="1" ht="126" customHeight="1" thickBot="1" x14ac:dyDescent="0.25">
      <c r="A175" s="143" t="s">
        <v>123</v>
      </c>
      <c r="B175" s="144"/>
      <c r="C175" s="203" t="str">
        <f>C173</f>
        <v>Интернет-площадка 2gis.ru на основе Cправочника организаций "2ГИС.ТУЛА"</v>
      </c>
      <c r="D175" s="200">
        <f>F175*1.2</f>
        <v>3960.0000000000005</v>
      </c>
      <c r="E175" s="201">
        <f>F175*1.1</f>
        <v>3630.0000000000009</v>
      </c>
      <c r="F175" s="201">
        <v>3300.0000000000005</v>
      </c>
      <c r="G175" s="201">
        <f>F175*0.75</f>
        <v>2475.0000000000005</v>
      </c>
      <c r="H175" s="202">
        <f>F175*0.5</f>
        <v>1650.0000000000002</v>
      </c>
    </row>
    <row r="176" spans="1:8"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78" s="31">
        <v>7359.5999999999995</v>
      </c>
      <c r="E178" s="32"/>
      <c r="F178" s="32"/>
      <c r="G178" s="32"/>
      <c r="H178" s="33"/>
    </row>
    <row r="179" spans="1:8" s="16" customFormat="1" ht="83.25" customHeight="1" thickBot="1" x14ac:dyDescent="0.25">
      <c r="A179" s="143" t="s">
        <v>186</v>
      </c>
      <c r="B179" s="144"/>
      <c r="C179" s="196"/>
      <c r="D179" s="36">
        <v>7359.5999999999995</v>
      </c>
      <c r="E179" s="37"/>
      <c r="F179" s="37"/>
      <c r="G179" s="37"/>
      <c r="H179" s="38"/>
    </row>
    <row r="180" spans="1:8" ht="21.75" thickBot="1" x14ac:dyDescent="0.25">
      <c r="A180" s="301"/>
      <c r="B180" s="302"/>
      <c r="C180" s="182"/>
      <c r="D180" s="325"/>
      <c r="E180" s="325"/>
      <c r="F180" s="325"/>
      <c r="G180" s="325"/>
      <c r="H180" s="326"/>
    </row>
    <row r="182" spans="1:8" ht="21" x14ac:dyDescent="0.2">
      <c r="A182" s="208"/>
      <c r="B182" s="209" t="s">
        <v>125</v>
      </c>
      <c r="C182" s="210" t="s">
        <v>474</v>
      </c>
      <c r="D182" s="210"/>
      <c r="E182" s="211"/>
      <c r="F182" s="211"/>
      <c r="G182" s="211"/>
      <c r="H182" s="211"/>
    </row>
    <row r="183" spans="1:8" ht="21" x14ac:dyDescent="0.2">
      <c r="A183" s="208"/>
      <c r="B183" s="211"/>
      <c r="C183" s="212" t="s">
        <v>475</v>
      </c>
      <c r="D183" s="212"/>
      <c r="E183" s="211"/>
      <c r="F183" s="211"/>
      <c r="G183" s="211"/>
      <c r="H183" s="211"/>
    </row>
    <row r="184" spans="1:8" ht="21" x14ac:dyDescent="0.2">
      <c r="A184" s="208"/>
      <c r="B184" s="211"/>
      <c r="C184" s="212" t="s">
        <v>476</v>
      </c>
      <c r="D184" s="212"/>
      <c r="E184" s="211"/>
      <c r="F184" s="211"/>
      <c r="G184" s="211"/>
      <c r="H184" s="211"/>
    </row>
    <row r="185" spans="1:8" ht="21" x14ac:dyDescent="0.2">
      <c r="C185" s="212"/>
      <c r="D185" s="212"/>
      <c r="E185" s="211"/>
      <c r="F185" s="211"/>
      <c r="G185" s="211"/>
      <c r="H185" s="205"/>
    </row>
    <row r="186" spans="1:8" ht="26.25"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ht="26.25"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ht="26.25"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ht="26.25"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ht="26.25"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ht="26.25"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ht="26.25"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ht="26.25" x14ac:dyDescent="0.2">
      <c r="A193" s="221"/>
      <c r="B193" s="221"/>
      <c r="C193" s="222"/>
      <c r="D193" s="223"/>
      <c r="E193" s="223"/>
      <c r="F193" s="224"/>
      <c r="G193" s="225"/>
      <c r="H193" s="225"/>
    </row>
    <row r="194" spans="1:8" ht="21" x14ac:dyDescent="0.2">
      <c r="A194" s="227" t="s">
        <v>136</v>
      </c>
      <c r="B194" s="227"/>
      <c r="C194" s="227"/>
      <c r="D194" s="227"/>
      <c r="E194" s="227"/>
      <c r="F194" s="227"/>
      <c r="G194" s="227"/>
      <c r="H194" s="227"/>
    </row>
    <row r="195" spans="1:8" ht="21" x14ac:dyDescent="0.2">
      <c r="A195" s="227" t="s">
        <v>137</v>
      </c>
      <c r="B195" s="227"/>
      <c r="C195" s="227"/>
      <c r="D195" s="227"/>
      <c r="E195" s="227"/>
      <c r="F195" s="227"/>
      <c r="G195" s="227"/>
      <c r="H195" s="227"/>
    </row>
    <row r="196" spans="1:8" ht="26.25" x14ac:dyDescent="0.2">
      <c r="A196" s="221"/>
      <c r="B196" s="221"/>
      <c r="C196" s="222"/>
      <c r="D196" s="223"/>
      <c r="E196" s="223"/>
      <c r="F196" s="224"/>
      <c r="G196" s="225"/>
      <c r="H196" s="225"/>
    </row>
    <row r="197" spans="1:8" ht="50.1" customHeight="1" thickBot="1" x14ac:dyDescent="0.25">
      <c r="A197" s="228" t="s">
        <v>138</v>
      </c>
      <c r="B197" s="228"/>
      <c r="C197" s="228"/>
      <c r="D197" s="228"/>
      <c r="E197" s="228"/>
      <c r="F197" s="229"/>
      <c r="G197" s="219"/>
      <c r="H197" s="230"/>
    </row>
    <row r="198" spans="1:8" ht="50.1" customHeight="1" thickBot="1" x14ac:dyDescent="0.25">
      <c r="A198" s="541" t="s">
        <v>139</v>
      </c>
      <c r="B198" s="542"/>
      <c r="C198" s="542"/>
      <c r="D198" s="542"/>
      <c r="E198" s="543"/>
      <c r="F198" s="234"/>
      <c r="H198" s="235"/>
    </row>
    <row r="199" spans="1:8" ht="87" customHeight="1" thickBot="1" x14ac:dyDescent="0.25">
      <c r="A199" s="305" t="s">
        <v>140</v>
      </c>
      <c r="B199" s="306"/>
      <c r="C199" s="238" t="s">
        <v>141</v>
      </c>
      <c r="D199" s="330" t="s">
        <v>142</v>
      </c>
      <c r="E199" s="331"/>
      <c r="F199" s="240"/>
      <c r="G199" s="240"/>
      <c r="H199" s="240"/>
    </row>
    <row r="200" spans="1:8" ht="100.5" customHeight="1" x14ac:dyDescent="0.2">
      <c r="A200" s="246" t="s">
        <v>143</v>
      </c>
      <c r="B200" s="247"/>
      <c r="C200" s="248" t="s">
        <v>144</v>
      </c>
      <c r="D200" s="249" t="s">
        <v>145</v>
      </c>
      <c r="E200" s="250"/>
      <c r="F200" s="240"/>
      <c r="G200" s="240"/>
      <c r="H200" s="240"/>
    </row>
    <row r="201" spans="1:8" ht="82.5" customHeight="1" x14ac:dyDescent="0.2">
      <c r="A201" s="246" t="s">
        <v>146</v>
      </c>
      <c r="B201" s="247"/>
      <c r="C201" s="248" t="s">
        <v>147</v>
      </c>
      <c r="D201" s="249" t="s">
        <v>148</v>
      </c>
      <c r="E201" s="250"/>
      <c r="F201" s="240"/>
      <c r="G201" s="240"/>
      <c r="H201" s="240"/>
    </row>
    <row r="202" spans="1:8" ht="119.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7" t="s">
        <v>153</v>
      </c>
      <c r="D203" s="335" t="s">
        <v>148</v>
      </c>
      <c r="E203" s="33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26.25" x14ac:dyDescent="0.2">
      <c r="A205" s="221"/>
      <c r="B205" s="221"/>
      <c r="C205" s="222"/>
      <c r="D205" s="223"/>
      <c r="E205" s="223"/>
      <c r="F205" s="224"/>
      <c r="G205" s="225"/>
      <c r="H205" s="225"/>
    </row>
    <row r="206" spans="1:8" ht="30" customHeight="1" x14ac:dyDescent="0.2">
      <c r="A206" s="252" t="s">
        <v>156</v>
      </c>
      <c r="B206" s="252"/>
      <c r="C206" s="252"/>
      <c r="D206" s="252"/>
      <c r="E206" s="252"/>
      <c r="F206" s="252"/>
      <c r="G206" s="252"/>
      <c r="H206" s="252"/>
    </row>
    <row r="207" spans="1:8" ht="30" customHeight="1" x14ac:dyDescent="0.2">
      <c r="A207" s="252" t="s">
        <v>157</v>
      </c>
      <c r="B207" s="252"/>
      <c r="C207" s="252"/>
      <c r="D207" s="252"/>
      <c r="E207" s="252"/>
      <c r="F207" s="252"/>
      <c r="G207" s="252"/>
      <c r="H207" s="252"/>
    </row>
    <row r="208" spans="1:8" ht="183.75" customHeight="1" x14ac:dyDescent="0.2">
      <c r="A20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11"/>
      <c r="C208" s="311"/>
      <c r="D208" s="311"/>
      <c r="E208" s="311"/>
      <c r="F208" s="311"/>
      <c r="G208" s="311"/>
      <c r="H208" s="311"/>
    </row>
    <row r="209" spans="1:8" ht="82.5" customHeight="1" x14ac:dyDescent="0.2">
      <c r="A209" s="227" t="s">
        <v>159</v>
      </c>
      <c r="B209" s="227"/>
      <c r="C209" s="227"/>
      <c r="D209" s="227"/>
      <c r="E209" s="227"/>
      <c r="F209" s="227"/>
      <c r="G209" s="227"/>
      <c r="H209" s="227"/>
    </row>
    <row r="210" spans="1:8" ht="23.25" x14ac:dyDescent="0.2">
      <c r="A210" s="252" t="s">
        <v>160</v>
      </c>
      <c r="B210" s="252"/>
      <c r="C210" s="252"/>
      <c r="D210" s="252"/>
      <c r="E210" s="252"/>
      <c r="F210" s="252"/>
      <c r="G210" s="252"/>
      <c r="H210" s="252"/>
    </row>
    <row r="211" spans="1:8" s="254" customFormat="1" ht="114.75" customHeight="1" x14ac:dyDescent="0.2">
      <c r="A211" s="227" t="s">
        <v>161</v>
      </c>
      <c r="B211" s="227"/>
      <c r="C211" s="227"/>
      <c r="D211" s="227"/>
      <c r="E211" s="227"/>
      <c r="F211" s="227"/>
      <c r="G211" s="227"/>
      <c r="H211" s="227"/>
    </row>
  </sheetData>
  <sheetProtection selectLockedCells="1" selectUnlockedCells="1"/>
  <mergeCells count="352">
    <mergeCell ref="A206:H206"/>
    <mergeCell ref="A207:H207"/>
    <mergeCell ref="A208:H208"/>
    <mergeCell ref="A209:H209"/>
    <mergeCell ref="A210:H210"/>
    <mergeCell ref="A211:E211"/>
    <mergeCell ref="F211:H211"/>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view="pageBreakPreview" zoomScale="40" zoomScaleNormal="60" zoomScaleSheetLayoutView="40" workbookViewId="0">
      <pane ySplit="4" topLeftCell="A17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10908</v>
      </c>
      <c r="E7" s="32">
        <f>F7*1.1</f>
        <v>9999</v>
      </c>
      <c r="F7" s="32">
        <v>9090</v>
      </c>
      <c r="G7" s="32">
        <f>F7*0.75</f>
        <v>6817.5</v>
      </c>
      <c r="H7" s="33">
        <f>F7*0.5</f>
        <v>4545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12348</v>
      </c>
      <c r="E12" s="32">
        <f>F12*1.1</f>
        <v>11319.000000000002</v>
      </c>
      <c r="F12" s="32">
        <v>10290</v>
      </c>
      <c r="G12" s="32">
        <f>F12*0.75</f>
        <v>7717.5</v>
      </c>
      <c r="H12" s="33">
        <f>F12*0.5</f>
        <v>5145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15278.4</v>
      </c>
      <c r="E27" s="32">
        <f>F27*1.1</f>
        <v>14005.2</v>
      </c>
      <c r="F27" s="32">
        <v>12732</v>
      </c>
      <c r="G27" s="32">
        <f>F27*0.75</f>
        <v>9549</v>
      </c>
      <c r="H27" s="33">
        <f>F27*0.5</f>
        <v>6366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17294.399999999998</v>
      </c>
      <c r="E32" s="32">
        <f>F32*1.1</f>
        <v>15853.2</v>
      </c>
      <c r="F32" s="32">
        <v>14412</v>
      </c>
      <c r="G32" s="32">
        <f>F32*0.75</f>
        <v>10809</v>
      </c>
      <c r="H32" s="33">
        <f>F32*0.5</f>
        <v>7206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361">
        <f>F48*1.2</f>
        <v>6624</v>
      </c>
      <c r="E48" s="361">
        <f>F48*1.1</f>
        <v>6072.0000000000009</v>
      </c>
      <c r="F48" s="361">
        <v>5520</v>
      </c>
      <c r="G48" s="361">
        <f>F48*0.75</f>
        <v>4140</v>
      </c>
      <c r="H48" s="361">
        <f>F48*0.5</f>
        <v>2760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2040 до 118320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6" s="31">
        <v>2040</v>
      </c>
      <c r="E56" s="32"/>
      <c r="F56" s="32"/>
      <c r="G56" s="32"/>
      <c r="H56" s="33"/>
    </row>
    <row r="57" spans="1:8" ht="37.5" customHeight="1" x14ac:dyDescent="0.2">
      <c r="A57" s="130" t="s">
        <v>33</v>
      </c>
      <c r="B57" s="366"/>
      <c r="C57" s="367"/>
      <c r="D57" s="36">
        <v>4080</v>
      </c>
      <c r="E57" s="37"/>
      <c r="F57" s="37"/>
      <c r="G57" s="37"/>
      <c r="H57" s="38"/>
    </row>
    <row r="58" spans="1:8" ht="37.5" customHeight="1" x14ac:dyDescent="0.2">
      <c r="A58" s="130" t="s">
        <v>34</v>
      </c>
      <c r="B58" s="366"/>
      <c r="C58" s="367"/>
      <c r="D58" s="36">
        <v>8160</v>
      </c>
      <c r="E58" s="37"/>
      <c r="F58" s="37"/>
      <c r="G58" s="37"/>
      <c r="H58" s="38"/>
    </row>
    <row r="59" spans="1:8" ht="37.5" customHeight="1" x14ac:dyDescent="0.2">
      <c r="A59" s="130" t="s">
        <v>35</v>
      </c>
      <c r="B59" s="366"/>
      <c r="C59" s="367"/>
      <c r="D59" s="36">
        <v>12240</v>
      </c>
      <c r="E59" s="37"/>
      <c r="F59" s="37"/>
      <c r="G59" s="37"/>
      <c r="H59" s="38"/>
    </row>
    <row r="60" spans="1:8" ht="37.5" customHeight="1" x14ac:dyDescent="0.2">
      <c r="A60" s="130" t="s">
        <v>36</v>
      </c>
      <c r="B60" s="366"/>
      <c r="C60" s="367"/>
      <c r="D60" s="36">
        <v>16320</v>
      </c>
      <c r="E60" s="37"/>
      <c r="F60" s="37"/>
      <c r="G60" s="37"/>
      <c r="H60" s="38"/>
    </row>
    <row r="61" spans="1:8" ht="37.5" customHeight="1" x14ac:dyDescent="0.2">
      <c r="A61" s="130" t="s">
        <v>37</v>
      </c>
      <c r="B61" s="366"/>
      <c r="C61" s="367"/>
      <c r="D61" s="36">
        <v>20400</v>
      </c>
      <c r="E61" s="37"/>
      <c r="F61" s="37"/>
      <c r="G61" s="37"/>
      <c r="H61" s="38"/>
    </row>
    <row r="62" spans="1:8" ht="37.5" customHeight="1" x14ac:dyDescent="0.2">
      <c r="A62" s="130" t="s">
        <v>38</v>
      </c>
      <c r="B62" s="366"/>
      <c r="C62" s="367"/>
      <c r="D62" s="36">
        <v>24480</v>
      </c>
      <c r="E62" s="37"/>
      <c r="F62" s="37"/>
      <c r="G62" s="37"/>
      <c r="H62" s="38"/>
    </row>
    <row r="63" spans="1:8" ht="37.5" customHeight="1" x14ac:dyDescent="0.2">
      <c r="A63" s="130" t="s">
        <v>39</v>
      </c>
      <c r="B63" s="366"/>
      <c r="C63" s="367"/>
      <c r="D63" s="36">
        <v>28560</v>
      </c>
      <c r="E63" s="37"/>
      <c r="F63" s="37"/>
      <c r="G63" s="37"/>
      <c r="H63" s="38"/>
    </row>
    <row r="64" spans="1:8" ht="37.5" customHeight="1" x14ac:dyDescent="0.2">
      <c r="A64" s="130" t="s">
        <v>40</v>
      </c>
      <c r="B64" s="366"/>
      <c r="C64" s="367"/>
      <c r="D64" s="36">
        <v>32640</v>
      </c>
      <c r="E64" s="37"/>
      <c r="F64" s="37"/>
      <c r="G64" s="37"/>
      <c r="H64" s="38"/>
    </row>
    <row r="65" spans="1:8" ht="37.5" customHeight="1" x14ac:dyDescent="0.2">
      <c r="A65" s="130" t="s">
        <v>41</v>
      </c>
      <c r="B65" s="366"/>
      <c r="C65" s="367"/>
      <c r="D65" s="36">
        <v>36720</v>
      </c>
      <c r="E65" s="37"/>
      <c r="F65" s="37"/>
      <c r="G65" s="37"/>
      <c r="H65" s="38"/>
    </row>
    <row r="66" spans="1:8" ht="37.5" customHeight="1" x14ac:dyDescent="0.2">
      <c r="A66" s="130" t="s">
        <v>42</v>
      </c>
      <c r="B66" s="366"/>
      <c r="C66" s="367"/>
      <c r="D66" s="36">
        <v>40800</v>
      </c>
      <c r="E66" s="37"/>
      <c r="F66" s="37"/>
      <c r="G66" s="37"/>
      <c r="H66" s="38"/>
    </row>
    <row r="67" spans="1:8" ht="37.5" customHeight="1" x14ac:dyDescent="0.2">
      <c r="A67" s="130" t="s">
        <v>43</v>
      </c>
      <c r="B67" s="366"/>
      <c r="C67" s="367"/>
      <c r="D67" s="36">
        <v>44880</v>
      </c>
      <c r="E67" s="37"/>
      <c r="F67" s="37"/>
      <c r="G67" s="37"/>
      <c r="H67" s="38"/>
    </row>
    <row r="68" spans="1:8" ht="37.5" customHeight="1" x14ac:dyDescent="0.2">
      <c r="A68" s="130" t="s">
        <v>44</v>
      </c>
      <c r="B68" s="366"/>
      <c r="C68" s="367"/>
      <c r="D68" s="36">
        <v>48960</v>
      </c>
      <c r="E68" s="37"/>
      <c r="F68" s="37"/>
      <c r="G68" s="37"/>
      <c r="H68" s="38"/>
    </row>
    <row r="69" spans="1:8" ht="37.5" customHeight="1" x14ac:dyDescent="0.2">
      <c r="A69" s="130" t="s">
        <v>45</v>
      </c>
      <c r="B69" s="366"/>
      <c r="C69" s="367"/>
      <c r="D69" s="36">
        <v>53040</v>
      </c>
      <c r="E69" s="37"/>
      <c r="F69" s="37"/>
      <c r="G69" s="37"/>
      <c r="H69" s="38"/>
    </row>
    <row r="70" spans="1:8" ht="37.5" customHeight="1" x14ac:dyDescent="0.2">
      <c r="A70" s="130" t="s">
        <v>46</v>
      </c>
      <c r="B70" s="366"/>
      <c r="C70" s="367"/>
      <c r="D70" s="36">
        <v>57120</v>
      </c>
      <c r="E70" s="37"/>
      <c r="F70" s="37"/>
      <c r="G70" s="37"/>
      <c r="H70" s="38"/>
    </row>
    <row r="71" spans="1:8" ht="37.5" customHeight="1" x14ac:dyDescent="0.2">
      <c r="A71" s="130" t="s">
        <v>47</v>
      </c>
      <c r="B71" s="366"/>
      <c r="C71" s="367"/>
      <c r="D71" s="36">
        <v>61200</v>
      </c>
      <c r="E71" s="37"/>
      <c r="F71" s="37"/>
      <c r="G71" s="37"/>
      <c r="H71" s="38"/>
    </row>
    <row r="72" spans="1:8" ht="37.5" customHeight="1" x14ac:dyDescent="0.2">
      <c r="A72" s="130" t="s">
        <v>48</v>
      </c>
      <c r="B72" s="366"/>
      <c r="C72" s="367"/>
      <c r="D72" s="36">
        <v>65280</v>
      </c>
      <c r="E72" s="37"/>
      <c r="F72" s="37"/>
      <c r="G72" s="37"/>
      <c r="H72" s="38"/>
    </row>
    <row r="73" spans="1:8" ht="37.5" customHeight="1" x14ac:dyDescent="0.2">
      <c r="A73" s="130" t="s">
        <v>49</v>
      </c>
      <c r="B73" s="366"/>
      <c r="C73" s="367"/>
      <c r="D73" s="36">
        <v>69360</v>
      </c>
      <c r="E73" s="37"/>
      <c r="F73" s="37"/>
      <c r="G73" s="37"/>
      <c r="H73" s="38"/>
    </row>
    <row r="74" spans="1:8" ht="37.5" customHeight="1" x14ac:dyDescent="0.2">
      <c r="A74" s="130" t="s">
        <v>50</v>
      </c>
      <c r="B74" s="366"/>
      <c r="C74" s="367"/>
      <c r="D74" s="36">
        <v>73440</v>
      </c>
      <c r="E74" s="37"/>
      <c r="F74" s="37"/>
      <c r="G74" s="37"/>
      <c r="H74" s="38"/>
    </row>
    <row r="75" spans="1:8" ht="37.5" customHeight="1" x14ac:dyDescent="0.2">
      <c r="A75" s="130" t="s">
        <v>51</v>
      </c>
      <c r="B75" s="366"/>
      <c r="C75" s="367"/>
      <c r="D75" s="36">
        <v>77520</v>
      </c>
      <c r="E75" s="37"/>
      <c r="F75" s="37"/>
      <c r="G75" s="37"/>
      <c r="H75" s="38"/>
    </row>
    <row r="76" spans="1:8" ht="37.5" customHeight="1" x14ac:dyDescent="0.2">
      <c r="A76" s="130" t="s">
        <v>196</v>
      </c>
      <c r="B76" s="366"/>
      <c r="C76" s="367"/>
      <c r="D76" s="36">
        <v>81600</v>
      </c>
      <c r="E76" s="37"/>
      <c r="F76" s="37"/>
      <c r="G76" s="37"/>
      <c r="H76" s="38"/>
    </row>
    <row r="77" spans="1:8" ht="37.5" customHeight="1" x14ac:dyDescent="0.2">
      <c r="A77" s="130" t="s">
        <v>197</v>
      </c>
      <c r="B77" s="366"/>
      <c r="C77" s="367"/>
      <c r="D77" s="36">
        <v>85680</v>
      </c>
      <c r="E77" s="37"/>
      <c r="F77" s="37"/>
      <c r="G77" s="37"/>
      <c r="H77" s="38"/>
    </row>
    <row r="78" spans="1:8" ht="37.5" customHeight="1" x14ac:dyDescent="0.2">
      <c r="A78" s="130" t="s">
        <v>198</v>
      </c>
      <c r="B78" s="366"/>
      <c r="C78" s="367"/>
      <c r="D78" s="36">
        <v>89760</v>
      </c>
      <c r="E78" s="37"/>
      <c r="F78" s="37"/>
      <c r="G78" s="37"/>
      <c r="H78" s="38"/>
    </row>
    <row r="79" spans="1:8" ht="37.5" customHeight="1" x14ac:dyDescent="0.2">
      <c r="A79" s="130" t="s">
        <v>199</v>
      </c>
      <c r="B79" s="366"/>
      <c r="C79" s="367"/>
      <c r="D79" s="36">
        <v>93840</v>
      </c>
      <c r="E79" s="37"/>
      <c r="F79" s="37"/>
      <c r="G79" s="37"/>
      <c r="H79" s="38"/>
    </row>
    <row r="80" spans="1:8" ht="37.5" customHeight="1" x14ac:dyDescent="0.2">
      <c r="A80" s="130" t="s">
        <v>200</v>
      </c>
      <c r="B80" s="366"/>
      <c r="C80" s="367"/>
      <c r="D80" s="36">
        <v>97920</v>
      </c>
      <c r="E80" s="37"/>
      <c r="F80" s="37"/>
      <c r="G80" s="37"/>
      <c r="H80" s="38"/>
    </row>
    <row r="81" spans="1:8" ht="37.5" customHeight="1" x14ac:dyDescent="0.2">
      <c r="A81" s="130" t="s">
        <v>201</v>
      </c>
      <c r="B81" s="366"/>
      <c r="C81" s="367"/>
      <c r="D81" s="36">
        <v>102000</v>
      </c>
      <c r="E81" s="37"/>
      <c r="F81" s="37"/>
      <c r="G81" s="37"/>
      <c r="H81" s="38"/>
    </row>
    <row r="82" spans="1:8" ht="37.5" customHeight="1" x14ac:dyDescent="0.2">
      <c r="A82" s="130" t="s">
        <v>202</v>
      </c>
      <c r="B82" s="366"/>
      <c r="C82" s="367"/>
      <c r="D82" s="36">
        <v>106080</v>
      </c>
      <c r="E82" s="37"/>
      <c r="F82" s="37"/>
      <c r="G82" s="37"/>
      <c r="H82" s="38"/>
    </row>
    <row r="83" spans="1:8" ht="37.5" customHeight="1" x14ac:dyDescent="0.2">
      <c r="A83" s="130" t="s">
        <v>203</v>
      </c>
      <c r="B83" s="366"/>
      <c r="C83" s="367"/>
      <c r="D83" s="36">
        <v>110160</v>
      </c>
      <c r="E83" s="37"/>
      <c r="F83" s="37"/>
      <c r="G83" s="37"/>
      <c r="H83" s="38"/>
    </row>
    <row r="84" spans="1:8" ht="37.5" customHeight="1" x14ac:dyDescent="0.2">
      <c r="A84" s="130" t="s">
        <v>204</v>
      </c>
      <c r="B84" s="366"/>
      <c r="C84" s="367"/>
      <c r="D84" s="36">
        <v>114240</v>
      </c>
      <c r="E84" s="37"/>
      <c r="F84" s="37"/>
      <c r="G84" s="37"/>
      <c r="H84" s="38"/>
    </row>
    <row r="85" spans="1:8" ht="37.5" customHeight="1" x14ac:dyDescent="0.2">
      <c r="A85" s="130" t="s">
        <v>205</v>
      </c>
      <c r="B85" s="366"/>
      <c r="C85" s="367"/>
      <c r="D85" s="36">
        <v>118320</v>
      </c>
      <c r="E85" s="37"/>
      <c r="F85" s="37"/>
      <c r="G85" s="37"/>
      <c r="H85" s="38"/>
    </row>
    <row r="86" spans="1:8" ht="37.5" customHeight="1" x14ac:dyDescent="0.2">
      <c r="A86" s="130" t="s">
        <v>215</v>
      </c>
      <c r="B86" s="366"/>
      <c r="C86" s="367"/>
      <c r="D86" s="36">
        <v>122400</v>
      </c>
      <c r="E86" s="37"/>
      <c r="F86" s="37"/>
      <c r="G86" s="37"/>
      <c r="H86" s="38"/>
    </row>
    <row r="87" spans="1:8" ht="37.5" customHeight="1" x14ac:dyDescent="0.2">
      <c r="A87" s="130" t="s">
        <v>216</v>
      </c>
      <c r="B87" s="366"/>
      <c r="C87" s="367"/>
      <c r="D87" s="36">
        <v>126480</v>
      </c>
      <c r="E87" s="37"/>
      <c r="F87" s="37"/>
      <c r="G87" s="37"/>
      <c r="H87" s="38"/>
    </row>
    <row r="88" spans="1:8" ht="37.5" customHeight="1" x14ac:dyDescent="0.2">
      <c r="A88" s="130" t="s">
        <v>217</v>
      </c>
      <c r="B88" s="366"/>
      <c r="C88" s="367"/>
      <c r="D88" s="36">
        <v>130560</v>
      </c>
      <c r="E88" s="37"/>
      <c r="F88" s="37"/>
      <c r="G88" s="37"/>
      <c r="H88" s="38"/>
    </row>
    <row r="89" spans="1:8" ht="37.5" customHeight="1" x14ac:dyDescent="0.2">
      <c r="A89" s="130" t="s">
        <v>218</v>
      </c>
      <c r="B89" s="366"/>
      <c r="C89" s="367"/>
      <c r="D89" s="36">
        <v>134640</v>
      </c>
      <c r="E89" s="37"/>
      <c r="F89" s="37"/>
      <c r="G89" s="37"/>
      <c r="H89" s="38"/>
    </row>
    <row r="90" spans="1:8" ht="37.5" customHeight="1" x14ac:dyDescent="0.2">
      <c r="A90" s="130" t="s">
        <v>219</v>
      </c>
      <c r="B90" s="366"/>
      <c r="C90" s="367"/>
      <c r="D90" s="36">
        <v>138720</v>
      </c>
      <c r="E90" s="37"/>
      <c r="F90" s="37"/>
      <c r="G90" s="37"/>
      <c r="H90" s="38"/>
    </row>
    <row r="91" spans="1:8" ht="37.5" customHeight="1" x14ac:dyDescent="0.2">
      <c r="A91" s="130" t="s">
        <v>220</v>
      </c>
      <c r="B91" s="366"/>
      <c r="C91" s="367"/>
      <c r="D91" s="36">
        <v>142800</v>
      </c>
      <c r="E91" s="37"/>
      <c r="F91" s="37"/>
      <c r="G91" s="37"/>
      <c r="H91" s="38"/>
    </row>
    <row r="92" spans="1:8" ht="37.5" customHeight="1" x14ac:dyDescent="0.2">
      <c r="A92" s="130" t="s">
        <v>221</v>
      </c>
      <c r="B92" s="366"/>
      <c r="C92" s="367"/>
      <c r="D92" s="36">
        <v>146880</v>
      </c>
      <c r="E92" s="37"/>
      <c r="F92" s="37"/>
      <c r="G92" s="37"/>
      <c r="H92" s="38"/>
    </row>
    <row r="93" spans="1:8" ht="37.5" customHeight="1" x14ac:dyDescent="0.2">
      <c r="A93" s="130" t="s">
        <v>222</v>
      </c>
      <c r="B93" s="366"/>
      <c r="C93" s="367"/>
      <c r="D93" s="36">
        <v>150960</v>
      </c>
      <c r="E93" s="37"/>
      <c r="F93" s="37"/>
      <c r="G93" s="37"/>
      <c r="H93" s="38"/>
    </row>
    <row r="94" spans="1:8" ht="37.5" customHeight="1" x14ac:dyDescent="0.2">
      <c r="A94" s="130" t="s">
        <v>223</v>
      </c>
      <c r="B94" s="366"/>
      <c r="C94" s="367"/>
      <c r="D94" s="36">
        <v>155040</v>
      </c>
      <c r="E94" s="37"/>
      <c r="F94" s="37"/>
      <c r="G94" s="37"/>
      <c r="H94" s="38"/>
    </row>
    <row r="95" spans="1:8" ht="37.5" customHeight="1" x14ac:dyDescent="0.2">
      <c r="A95" s="130" t="s">
        <v>224</v>
      </c>
      <c r="B95" s="366"/>
      <c r="C95" s="367"/>
      <c r="D95" s="36">
        <v>159120</v>
      </c>
      <c r="E95" s="37"/>
      <c r="F95" s="37"/>
      <c r="G95" s="37"/>
      <c r="H95" s="38"/>
    </row>
    <row r="96" spans="1:8" ht="37.5" customHeight="1" x14ac:dyDescent="0.2">
      <c r="A96" s="130" t="s">
        <v>291</v>
      </c>
      <c r="B96" s="366"/>
      <c r="C96" s="367"/>
      <c r="D96" s="36">
        <v>163200</v>
      </c>
      <c r="E96" s="37"/>
      <c r="F96" s="37"/>
      <c r="G96" s="37"/>
      <c r="H96" s="38"/>
    </row>
    <row r="97" spans="1:8" ht="37.5" customHeight="1" x14ac:dyDescent="0.2">
      <c r="A97" s="130" t="s">
        <v>292</v>
      </c>
      <c r="B97" s="366"/>
      <c r="C97" s="367"/>
      <c r="D97" s="36">
        <v>167280</v>
      </c>
      <c r="E97" s="37"/>
      <c r="F97" s="37"/>
      <c r="G97" s="37"/>
      <c r="H97" s="38"/>
    </row>
    <row r="98" spans="1:8" ht="37.5" customHeight="1" x14ac:dyDescent="0.2">
      <c r="A98" s="130" t="s">
        <v>293</v>
      </c>
      <c r="B98" s="366"/>
      <c r="C98" s="367"/>
      <c r="D98" s="36">
        <v>171360</v>
      </c>
      <c r="E98" s="37"/>
      <c r="F98" s="37"/>
      <c r="G98" s="37"/>
      <c r="H98" s="38"/>
    </row>
    <row r="99" spans="1:8" ht="37.5" customHeight="1" x14ac:dyDescent="0.2">
      <c r="A99" s="130" t="s">
        <v>294</v>
      </c>
      <c r="B99" s="366"/>
      <c r="C99" s="367"/>
      <c r="D99" s="36">
        <v>175440</v>
      </c>
      <c r="E99" s="37"/>
      <c r="F99" s="37"/>
      <c r="G99" s="37"/>
      <c r="H99" s="38"/>
    </row>
    <row r="100" spans="1:8" ht="37.5" customHeight="1" x14ac:dyDescent="0.2">
      <c r="A100" s="130" t="s">
        <v>295</v>
      </c>
      <c r="B100" s="366"/>
      <c r="C100" s="367"/>
      <c r="D100" s="36">
        <v>179520</v>
      </c>
      <c r="E100" s="37"/>
      <c r="F100" s="37"/>
      <c r="G100" s="37"/>
      <c r="H100" s="38"/>
    </row>
    <row r="101" spans="1:8" ht="37.5" customHeight="1" x14ac:dyDescent="0.2">
      <c r="A101" s="130" t="s">
        <v>296</v>
      </c>
      <c r="B101" s="366"/>
      <c r="C101" s="367"/>
      <c r="D101" s="36">
        <v>183600</v>
      </c>
      <c r="E101" s="37"/>
      <c r="F101" s="37"/>
      <c r="G101" s="37"/>
      <c r="H101" s="38"/>
    </row>
    <row r="102" spans="1:8" ht="37.5" customHeight="1" x14ac:dyDescent="0.2">
      <c r="A102" s="130" t="s">
        <v>297</v>
      </c>
      <c r="B102" s="366"/>
      <c r="C102" s="367"/>
      <c r="D102" s="36">
        <v>187680</v>
      </c>
      <c r="E102" s="37"/>
      <c r="F102" s="37"/>
      <c r="G102" s="37"/>
      <c r="H102" s="38"/>
    </row>
    <row r="103" spans="1:8" ht="37.5" customHeight="1" x14ac:dyDescent="0.2">
      <c r="A103" s="130" t="s">
        <v>298</v>
      </c>
      <c r="B103" s="366"/>
      <c r="C103" s="367"/>
      <c r="D103" s="36">
        <v>191760</v>
      </c>
      <c r="E103" s="37"/>
      <c r="F103" s="37"/>
      <c r="G103" s="37"/>
      <c r="H103" s="38"/>
    </row>
    <row r="104" spans="1:8" ht="37.5" customHeight="1" x14ac:dyDescent="0.2">
      <c r="A104" s="130" t="s">
        <v>299</v>
      </c>
      <c r="B104" s="366"/>
      <c r="C104" s="367"/>
      <c r="D104" s="36">
        <v>195840</v>
      </c>
      <c r="E104" s="37"/>
      <c r="F104" s="37"/>
      <c r="G104" s="37"/>
      <c r="H104" s="38"/>
    </row>
    <row r="105" spans="1:8" ht="37.5" customHeight="1" thickBot="1" x14ac:dyDescent="0.25">
      <c r="A105" s="130" t="s">
        <v>300</v>
      </c>
      <c r="B105" s="366"/>
      <c r="C105" s="368"/>
      <c r="D105" s="36">
        <v>199920</v>
      </c>
      <c r="E105" s="37"/>
      <c r="F105" s="37"/>
      <c r="G105" s="37"/>
      <c r="H105" s="38"/>
    </row>
    <row r="106" spans="1:8" ht="50.1" customHeight="1" thickBot="1" x14ac:dyDescent="0.25">
      <c r="A106" s="119" t="s">
        <v>52</v>
      </c>
      <c r="B106" s="120"/>
      <c r="C106" s="344"/>
      <c r="D106" s="121" t="str">
        <f>"от "&amp;MIN(D107:D116)&amp;" до "&amp;MAX(D107:D116)</f>
        <v>от 300 до 13200</v>
      </c>
      <c r="E106" s="122"/>
      <c r="F106" s="122"/>
      <c r="G106" s="122"/>
      <c r="H106" s="123"/>
    </row>
    <row r="107" spans="1:8" ht="151.5" x14ac:dyDescent="0.2">
      <c r="A107" s="132" t="s">
        <v>53</v>
      </c>
      <c r="B107" s="133" t="s">
        <v>13</v>
      </c>
      <c r="C107" s="321"/>
      <c r="D107" s="510">
        <v>1260</v>
      </c>
      <c r="E107" s="510"/>
      <c r="F107" s="510"/>
      <c r="G107" s="510"/>
      <c r="H107" s="416"/>
    </row>
    <row r="108" spans="1:8" ht="37.5" customHeight="1" x14ac:dyDescent="0.2">
      <c r="A108" s="143" t="s">
        <v>54</v>
      </c>
      <c r="B108" s="144"/>
      <c r="C108" s="139" t="str">
        <f>"Электронный справочник "&amp;$C$2&amp;" (версия для ПК)"</f>
        <v>Электронный справочник "2ГИС.ТЮМЕНЬ" (версия для ПК)</v>
      </c>
      <c r="D108" s="36">
        <v>600</v>
      </c>
      <c r="E108" s="37"/>
      <c r="F108" s="37"/>
      <c r="G108" s="37"/>
      <c r="H108" s="38"/>
    </row>
    <row r="109" spans="1:8" ht="37.5" customHeight="1" x14ac:dyDescent="0.2">
      <c r="A109" s="143" t="s">
        <v>55</v>
      </c>
      <c r="B109" s="144"/>
      <c r="C109" s="142"/>
      <c r="D109" s="36">
        <v>13200</v>
      </c>
      <c r="E109" s="37"/>
      <c r="F109" s="37"/>
      <c r="G109" s="37"/>
      <c r="H109" s="38"/>
    </row>
    <row r="110" spans="1:8" ht="37.5" customHeight="1" x14ac:dyDescent="0.2">
      <c r="A110" s="143" t="s">
        <v>56</v>
      </c>
      <c r="B110" s="144"/>
      <c r="C110" s="142"/>
      <c r="D110" s="36">
        <v>1680</v>
      </c>
      <c r="E110" s="37"/>
      <c r="F110" s="37"/>
      <c r="G110" s="37"/>
      <c r="H110" s="38"/>
    </row>
    <row r="111" spans="1:8" ht="37.5" customHeight="1" x14ac:dyDescent="0.2">
      <c r="A111" s="143" t="s">
        <v>57</v>
      </c>
      <c r="B111" s="144"/>
      <c r="C111" s="142"/>
      <c r="D111" s="36">
        <v>4800</v>
      </c>
      <c r="E111" s="37"/>
      <c r="F111" s="37"/>
      <c r="G111" s="37"/>
      <c r="H111" s="38"/>
    </row>
    <row r="112" spans="1:8" ht="37.5" customHeight="1" x14ac:dyDescent="0.2">
      <c r="A112" s="143" t="s">
        <v>58</v>
      </c>
      <c r="B112" s="144"/>
      <c r="C112" s="142"/>
      <c r="D112" s="56">
        <v>300</v>
      </c>
      <c r="E112" s="37"/>
      <c r="F112" s="37"/>
      <c r="G112" s="37"/>
      <c r="H112" s="38"/>
    </row>
    <row r="113" spans="1:8" ht="37.5" customHeight="1" x14ac:dyDescent="0.2">
      <c r="A113" s="143" t="s">
        <v>59</v>
      </c>
      <c r="B113" s="144"/>
      <c r="C113" s="142"/>
      <c r="D113" s="56">
        <v>300</v>
      </c>
      <c r="E113" s="37"/>
      <c r="F113" s="37"/>
      <c r="G113" s="37"/>
      <c r="H113" s="38"/>
    </row>
    <row r="114" spans="1:8" ht="37.5" customHeight="1" x14ac:dyDescent="0.2">
      <c r="A114" s="143" t="s">
        <v>60</v>
      </c>
      <c r="B114" s="144"/>
      <c r="C114" s="142"/>
      <c r="D114" s="56">
        <v>600</v>
      </c>
      <c r="E114" s="37"/>
      <c r="F114" s="37"/>
      <c r="G114" s="37"/>
      <c r="H114" s="38"/>
    </row>
    <row r="115" spans="1:8" ht="37.5" customHeight="1" x14ac:dyDescent="0.2">
      <c r="A115" s="143" t="s">
        <v>61</v>
      </c>
      <c r="B115" s="144"/>
      <c r="C115" s="142"/>
      <c r="D115" s="56">
        <v>900</v>
      </c>
      <c r="E115" s="37"/>
      <c r="F115" s="37"/>
      <c r="G115" s="37"/>
      <c r="H115" s="38"/>
    </row>
    <row r="116" spans="1:8" ht="37.5" customHeight="1" x14ac:dyDescent="0.2">
      <c r="A116" s="194" t="s">
        <v>62</v>
      </c>
      <c r="B116" s="195"/>
      <c r="C116" s="511"/>
      <c r="D116" s="56">
        <v>5760</v>
      </c>
      <c r="E116" s="37"/>
      <c r="F116" s="37"/>
      <c r="G116" s="37"/>
      <c r="H116" s="38"/>
    </row>
    <row r="117" spans="1:8" s="16" customFormat="1" ht="117.75" customHeight="1" thickBot="1" x14ac:dyDescent="0.25">
      <c r="A117" s="322" t="s">
        <v>64</v>
      </c>
      <c r="B117" s="323"/>
      <c r="C11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17" s="45">
        <v>30</v>
      </c>
      <c r="E117" s="45"/>
      <c r="F117" s="45"/>
      <c r="G117" s="45"/>
      <c r="H117" s="46"/>
    </row>
    <row r="118" spans="1:8" ht="50.1" customHeight="1" thickBot="1" x14ac:dyDescent="0.25">
      <c r="A118" s="24" t="s">
        <v>65</v>
      </c>
      <c r="B118" s="25"/>
      <c r="C118" s="26"/>
      <c r="D118" s="156" t="str">
        <f>"от "&amp;MIN(D120,D140:H141,F179,D142:H156)&amp;" до "&amp;MAX(D120,D140:H141,F179,D142:H156)</f>
        <v>от 510 до 45480</v>
      </c>
      <c r="E118" s="156"/>
      <c r="F118" s="156"/>
      <c r="G118" s="156"/>
      <c r="H118" s="157"/>
    </row>
    <row r="119" spans="1:8" ht="21.75" thickBot="1" x14ac:dyDescent="0.25">
      <c r="A119" s="301"/>
      <c r="B119" s="302"/>
      <c r="C119" s="118"/>
      <c r="D119" s="325"/>
      <c r="E119" s="325"/>
      <c r="F119" s="325"/>
      <c r="G119" s="325"/>
      <c r="H119" s="326"/>
    </row>
    <row r="120" spans="1:8" ht="62.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20" s="165">
        <v>10080</v>
      </c>
      <c r="E120" s="165"/>
      <c r="F120" s="165"/>
      <c r="G120" s="165"/>
      <c r="H120" s="166"/>
    </row>
    <row r="121" spans="1:8" ht="62.25" customHeight="1" thickBot="1" x14ac:dyDescent="0.25">
      <c r="A121" s="167" t="s">
        <v>67</v>
      </c>
      <c r="B121" s="168"/>
      <c r="C121" s="169"/>
      <c r="D121" s="170" t="s">
        <v>68</v>
      </c>
      <c r="E121" s="171"/>
      <c r="F121" s="171"/>
      <c r="G121" s="171"/>
      <c r="H121" s="172"/>
    </row>
    <row r="122" spans="1:8" ht="62.25" customHeight="1" x14ac:dyDescent="0.2">
      <c r="A122" s="173" t="s">
        <v>69</v>
      </c>
      <c r="B122" s="174"/>
      <c r="C122" s="169"/>
      <c r="D122" s="140">
        <f>D120/4</f>
        <v>2520</v>
      </c>
      <c r="E122" s="140"/>
      <c r="F122" s="140"/>
      <c r="G122" s="140"/>
      <c r="H122" s="141"/>
    </row>
    <row r="123" spans="1:8" ht="62.25" customHeight="1" x14ac:dyDescent="0.2">
      <c r="A123" s="173" t="s">
        <v>70</v>
      </c>
      <c r="B123" s="174"/>
      <c r="C123" s="169"/>
      <c r="D123" s="140">
        <f>D120/5</f>
        <v>2016</v>
      </c>
      <c r="E123" s="140"/>
      <c r="F123" s="140"/>
      <c r="G123" s="140"/>
      <c r="H123" s="141"/>
    </row>
    <row r="124" spans="1:8" ht="62.25" customHeight="1" x14ac:dyDescent="0.2">
      <c r="A124" s="173" t="s">
        <v>71</v>
      </c>
      <c r="B124" s="174"/>
      <c r="C124" s="169"/>
      <c r="D124" s="140">
        <f>D120/6</f>
        <v>1680</v>
      </c>
      <c r="E124" s="140"/>
      <c r="F124" s="140"/>
      <c r="G124" s="140"/>
      <c r="H124" s="141"/>
    </row>
    <row r="125" spans="1:8" ht="62.25" customHeight="1" x14ac:dyDescent="0.2">
      <c r="A125" s="173" t="s">
        <v>72</v>
      </c>
      <c r="B125" s="174"/>
      <c r="C125" s="169"/>
      <c r="D125" s="140">
        <f>D120/7</f>
        <v>1440</v>
      </c>
      <c r="E125" s="140"/>
      <c r="F125" s="140"/>
      <c r="G125" s="140"/>
      <c r="H125" s="141"/>
    </row>
    <row r="126" spans="1:8" ht="62.25" customHeight="1" x14ac:dyDescent="0.2">
      <c r="A126" s="173" t="s">
        <v>73</v>
      </c>
      <c r="B126" s="174"/>
      <c r="C126" s="169"/>
      <c r="D126" s="140">
        <f>D120/8</f>
        <v>1260</v>
      </c>
      <c r="E126" s="140"/>
      <c r="F126" s="140"/>
      <c r="G126" s="140"/>
      <c r="H126" s="141"/>
    </row>
    <row r="127" spans="1:8" ht="62.25" customHeight="1" x14ac:dyDescent="0.2">
      <c r="A127" s="173" t="s">
        <v>74</v>
      </c>
      <c r="B127" s="174"/>
      <c r="C127" s="169"/>
      <c r="D127" s="140">
        <f>D120/9</f>
        <v>1120</v>
      </c>
      <c r="E127" s="140"/>
      <c r="F127" s="140"/>
      <c r="G127" s="140"/>
      <c r="H127" s="141"/>
    </row>
    <row r="128" spans="1:8" ht="62.25" customHeight="1" x14ac:dyDescent="0.2">
      <c r="A128" s="173" t="s">
        <v>75</v>
      </c>
      <c r="B128" s="174"/>
      <c r="C128" s="169"/>
      <c r="D128" s="140">
        <f>D120/10</f>
        <v>1008</v>
      </c>
      <c r="E128" s="140"/>
      <c r="F128" s="140"/>
      <c r="G128" s="140"/>
      <c r="H128" s="141"/>
    </row>
    <row r="129" spans="1:8" ht="62.25" customHeight="1" thickBot="1" x14ac:dyDescent="0.25">
      <c r="A129" s="162" t="s">
        <v>76</v>
      </c>
      <c r="B129" s="163"/>
      <c r="C129" s="169"/>
      <c r="D129" s="165">
        <v>15120</v>
      </c>
      <c r="E129" s="165"/>
      <c r="F129" s="165"/>
      <c r="G129" s="165"/>
      <c r="H129" s="166"/>
    </row>
    <row r="130" spans="1:8" ht="62.25" customHeight="1" thickBot="1" x14ac:dyDescent="0.25">
      <c r="A130" s="167" t="s">
        <v>67</v>
      </c>
      <c r="B130" s="168"/>
      <c r="C130" s="169"/>
      <c r="D130" s="170" t="s">
        <v>68</v>
      </c>
      <c r="E130" s="171"/>
      <c r="F130" s="171"/>
      <c r="G130" s="171"/>
      <c r="H130" s="172"/>
    </row>
    <row r="131" spans="1:8" ht="62.25" customHeight="1" x14ac:dyDescent="0.2">
      <c r="A131" s="173" t="s">
        <v>69</v>
      </c>
      <c r="B131" s="174"/>
      <c r="C131" s="169"/>
      <c r="D131" s="140">
        <v>3780</v>
      </c>
      <c r="E131" s="140"/>
      <c r="F131" s="140"/>
      <c r="G131" s="140"/>
      <c r="H131" s="141"/>
    </row>
    <row r="132" spans="1:8" ht="62.25" customHeight="1" x14ac:dyDescent="0.2">
      <c r="A132" s="173" t="s">
        <v>70</v>
      </c>
      <c r="B132" s="174"/>
      <c r="C132" s="169"/>
      <c r="D132" s="140">
        <v>3024</v>
      </c>
      <c r="E132" s="140"/>
      <c r="F132" s="140"/>
      <c r="G132" s="140"/>
      <c r="H132" s="141"/>
    </row>
    <row r="133" spans="1:8" ht="62.25" customHeight="1" x14ac:dyDescent="0.2">
      <c r="A133" s="173" t="s">
        <v>71</v>
      </c>
      <c r="B133" s="174"/>
      <c r="C133" s="169"/>
      <c r="D133" s="140">
        <v>2520</v>
      </c>
      <c r="E133" s="140"/>
      <c r="F133" s="140"/>
      <c r="G133" s="140"/>
      <c r="H133" s="141"/>
    </row>
    <row r="134" spans="1:8" ht="62.25" customHeight="1" x14ac:dyDescent="0.2">
      <c r="A134" s="173" t="s">
        <v>72</v>
      </c>
      <c r="B134" s="174"/>
      <c r="C134" s="169"/>
      <c r="D134" s="140">
        <v>2160</v>
      </c>
      <c r="E134" s="140"/>
      <c r="F134" s="140"/>
      <c r="G134" s="140"/>
      <c r="H134" s="141"/>
    </row>
    <row r="135" spans="1:8" ht="62.25" customHeight="1" x14ac:dyDescent="0.2">
      <c r="A135" s="173" t="s">
        <v>73</v>
      </c>
      <c r="B135" s="174"/>
      <c r="C135" s="169"/>
      <c r="D135" s="140">
        <v>1890</v>
      </c>
      <c r="E135" s="140"/>
      <c r="F135" s="140"/>
      <c r="G135" s="140"/>
      <c r="H135" s="141"/>
    </row>
    <row r="136" spans="1:8" ht="62.25" customHeight="1" x14ac:dyDescent="0.2">
      <c r="A136" s="173" t="s">
        <v>74</v>
      </c>
      <c r="B136" s="174"/>
      <c r="C136" s="169"/>
      <c r="D136" s="140">
        <v>1680</v>
      </c>
      <c r="E136" s="140"/>
      <c r="F136" s="140"/>
      <c r="G136" s="140"/>
      <c r="H136" s="141"/>
    </row>
    <row r="137" spans="1:8" ht="62.25" customHeight="1" thickBot="1" x14ac:dyDescent="0.25">
      <c r="A137" s="173" t="s">
        <v>75</v>
      </c>
      <c r="B137" s="174"/>
      <c r="C137" s="177"/>
      <c r="D137" s="140">
        <v>1512</v>
      </c>
      <c r="E137" s="140"/>
      <c r="F137" s="140"/>
      <c r="G137" s="140"/>
      <c r="H137" s="141"/>
    </row>
    <row r="138" spans="1:8" s="16" customFormat="1" ht="62.45" customHeight="1" thickBot="1" x14ac:dyDescent="0.25">
      <c r="A138" s="178" t="s">
        <v>77</v>
      </c>
      <c r="B138" s="179"/>
      <c r="C13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38" s="44">
        <v>20004</v>
      </c>
      <c r="E138" s="45"/>
      <c r="F138" s="45"/>
      <c r="G138" s="45"/>
      <c r="H138" s="46"/>
    </row>
    <row r="139" spans="1:8" ht="21.75" thickBot="1" x14ac:dyDescent="0.25">
      <c r="A139" s="301"/>
      <c r="B139" s="302"/>
      <c r="C139" s="182"/>
      <c r="D139" s="325"/>
      <c r="E139" s="325"/>
      <c r="F139" s="325"/>
      <c r="G139" s="325"/>
      <c r="H139" s="326"/>
    </row>
    <row r="140" spans="1:8" ht="50.1" customHeight="1" x14ac:dyDescent="0.2">
      <c r="A140" s="143" t="s">
        <v>78</v>
      </c>
      <c r="B140" s="144"/>
      <c r="C140" s="294" t="str">
        <f>"Интернет-площадка 2gis.ru на основе Cправочника организаций "&amp;$C$2&amp;""</f>
        <v>Интернет-площадка 2gis.ru на основе Cправочника организаций "2ГИС.ТЮМЕНЬ"</v>
      </c>
      <c r="D140" s="56">
        <v>11880</v>
      </c>
      <c r="E140" s="37"/>
      <c r="F140" s="37"/>
      <c r="G140" s="37"/>
      <c r="H140" s="38"/>
    </row>
    <row r="141" spans="1:8" ht="50.1" customHeight="1" x14ac:dyDescent="0.2">
      <c r="A141" s="143" t="s">
        <v>79</v>
      </c>
      <c r="B141" s="144"/>
      <c r="C14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1" s="56">
        <v>10200</v>
      </c>
      <c r="E141" s="37"/>
      <c r="F141" s="37"/>
      <c r="G141" s="37"/>
      <c r="H141" s="38"/>
    </row>
    <row r="142" spans="1:8" ht="50.1" customHeight="1" x14ac:dyDescent="0.2">
      <c r="A142" s="143" t="s">
        <v>80</v>
      </c>
      <c r="B142" s="144"/>
      <c r="C14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2" s="56">
        <v>18300</v>
      </c>
      <c r="E142" s="37"/>
      <c r="F142" s="37"/>
      <c r="G142" s="37"/>
      <c r="H142" s="38"/>
    </row>
    <row r="143" spans="1:8" ht="50.1" customHeight="1" x14ac:dyDescent="0.2">
      <c r="A143" s="143" t="s">
        <v>81</v>
      </c>
      <c r="B143" s="144"/>
      <c r="C143" s="190" t="str">
        <f>"Интернет-площадка 2gis.ru на основе Cправочника организаций "&amp;$C$2&amp;""</f>
        <v>Интернет-площадка 2gis.ru на основе Cправочника организаций "2ГИС.ТЮМЕНЬ"</v>
      </c>
      <c r="D143" s="56">
        <v>11880</v>
      </c>
      <c r="E143" s="37"/>
      <c r="F143" s="37"/>
      <c r="G143" s="37"/>
      <c r="H143" s="38"/>
    </row>
    <row r="144" spans="1:8" ht="50.1" customHeight="1" x14ac:dyDescent="0.2">
      <c r="A144" s="143" t="s">
        <v>82</v>
      </c>
      <c r="B144" s="144"/>
      <c r="C144" s="190" t="str">
        <f>"Интернет-площадка 2gis.ru на основе Cправочника организаций "&amp;$C$2&amp;""</f>
        <v>Интернет-площадка 2gis.ru на основе Cправочника организаций "2ГИС.ТЮМЕНЬ"</v>
      </c>
      <c r="D144" s="56">
        <v>14256</v>
      </c>
      <c r="E144" s="37"/>
      <c r="F144" s="37"/>
      <c r="G144" s="37"/>
      <c r="H144" s="38"/>
    </row>
    <row r="145" spans="1:8" ht="50.1" customHeight="1" x14ac:dyDescent="0.2">
      <c r="A145" s="143" t="s">
        <v>83</v>
      </c>
      <c r="B145" s="144"/>
      <c r="C145"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5" s="56">
        <v>10200</v>
      </c>
      <c r="E145" s="37"/>
      <c r="F145" s="37"/>
      <c r="G145" s="37"/>
      <c r="H145" s="38"/>
    </row>
    <row r="146" spans="1:8" ht="50.1" customHeight="1" x14ac:dyDescent="0.2">
      <c r="A146" s="143" t="s">
        <v>84</v>
      </c>
      <c r="B146" s="144"/>
      <c r="C14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6" s="56">
        <v>20400</v>
      </c>
      <c r="E146" s="37"/>
      <c r="F146" s="37"/>
      <c r="G146" s="37"/>
      <c r="H146" s="38"/>
    </row>
    <row r="147" spans="1:8" ht="50.1" customHeight="1" x14ac:dyDescent="0.2">
      <c r="A147" s="143" t="s">
        <v>85</v>
      </c>
      <c r="B147" s="144"/>
      <c r="C14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7" s="329">
        <v>18600</v>
      </c>
      <c r="E147" s="140"/>
      <c r="F147" s="140"/>
      <c r="G147" s="140"/>
      <c r="H147" s="141"/>
    </row>
    <row r="148" spans="1:8" ht="50.1" customHeight="1" x14ac:dyDescent="0.2">
      <c r="A148" s="143" t="s">
        <v>86</v>
      </c>
      <c r="B148" s="144"/>
      <c r="C148" s="190" t="str">
        <f>C179</f>
        <v>электронный справочник на основе Справочника организаций "2ГИС.ТЮМЕНЬ" (мобильная версия 2ГИС 4.0 и выше)</v>
      </c>
      <c r="D148" s="329">
        <v>23766</v>
      </c>
      <c r="E148" s="140"/>
      <c r="F148" s="140"/>
      <c r="G148" s="140"/>
      <c r="H148" s="141"/>
    </row>
    <row r="149" spans="1:8" ht="50.1" customHeight="1" x14ac:dyDescent="0.2">
      <c r="A149" s="143" t="s">
        <v>87</v>
      </c>
      <c r="B149" s="144"/>
      <c r="C149" s="190" t="s">
        <v>88</v>
      </c>
      <c r="D149" s="329">
        <v>510</v>
      </c>
      <c r="E149" s="140"/>
      <c r="F149" s="140"/>
      <c r="G149" s="140"/>
      <c r="H149" s="141"/>
    </row>
    <row r="150" spans="1:8" ht="68.25" customHeight="1" x14ac:dyDescent="0.2">
      <c r="A150" s="143" t="s">
        <v>89</v>
      </c>
      <c r="B150" s="144"/>
      <c r="C15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0" s="56">
        <v>10944</v>
      </c>
      <c r="E150" s="37"/>
      <c r="F150" s="37"/>
      <c r="G150" s="37"/>
      <c r="H150" s="38"/>
    </row>
    <row r="151" spans="1:8" ht="68.25" customHeight="1" x14ac:dyDescent="0.2">
      <c r="A151" s="143" t="s">
        <v>90</v>
      </c>
      <c r="B151" s="144"/>
      <c r="C151" s="190" t="str">
        <f t="shared" ref="C151:C15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1" s="56">
        <v>8754</v>
      </c>
      <c r="E151" s="37"/>
      <c r="F151" s="37"/>
      <c r="G151" s="37"/>
      <c r="H151" s="38"/>
    </row>
    <row r="152" spans="1:8" ht="68.25" customHeight="1" x14ac:dyDescent="0.2">
      <c r="A152" s="143" t="s">
        <v>91</v>
      </c>
      <c r="B152" s="144"/>
      <c r="C152"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2" s="56">
        <v>9216</v>
      </c>
      <c r="E152" s="37"/>
      <c r="F152" s="37"/>
      <c r="G152" s="37"/>
      <c r="H152" s="38"/>
    </row>
    <row r="153" spans="1:8" ht="68.25" customHeight="1" x14ac:dyDescent="0.2">
      <c r="A153" s="143" t="s">
        <v>92</v>
      </c>
      <c r="B153" s="144"/>
      <c r="C153" s="190"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3" s="56">
        <v>4380</v>
      </c>
      <c r="E153" s="37"/>
      <c r="F153" s="37"/>
      <c r="G153" s="37"/>
      <c r="H153" s="38"/>
    </row>
    <row r="154" spans="1:8" ht="68.25" customHeight="1" x14ac:dyDescent="0.2">
      <c r="A154" s="143" t="s">
        <v>93</v>
      </c>
      <c r="B154" s="144" t="s">
        <v>93</v>
      </c>
      <c r="C15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4" s="56">
        <v>45480</v>
      </c>
      <c r="E154" s="37"/>
      <c r="F154" s="37"/>
      <c r="G154" s="37"/>
      <c r="H154" s="38"/>
    </row>
    <row r="155" spans="1:8" ht="68.25" customHeight="1" x14ac:dyDescent="0.2">
      <c r="A155" s="143" t="s">
        <v>94</v>
      </c>
      <c r="B155" s="144" t="s">
        <v>94</v>
      </c>
      <c r="C15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55" s="56">
        <v>12000</v>
      </c>
      <c r="E155" s="37"/>
      <c r="F155" s="37"/>
      <c r="G155" s="37"/>
      <c r="H155" s="38"/>
    </row>
    <row r="156" spans="1:8" ht="50.1" customHeight="1" thickBot="1" x14ac:dyDescent="0.25">
      <c r="A156" s="143" t="s">
        <v>95</v>
      </c>
      <c r="B156" s="144"/>
      <c r="C15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6" s="56">
        <v>10200</v>
      </c>
      <c r="E156" s="37"/>
      <c r="F156" s="37"/>
      <c r="G156" s="37"/>
      <c r="H156" s="38"/>
    </row>
    <row r="157" spans="1:8" s="16" customFormat="1" ht="102" customHeight="1" thickBot="1" x14ac:dyDescent="0.25">
      <c r="A157" s="143" t="s">
        <v>16</v>
      </c>
      <c r="B157" s="144"/>
      <c r="C15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7" s="56">
        <v>1200</v>
      </c>
      <c r="E157" s="37"/>
      <c r="F157" s="37"/>
      <c r="G157" s="37"/>
      <c r="H157" s="38"/>
    </row>
    <row r="158" spans="1:8" s="16" customFormat="1" ht="126" customHeight="1" x14ac:dyDescent="0.2">
      <c r="A158" s="143" t="s">
        <v>96</v>
      </c>
      <c r="B158" s="144"/>
      <c r="C15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8" s="56">
        <v>19200</v>
      </c>
      <c r="E158" s="37"/>
      <c r="F158" s="37"/>
      <c r="G158" s="37"/>
      <c r="H158" s="38"/>
    </row>
    <row r="159" spans="1:8" s="16" customFormat="1" ht="96" customHeight="1" x14ac:dyDescent="0.2">
      <c r="A159" s="137" t="s">
        <v>97</v>
      </c>
      <c r="B159" s="19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9" s="56">
        <v>10005</v>
      </c>
      <c r="E159" s="37"/>
      <c r="F159" s="37"/>
      <c r="G159" s="37"/>
      <c r="H159" s="38"/>
    </row>
    <row r="160" spans="1:8" s="16" customFormat="1" ht="96" customHeight="1" x14ac:dyDescent="0.2">
      <c r="A160" s="137" t="s">
        <v>98</v>
      </c>
      <c r="B160" s="191"/>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60" s="56">
        <v>15000</v>
      </c>
      <c r="E160" s="37"/>
      <c r="F160" s="37"/>
      <c r="G160" s="37"/>
      <c r="H160" s="38"/>
    </row>
    <row r="161" spans="1:8" ht="50.1" customHeight="1" x14ac:dyDescent="0.2">
      <c r="A161" s="143" t="s">
        <v>99</v>
      </c>
      <c r="B161" s="144"/>
      <c r="C161" s="190" t="str">
        <f>"Интернет-площадка 2gis.ru на основе Cправочника организаций "&amp;$C$2&amp;""</f>
        <v>Интернет-площадка 2gis.ru на основе Cправочника организаций "2ГИС.ТЮМЕНЬ"</v>
      </c>
      <c r="D161" s="56">
        <v>16680</v>
      </c>
      <c r="E161" s="37"/>
      <c r="F161" s="37"/>
      <c r="G161" s="37"/>
      <c r="H161" s="38"/>
    </row>
    <row r="162" spans="1:8" ht="50.1" customHeight="1" x14ac:dyDescent="0.2">
      <c r="A162" s="143" t="s">
        <v>100</v>
      </c>
      <c r="B162" s="144"/>
      <c r="C162"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14280</v>
      </c>
      <c r="E162" s="37"/>
      <c r="F162" s="37"/>
      <c r="G162" s="37"/>
      <c r="H162" s="38"/>
    </row>
    <row r="163" spans="1:8" ht="50.1" customHeight="1" x14ac:dyDescent="0.2">
      <c r="A163" s="143" t="s">
        <v>101</v>
      </c>
      <c r="B163" s="144"/>
      <c r="C163"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56">
        <v>25680</v>
      </c>
      <c r="E163" s="37"/>
      <c r="F163" s="37"/>
      <c r="G163" s="37"/>
      <c r="H163" s="38"/>
    </row>
    <row r="164" spans="1:8" ht="50.1" customHeight="1" x14ac:dyDescent="0.2">
      <c r="A164" s="143" t="s">
        <v>102</v>
      </c>
      <c r="B164" s="144"/>
      <c r="C164" s="190" t="str">
        <f>"Интернет-площадка 2gis.ru на основе Cправочника организаций "&amp;$C$2&amp;""</f>
        <v>Интернет-площадка 2gis.ru на основе Cправочника организаций "2ГИС.ТЮМЕНЬ"</v>
      </c>
      <c r="D164" s="56">
        <v>16680</v>
      </c>
      <c r="E164" s="37"/>
      <c r="F164" s="37"/>
      <c r="G164" s="37"/>
      <c r="H164" s="38"/>
    </row>
    <row r="165" spans="1:8" ht="50.1" customHeight="1" x14ac:dyDescent="0.2">
      <c r="A165" s="143" t="s">
        <v>103</v>
      </c>
      <c r="B165" s="144"/>
      <c r="C165" s="190" t="str">
        <f>"Интернет-площадка 2gis.ru на основе Cправочника организаций "&amp;$C$2&amp;""</f>
        <v>Интернет-площадка 2gis.ru на основе Cправочника организаций "2ГИС.ТЮМЕНЬ"</v>
      </c>
      <c r="D165" s="56">
        <v>20016</v>
      </c>
      <c r="E165" s="37"/>
      <c r="F165" s="37"/>
      <c r="G165" s="37"/>
      <c r="H165" s="38"/>
    </row>
    <row r="166" spans="1:8" ht="50.1" customHeight="1" x14ac:dyDescent="0.2">
      <c r="A166" s="143" t="s">
        <v>104</v>
      </c>
      <c r="B166" s="144"/>
      <c r="C166"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6" s="56">
        <v>14280</v>
      </c>
      <c r="E166" s="37"/>
      <c r="F166" s="37"/>
      <c r="G166" s="37"/>
      <c r="H166" s="38"/>
    </row>
    <row r="167" spans="1:8" ht="50.1" customHeight="1" x14ac:dyDescent="0.2">
      <c r="A167" s="143" t="s">
        <v>105</v>
      </c>
      <c r="B167" s="144"/>
      <c r="C167"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7" s="56">
        <v>28560</v>
      </c>
      <c r="E167" s="37"/>
      <c r="F167" s="37"/>
      <c r="G167" s="37"/>
      <c r="H167" s="38"/>
    </row>
    <row r="168" spans="1:8" ht="50.1" customHeight="1" x14ac:dyDescent="0.2">
      <c r="A168" s="143" t="s">
        <v>106</v>
      </c>
      <c r="B168" s="144"/>
      <c r="C168" s="190"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68" s="56">
        <v>26040</v>
      </c>
      <c r="E168" s="37"/>
      <c r="F168" s="37"/>
      <c r="G168" s="37"/>
      <c r="H168" s="38"/>
    </row>
    <row r="169" spans="1:8" ht="50.1" customHeight="1" x14ac:dyDescent="0.2">
      <c r="A169" s="143" t="s">
        <v>107</v>
      </c>
      <c r="B169" s="144"/>
      <c r="C169" s="190" t="s">
        <v>88</v>
      </c>
      <c r="D169" s="56">
        <v>720</v>
      </c>
      <c r="E169" s="37"/>
      <c r="F169" s="37"/>
      <c r="G169" s="37"/>
      <c r="H169" s="38"/>
    </row>
    <row r="170" spans="1:8" ht="79.5" customHeight="1" x14ac:dyDescent="0.2">
      <c r="A170" s="143" t="s">
        <v>108</v>
      </c>
      <c r="B170" s="144"/>
      <c r="C17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56">
        <v>63720</v>
      </c>
      <c r="E170" s="37"/>
      <c r="F170" s="37"/>
      <c r="G170" s="37"/>
      <c r="H170" s="38"/>
    </row>
    <row r="171" spans="1:8" ht="50.1" customHeight="1" thickBot="1" x14ac:dyDescent="0.25">
      <c r="A171" s="143" t="s">
        <v>109</v>
      </c>
      <c r="B171" s="144"/>
      <c r="C17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1" s="56">
        <v>14280</v>
      </c>
      <c r="E171" s="37"/>
      <c r="F171" s="37"/>
      <c r="G171" s="37"/>
      <c r="H171" s="38"/>
    </row>
    <row r="172" spans="1:8" s="28" customFormat="1" ht="50.1" customHeight="1" thickBot="1" x14ac:dyDescent="0.25">
      <c r="A172" s="24" t="s">
        <v>110</v>
      </c>
      <c r="B172" s="25"/>
      <c r="C172" s="26"/>
      <c r="D172" s="156"/>
      <c r="E172" s="156"/>
      <c r="F172" s="156"/>
      <c r="G172" s="156"/>
      <c r="H172" s="157"/>
    </row>
    <row r="173" spans="1:8" s="16" customFormat="1" ht="50.1" customHeight="1" x14ac:dyDescent="0.2">
      <c r="A173" s="143" t="s">
        <v>111</v>
      </c>
      <c r="B173" s="144"/>
      <c r="C17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73" s="36">
        <v>5004</v>
      </c>
      <c r="E173" s="37"/>
      <c r="F173" s="37"/>
      <c r="G173" s="37"/>
      <c r="H173" s="38"/>
    </row>
    <row r="174" spans="1:8" s="16" customFormat="1" ht="50.1" customHeight="1" x14ac:dyDescent="0.2">
      <c r="A174" s="143" t="s">
        <v>112</v>
      </c>
      <c r="B174" s="144"/>
      <c r="C174" s="196"/>
      <c r="D174" s="36">
        <v>5004</v>
      </c>
      <c r="E174" s="37"/>
      <c r="F174" s="37"/>
      <c r="G174" s="37"/>
      <c r="H174" s="38"/>
    </row>
    <row r="175" spans="1:8" s="16" customFormat="1" ht="50.1" customHeight="1" x14ac:dyDescent="0.2">
      <c r="A175" s="194" t="s">
        <v>113</v>
      </c>
      <c r="B175" s="195"/>
      <c r="C175" s="196"/>
      <c r="D175" s="329">
        <v>3000</v>
      </c>
      <c r="E175" s="140"/>
      <c r="F175" s="140"/>
      <c r="G175" s="140"/>
      <c r="H175" s="140"/>
    </row>
    <row r="176" spans="1:8" s="16" customFormat="1" ht="50.1" customHeight="1" x14ac:dyDescent="0.2">
      <c r="A176" s="194" t="s">
        <v>114</v>
      </c>
      <c r="B176" s="195"/>
      <c r="C176" s="196"/>
      <c r="D176" s="329">
        <v>300</v>
      </c>
      <c r="E176" s="140"/>
      <c r="F176" s="140"/>
      <c r="G176" s="140"/>
      <c r="H176" s="140"/>
    </row>
    <row r="177" spans="1:8" s="16" customFormat="1" ht="50.1" customHeight="1" thickBot="1" x14ac:dyDescent="0.25">
      <c r="A177" s="194" t="s">
        <v>115</v>
      </c>
      <c r="B177" s="195"/>
      <c r="C177" s="198"/>
      <c r="D177" s="78">
        <v>1050</v>
      </c>
      <c r="E177" s="79"/>
      <c r="F177" s="79"/>
      <c r="G177" s="79"/>
      <c r="H177" s="79"/>
    </row>
    <row r="178" spans="1:8" s="16" customFormat="1" ht="50.1" customHeight="1" thickBot="1" x14ac:dyDescent="0.25">
      <c r="A178" s="24" t="s">
        <v>116</v>
      </c>
      <c r="B178" s="25"/>
      <c r="C178" s="26"/>
      <c r="D178" s="156"/>
      <c r="E178" s="156"/>
      <c r="F178" s="156"/>
      <c r="G178" s="156"/>
      <c r="H178" s="157"/>
    </row>
    <row r="179" spans="1:8" ht="50.1" customHeight="1" x14ac:dyDescent="0.2">
      <c r="A179" s="143" t="s">
        <v>117</v>
      </c>
      <c r="B179" s="144"/>
      <c r="C17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9" s="200">
        <f>F179*1.2</f>
        <v>9936</v>
      </c>
      <c r="E179" s="201">
        <f>F179*1.1</f>
        <v>9108</v>
      </c>
      <c r="F179" s="201">
        <v>8280</v>
      </c>
      <c r="G179" s="201">
        <f>F179*0.75</f>
        <v>6210</v>
      </c>
      <c r="H179" s="202">
        <f>F179*0.5</f>
        <v>4140</v>
      </c>
    </row>
    <row r="180" spans="1:8" ht="50.1" customHeight="1" x14ac:dyDescent="0.2">
      <c r="A180" s="143" t="s">
        <v>118</v>
      </c>
      <c r="B180" s="144"/>
      <c r="C180" s="190" t="str">
        <f>"Интернет-площадка 2gis.ru на основе Cправочника организаций "&amp;$C$2&amp;""</f>
        <v>Интернет-площадка 2gis.ru на основе Cправочника организаций "2ГИС.ТЮМЕНЬ"</v>
      </c>
      <c r="D180" s="36">
        <v>8280</v>
      </c>
      <c r="E180" s="37"/>
      <c r="F180" s="37"/>
      <c r="G180" s="37"/>
      <c r="H180" s="38"/>
    </row>
    <row r="181" spans="1:8" ht="50.1" customHeight="1" x14ac:dyDescent="0.2">
      <c r="A181" s="143" t="s">
        <v>119</v>
      </c>
      <c r="B181" s="144"/>
      <c r="C181"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1" s="56">
        <v>6000</v>
      </c>
      <c r="E181" s="37"/>
      <c r="F181" s="37"/>
      <c r="G181" s="37"/>
      <c r="H181" s="38"/>
    </row>
    <row r="182" spans="1:8" ht="50.1" customHeight="1" x14ac:dyDescent="0.2">
      <c r="A182" s="137" t="s">
        <v>286</v>
      </c>
      <c r="B182" s="191"/>
      <c r="C18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82" s="200">
        <f>F182*1.2</f>
        <v>13968</v>
      </c>
      <c r="E182" s="201">
        <f>F182*1.1</f>
        <v>12804.000000000002</v>
      </c>
      <c r="F182" s="201">
        <v>11640</v>
      </c>
      <c r="G182" s="201">
        <f>F182*0.75</f>
        <v>8730</v>
      </c>
      <c r="H182" s="202">
        <f>F182*0.5</f>
        <v>5820</v>
      </c>
    </row>
    <row r="183" spans="1:8" ht="50.1" customHeight="1" x14ac:dyDescent="0.2">
      <c r="A183" s="143" t="s">
        <v>165</v>
      </c>
      <c r="B183" s="144"/>
      <c r="C183" s="190" t="str">
        <f>"Интернет-площадка 2gis.ru на основе Cправочника организаций "&amp;$C$2&amp;""</f>
        <v>Интернет-площадка 2gis.ru на основе Cправочника организаций "2ГИС.ТЮМЕНЬ"</v>
      </c>
      <c r="D183" s="36">
        <v>11640</v>
      </c>
      <c r="E183" s="37"/>
      <c r="F183" s="37"/>
      <c r="G183" s="37"/>
      <c r="H183" s="38"/>
    </row>
    <row r="184" spans="1:8" ht="50.1" customHeight="1" x14ac:dyDescent="0.2">
      <c r="A184" s="143" t="s">
        <v>122</v>
      </c>
      <c r="B184" s="144"/>
      <c r="C184" s="19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6">
        <v>8400</v>
      </c>
      <c r="E184" s="37"/>
      <c r="F184" s="37"/>
      <c r="G184" s="37"/>
      <c r="H184" s="38"/>
    </row>
    <row r="185" spans="1:8" s="16" customFormat="1" ht="126" customHeight="1" x14ac:dyDescent="0.2">
      <c r="A185" s="143" t="s">
        <v>123</v>
      </c>
      <c r="B185" s="144"/>
      <c r="C185" s="203" t="str">
        <f>C180</f>
        <v>Интернет-площадка 2gis.ru на основе Cправочника организаций "2ГИС.ТЮМЕНЬ"</v>
      </c>
      <c r="D185" s="200">
        <f>F185*1.2</f>
        <v>9936</v>
      </c>
      <c r="E185" s="201">
        <f>F185*1.1</f>
        <v>9108</v>
      </c>
      <c r="F185" s="201">
        <v>8280</v>
      </c>
      <c r="G185" s="201">
        <f>F185*0.75</f>
        <v>6210</v>
      </c>
      <c r="H185" s="202">
        <f>F185*0.5</f>
        <v>4140</v>
      </c>
    </row>
    <row r="186" spans="1:8" s="16" customFormat="1" ht="126" customHeight="1" thickBot="1" x14ac:dyDescent="0.25">
      <c r="A186" s="143" t="s">
        <v>124</v>
      </c>
      <c r="B186" s="144"/>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86" s="56">
        <v>7464</v>
      </c>
      <c r="E186" s="37"/>
      <c r="F186" s="37"/>
      <c r="G186" s="37"/>
      <c r="H186" s="38"/>
    </row>
    <row r="187" spans="1:8" ht="50.1" customHeight="1" thickBot="1" x14ac:dyDescent="0.25">
      <c r="A187" s="24" t="s">
        <v>184</v>
      </c>
      <c r="B187" s="25"/>
      <c r="C187" s="26"/>
      <c r="D187" s="156"/>
      <c r="E187" s="156"/>
      <c r="F187" s="156"/>
      <c r="G187" s="156"/>
      <c r="H187" s="157"/>
    </row>
    <row r="188" spans="1:8" s="23" customFormat="1" ht="30" customHeight="1" thickBot="1" x14ac:dyDescent="0.25">
      <c r="A188" s="357"/>
      <c r="B188" s="357"/>
      <c r="C188" s="357"/>
      <c r="D188" s="357"/>
      <c r="E188" s="357"/>
      <c r="F188" s="357"/>
      <c r="G188" s="357"/>
      <c r="H188" s="359"/>
    </row>
    <row r="189" spans="1:8" s="16" customFormat="1" ht="83.25" customHeight="1" x14ac:dyDescent="0.2">
      <c r="A189" s="494" t="s">
        <v>185</v>
      </c>
      <c r="B189" s="495"/>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89" s="509">
        <v>20130</v>
      </c>
      <c r="E189" s="510"/>
      <c r="F189" s="510"/>
      <c r="G189" s="510"/>
      <c r="H189" s="416"/>
    </row>
    <row r="190" spans="1:8" s="16" customFormat="1" ht="83.25" customHeight="1" thickBot="1" x14ac:dyDescent="0.25">
      <c r="A190" s="496" t="s">
        <v>186</v>
      </c>
      <c r="B190" s="497"/>
      <c r="C190" s="198"/>
      <c r="D190" s="327">
        <v>20130</v>
      </c>
      <c r="E190" s="148"/>
      <c r="F190" s="148"/>
      <c r="G190" s="148"/>
      <c r="H190" s="149"/>
    </row>
    <row r="191" spans="1:8" ht="49.5" customHeight="1" thickBot="1" x14ac:dyDescent="0.25">
      <c r="A191" s="180"/>
      <c r="B191" s="181"/>
      <c r="C191" s="182"/>
      <c r="D191" s="183"/>
      <c r="E191" s="183"/>
      <c r="F191" s="183"/>
      <c r="G191" s="183"/>
      <c r="H191" s="184"/>
    </row>
    <row r="192" spans="1:8" s="23" customFormat="1" ht="26.25" x14ac:dyDescent="0.2">
      <c r="A192" s="204"/>
      <c r="B192" s="205"/>
      <c r="C192" s="206"/>
      <c r="D192" s="205"/>
      <c r="E192" s="205"/>
      <c r="F192" s="205"/>
      <c r="G192" s="205"/>
      <c r="H192" s="207"/>
    </row>
    <row r="193" spans="1:8" s="16" customFormat="1" ht="21" x14ac:dyDescent="0.2">
      <c r="A193" s="208"/>
      <c r="B193" s="209" t="s">
        <v>125</v>
      </c>
      <c r="C193" s="210" t="s">
        <v>701</v>
      </c>
      <c r="D193" s="210"/>
      <c r="E193" s="211"/>
      <c r="F193" s="211"/>
      <c r="G193" s="211"/>
      <c r="H193" s="211"/>
    </row>
    <row r="194" spans="1:8" s="16" customFormat="1" ht="21" x14ac:dyDescent="0.2">
      <c r="A194" s="208"/>
      <c r="B194" s="211"/>
      <c r="C194" s="212" t="s">
        <v>702</v>
      </c>
      <c r="D194" s="212"/>
      <c r="E194" s="211"/>
      <c r="F194" s="211"/>
      <c r="G194" s="211"/>
      <c r="H194" s="211"/>
    </row>
    <row r="195" spans="1:8" s="16" customFormat="1" ht="21" x14ac:dyDescent="0.2">
      <c r="A195" s="208"/>
      <c r="B195" s="211"/>
      <c r="C195" s="212" t="s">
        <v>703</v>
      </c>
      <c r="D195" s="212"/>
      <c r="E195" s="211"/>
      <c r="F195" s="211"/>
      <c r="G195" s="211"/>
      <c r="H195" s="211"/>
    </row>
    <row r="196" spans="1:8" s="16" customFormat="1" ht="21" x14ac:dyDescent="0.2">
      <c r="A196" s="204"/>
      <c r="B196" s="205"/>
      <c r="C196" s="212"/>
      <c r="D196" s="212"/>
      <c r="E196" s="211"/>
      <c r="F196" s="211"/>
      <c r="G196" s="211"/>
      <c r="H196" s="205"/>
    </row>
    <row r="197" spans="1:8" s="16" customFormat="1" ht="26.25" x14ac:dyDescent="0.2">
      <c r="A197" s="215" t="str">
        <f>Абакан_юр!A157</f>
        <v>По соглашению сторон в качестве валюты платежа могут выступать украинские гривны, в этом случае курс следующий: 1 руб. = 0,4294 гривен</v>
      </c>
      <c r="B197" s="215"/>
      <c r="C197" s="215"/>
      <c r="D197" s="216"/>
      <c r="E197" s="216"/>
      <c r="F197" s="217"/>
      <c r="G197" s="218"/>
      <c r="H197" s="218"/>
    </row>
    <row r="198" spans="1:8" ht="26.25" x14ac:dyDescent="0.2">
      <c r="A198" s="215" t="str">
        <f>Абакан_юр!A158</f>
        <v>По соглашению сторон в качестве валюты платежа могут выступать дирхамы ОАЭ, в этом случае курс следующий: 1 руб. = 0,0422 дирхам</v>
      </c>
      <c r="B198" s="215"/>
      <c r="C198" s="215"/>
      <c r="D198" s="216"/>
      <c r="E198" s="216"/>
      <c r="F198" s="217"/>
      <c r="G198" s="220"/>
      <c r="H198" s="220"/>
    </row>
    <row r="199" spans="1:8" ht="26.25" x14ac:dyDescent="0.2">
      <c r="A199" s="215" t="str">
        <f>Абакан_юр!A159</f>
        <v>По соглашению сторон в качестве валюты платежа могут выступать доллары США, в этом случае курс следующий: 1 руб. = 0,0115 доллара</v>
      </c>
      <c r="B199" s="215"/>
      <c r="C199" s="215"/>
      <c r="D199" s="216"/>
      <c r="E199" s="216"/>
      <c r="F199" s="217"/>
      <c r="G199" s="220"/>
      <c r="H199" s="220"/>
    </row>
    <row r="200" spans="1:8" ht="26.25" x14ac:dyDescent="0.2">
      <c r="A200" s="215" t="str">
        <f>Абакан_юр!A160</f>
        <v>По соглашению сторон в качестве валюты платежа могут выступать евро, в этом случае курс следующий: 1 руб. = 0,0106 евро</v>
      </c>
      <c r="B200" s="215"/>
      <c r="C200" s="215"/>
      <c r="D200" s="216"/>
      <c r="E200" s="217"/>
      <c r="F200" s="217"/>
      <c r="G200" s="220"/>
      <c r="H200" s="220"/>
    </row>
    <row r="201" spans="1:8" ht="26.25" x14ac:dyDescent="0.2">
      <c r="A201" s="215" t="str">
        <f>Абакан_юр!A161</f>
        <v>По соглашению сторон в качестве валюты платежа могут выступать чешские кроны, в этом случае курс следующий: 1 руб. = 0,2596 крона</v>
      </c>
      <c r="B201" s="215"/>
      <c r="C201" s="215"/>
      <c r="D201" s="216"/>
      <c r="E201" s="217"/>
      <c r="F201" s="217"/>
      <c r="G201" s="220"/>
      <c r="H201" s="220"/>
    </row>
    <row r="202" spans="1:8" ht="26.25" x14ac:dyDescent="0.2">
      <c r="A202" s="215" t="str">
        <f>Абакан_юр!A162</f>
        <v>По соглашению сторон в качестве валюты платежа могут выступать киргизские сомы, в этом случае курс следующий: 1 руб. = 1,0276 сом</v>
      </c>
      <c r="B202" s="215"/>
      <c r="C202" s="215"/>
      <c r="D202" s="216"/>
      <c r="E202" s="216"/>
      <c r="F202" s="217"/>
      <c r="G202" s="220"/>
      <c r="H202" s="220"/>
    </row>
    <row r="203" spans="1:8" ht="26.25"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3" s="215"/>
      <c r="C203" s="215"/>
      <c r="D203" s="216"/>
      <c r="E203" s="216"/>
      <c r="F203" s="217"/>
      <c r="G203" s="220"/>
      <c r="H203" s="220"/>
    </row>
    <row r="204" spans="1:8" ht="26.25" x14ac:dyDescent="0.2">
      <c r="A204" s="221"/>
      <c r="B204" s="221"/>
      <c r="C204" s="222"/>
      <c r="D204" s="223"/>
      <c r="E204" s="223"/>
      <c r="F204" s="224"/>
      <c r="G204" s="225"/>
      <c r="H204" s="225"/>
    </row>
    <row r="205" spans="1:8" ht="21" x14ac:dyDescent="0.2">
      <c r="A205" s="227" t="s">
        <v>136</v>
      </c>
      <c r="B205" s="227"/>
      <c r="C205" s="227"/>
      <c r="D205" s="227"/>
      <c r="E205" s="227"/>
      <c r="F205" s="227"/>
      <c r="G205" s="227"/>
      <c r="H205" s="227"/>
    </row>
    <row r="206" spans="1:8" ht="21" x14ac:dyDescent="0.2">
      <c r="A206" s="227" t="s">
        <v>137</v>
      </c>
      <c r="B206" s="227"/>
      <c r="C206" s="227"/>
      <c r="D206" s="227"/>
      <c r="E206" s="227"/>
      <c r="F206" s="227"/>
      <c r="G206" s="227"/>
      <c r="H206" s="227"/>
    </row>
    <row r="207" spans="1:8" ht="26.25" x14ac:dyDescent="0.2">
      <c r="A207" s="221"/>
      <c r="B207" s="221"/>
      <c r="C207" s="222"/>
      <c r="D207" s="223"/>
      <c r="E207" s="223"/>
      <c r="F207" s="224"/>
      <c r="G207" s="225"/>
      <c r="H207" s="225"/>
    </row>
    <row r="208" spans="1:8" ht="24" thickBot="1" x14ac:dyDescent="0.25">
      <c r="A208" s="228" t="s">
        <v>138</v>
      </c>
      <c r="B208" s="228"/>
      <c r="C208" s="228"/>
      <c r="D208" s="228"/>
      <c r="E208" s="228"/>
      <c r="F208" s="229"/>
      <c r="G208" s="219"/>
      <c r="H208" s="230"/>
    </row>
    <row r="209" spans="1:8" ht="21.75" thickBot="1" x14ac:dyDescent="0.25">
      <c r="A209" s="231" t="s">
        <v>139</v>
      </c>
      <c r="B209" s="232"/>
      <c r="C209" s="232"/>
      <c r="D209" s="232"/>
      <c r="E209" s="233"/>
      <c r="F209" s="234"/>
      <c r="H209" s="235"/>
    </row>
    <row r="210" spans="1:8" ht="21.75" thickBot="1" x14ac:dyDescent="0.25">
      <c r="A210" s="305" t="s">
        <v>140</v>
      </c>
      <c r="B210" s="306"/>
      <c r="C210" s="238" t="s">
        <v>141</v>
      </c>
      <c r="D210" s="330" t="s">
        <v>142</v>
      </c>
      <c r="E210" s="331"/>
      <c r="F210" s="240"/>
      <c r="G210" s="240"/>
      <c r="H210" s="240"/>
    </row>
    <row r="211" spans="1:8" ht="21" x14ac:dyDescent="0.2">
      <c r="A211" s="246" t="s">
        <v>169</v>
      </c>
      <c r="B211" s="247"/>
      <c r="C211" s="249" t="s">
        <v>170</v>
      </c>
      <c r="D211" s="371">
        <v>2190</v>
      </c>
      <c r="E211" s="250"/>
      <c r="F211" s="240"/>
      <c r="G211" s="240"/>
      <c r="H211" s="240"/>
    </row>
    <row r="212" spans="1:8" ht="21" x14ac:dyDescent="0.2">
      <c r="A212" s="246" t="s">
        <v>171</v>
      </c>
      <c r="B212" s="247"/>
      <c r="C212" s="249"/>
      <c r="D212" s="371">
        <v>1590</v>
      </c>
      <c r="E212" s="250"/>
      <c r="F212" s="240"/>
      <c r="G212" s="240"/>
      <c r="H212" s="240"/>
    </row>
    <row r="213" spans="1:8" ht="21" x14ac:dyDescent="0.2">
      <c r="A213" s="246" t="s">
        <v>172</v>
      </c>
      <c r="B213" s="247"/>
      <c r="C213" s="249"/>
      <c r="D213" s="371">
        <v>1440</v>
      </c>
      <c r="E213" s="250"/>
      <c r="F213" s="240"/>
      <c r="G213" s="240"/>
      <c r="H213" s="240"/>
    </row>
    <row r="214" spans="1:8" ht="21.75" thickBot="1" x14ac:dyDescent="0.25">
      <c r="A214" s="246" t="s">
        <v>173</v>
      </c>
      <c r="B214" s="247"/>
      <c r="C214" s="249"/>
      <c r="D214" s="371">
        <v>1290</v>
      </c>
      <c r="E214" s="250"/>
      <c r="F214" s="240"/>
      <c r="G214" s="240"/>
      <c r="H214" s="240"/>
    </row>
    <row r="215" spans="1:8" ht="50.1" customHeight="1" x14ac:dyDescent="0.2">
      <c r="A215" s="241" t="s">
        <v>143</v>
      </c>
      <c r="B215" s="242"/>
      <c r="C215" s="243" t="s">
        <v>144</v>
      </c>
      <c r="D215" s="244" t="s">
        <v>145</v>
      </c>
      <c r="E215" s="245"/>
      <c r="F215" s="240"/>
      <c r="G215" s="240"/>
      <c r="H215" s="240"/>
    </row>
    <row r="216" spans="1:8" ht="50.1" customHeight="1" x14ac:dyDescent="0.2">
      <c r="A216" s="246" t="s">
        <v>146</v>
      </c>
      <c r="B216" s="247"/>
      <c r="C216" s="248" t="s">
        <v>147</v>
      </c>
      <c r="D216" s="249" t="s">
        <v>148</v>
      </c>
      <c r="E216" s="250"/>
      <c r="F216" s="240"/>
      <c r="G216" s="240"/>
      <c r="H216" s="240"/>
    </row>
    <row r="217" spans="1:8" ht="85.5" customHeight="1" thickBot="1" x14ac:dyDescent="0.25">
      <c r="A217" s="332" t="s">
        <v>149</v>
      </c>
      <c r="B217" s="333"/>
      <c r="C217" s="334" t="s">
        <v>150</v>
      </c>
      <c r="D217" s="335" t="s">
        <v>148</v>
      </c>
      <c r="E217" s="336"/>
      <c r="F217" s="240"/>
      <c r="G217" s="240"/>
      <c r="H217" s="240"/>
    </row>
    <row r="218" spans="1:8" ht="50.1" customHeight="1" thickBot="1" x14ac:dyDescent="0.25">
      <c r="A218" s="332" t="s">
        <v>152</v>
      </c>
      <c r="B218" s="333"/>
      <c r="C218" s="547" t="s">
        <v>153</v>
      </c>
      <c r="D218" s="335" t="s">
        <v>148</v>
      </c>
      <c r="E218" s="336"/>
      <c r="F218" s="234"/>
      <c r="G218" s="234"/>
      <c r="H218" s="234"/>
    </row>
    <row r="219" spans="1:8" ht="50.1" customHeight="1" thickBot="1" x14ac:dyDescent="0.25">
      <c r="A219" s="332" t="s">
        <v>154</v>
      </c>
      <c r="B219" s="333"/>
      <c r="C219" s="334" t="s">
        <v>155</v>
      </c>
      <c r="D219" s="335" t="s">
        <v>148</v>
      </c>
      <c r="E219" s="336"/>
      <c r="F219" s="224"/>
      <c r="G219" s="225"/>
      <c r="H219" s="225"/>
    </row>
    <row r="220" spans="1:8" ht="50.1" customHeight="1" x14ac:dyDescent="0.2">
      <c r="A220" s="252" t="s">
        <v>156</v>
      </c>
      <c r="B220" s="252"/>
      <c r="C220" s="252"/>
      <c r="D220" s="252"/>
      <c r="E220" s="252"/>
      <c r="F220" s="252"/>
      <c r="G220" s="252"/>
      <c r="H220" s="252"/>
    </row>
    <row r="221" spans="1:8" ht="50.1" customHeight="1" x14ac:dyDescent="0.2">
      <c r="A221" s="252" t="s">
        <v>157</v>
      </c>
      <c r="B221" s="252"/>
      <c r="C221" s="252"/>
      <c r="D221" s="252"/>
      <c r="E221" s="252"/>
      <c r="F221" s="252"/>
      <c r="G221" s="252"/>
      <c r="H221" s="252"/>
    </row>
    <row r="222" spans="1:8" ht="108.75" customHeight="1" x14ac:dyDescent="0.2">
      <c r="A222"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11"/>
      <c r="C222" s="311"/>
      <c r="D222" s="311"/>
      <c r="E222" s="311"/>
      <c r="F222" s="311"/>
      <c r="G222" s="311"/>
      <c r="H222" s="311"/>
    </row>
    <row r="223" spans="1:8" ht="111" customHeight="1" x14ac:dyDescent="0.2">
      <c r="A223" s="227" t="s">
        <v>159</v>
      </c>
      <c r="B223" s="227"/>
      <c r="C223" s="227"/>
      <c r="D223" s="227"/>
      <c r="E223" s="227"/>
      <c r="F223" s="227"/>
      <c r="G223" s="227"/>
      <c r="H223" s="227"/>
    </row>
    <row r="224" spans="1:8" ht="185.25" customHeight="1" x14ac:dyDescent="0.2">
      <c r="A224" s="252" t="s">
        <v>160</v>
      </c>
      <c r="B224" s="252"/>
      <c r="C224" s="252"/>
      <c r="D224" s="252"/>
      <c r="E224" s="252"/>
      <c r="F224" s="252"/>
      <c r="G224" s="252"/>
      <c r="H224" s="252"/>
    </row>
    <row r="225" spans="1:8" s="205" customFormat="1" ht="102.75" customHeight="1" x14ac:dyDescent="0.2">
      <c r="A225" s="227" t="s">
        <v>161</v>
      </c>
      <c r="B225" s="227"/>
      <c r="C225" s="227"/>
      <c r="D225" s="227"/>
      <c r="E225" s="227"/>
      <c r="F225" s="227"/>
      <c r="G225" s="227"/>
      <c r="H225" s="227"/>
    </row>
    <row r="226" spans="1:8" s="226" customFormat="1" ht="222.75" customHeight="1" x14ac:dyDescent="0.2">
      <c r="A226" s="204"/>
      <c r="B226" s="205"/>
      <c r="C226" s="206"/>
      <c r="D226" s="205"/>
      <c r="E226" s="205"/>
      <c r="F226" s="205"/>
      <c r="G226" s="205"/>
      <c r="H226" s="207"/>
    </row>
    <row r="227" spans="1:8" ht="40.5" customHeight="1" x14ac:dyDescent="0.2"/>
    <row r="228" spans="1:8" ht="40.5" customHeight="1" x14ac:dyDescent="0.2"/>
    <row r="229" spans="1:8" ht="183" customHeight="1" x14ac:dyDescent="0.2"/>
    <row r="230" spans="1:8" ht="81" customHeight="1" x14ac:dyDescent="0.2"/>
    <row r="232" spans="1:8" s="254" customFormat="1" ht="114.75" customHeight="1" x14ac:dyDescent="0.2">
      <c r="A232" s="204"/>
      <c r="B232" s="205"/>
      <c r="C232" s="206"/>
      <c r="D232" s="205"/>
      <c r="E232" s="205"/>
      <c r="F232" s="205"/>
      <c r="G232" s="205"/>
      <c r="H232" s="207"/>
    </row>
  </sheetData>
  <sheetProtection selectLockedCells="1" selectUnlockedCells="1"/>
  <mergeCells count="383">
    <mergeCell ref="A222:H222"/>
    <mergeCell ref="A223:H223"/>
    <mergeCell ref="A224:H224"/>
    <mergeCell ref="A225:E225"/>
    <mergeCell ref="F225:H225"/>
    <mergeCell ref="A218:B218"/>
    <mergeCell ref="D218:E218"/>
    <mergeCell ref="A219:B219"/>
    <mergeCell ref="D219:E219"/>
    <mergeCell ref="A220:H220"/>
    <mergeCell ref="A221:H221"/>
    <mergeCell ref="A215:B215"/>
    <mergeCell ref="D215:E215"/>
    <mergeCell ref="A216:B216"/>
    <mergeCell ref="D216:E216"/>
    <mergeCell ref="A217:B217"/>
    <mergeCell ref="D217:E217"/>
    <mergeCell ref="A211:B211"/>
    <mergeCell ref="C211:C214"/>
    <mergeCell ref="D211:E211"/>
    <mergeCell ref="A212:B212"/>
    <mergeCell ref="D212:E212"/>
    <mergeCell ref="A213:B213"/>
    <mergeCell ref="D213:E213"/>
    <mergeCell ref="A214:B214"/>
    <mergeCell ref="D214:E214"/>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A186:B186"/>
    <mergeCell ref="D186:H186"/>
    <mergeCell ref="A187:B187"/>
    <mergeCell ref="D187:H187"/>
    <mergeCell ref="A188:C188"/>
    <mergeCell ref="D188:H188"/>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37"/>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70"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4">
        <v>48</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361">
        <f>F48*1.2</f>
        <v>6768</v>
      </c>
      <c r="E48" s="361">
        <f>F48*1.1</f>
        <v>6204.0000000000009</v>
      </c>
      <c r="F48" s="361">
        <v>5640</v>
      </c>
      <c r="G48" s="361">
        <f>F48*0.75</f>
        <v>4230</v>
      </c>
      <c r="H48" s="361">
        <f>F48*0.5</f>
        <v>2820</v>
      </c>
    </row>
    <row r="49" spans="1:8" s="16" customFormat="1" ht="99.95" customHeight="1"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362"/>
      <c r="E49" s="362"/>
      <c r="F49" s="362"/>
      <c r="G49" s="362"/>
      <c r="H49" s="362"/>
    </row>
    <row r="50" spans="1:8" s="16" customFormat="1" ht="99.95" customHeight="1"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362"/>
      <c r="E50" s="362"/>
      <c r="F50" s="362"/>
      <c r="G50" s="362"/>
      <c r="H50" s="362"/>
    </row>
    <row r="51" spans="1:8" s="16" customFormat="1" ht="24.95" customHeight="1" thickBot="1" x14ac:dyDescent="0.25">
      <c r="A51" s="81"/>
      <c r="B51" s="117"/>
      <c r="C51" s="118"/>
      <c r="D51" s="113"/>
      <c r="E51" s="114"/>
      <c r="F51" s="114"/>
      <c r="G51" s="114"/>
      <c r="H51" s="115"/>
    </row>
    <row r="52" spans="1:8" s="16" customFormat="1" ht="50.1" customHeight="1"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"&amp;MIN(D56:D95)&amp;" до "&amp;MAX(D56:D95)</f>
        <v>от 3090 до 241020</v>
      </c>
      <c r="E55" s="122"/>
      <c r="F55" s="122"/>
      <c r="G55" s="122"/>
      <c r="H55" s="123"/>
    </row>
    <row r="56" spans="1:8" s="16" customFormat="1" ht="37.5" customHeight="1" outlineLevel="1" x14ac:dyDescent="0.2">
      <c r="A56" s="124" t="s">
        <v>32</v>
      </c>
      <c r="B56" s="125"/>
      <c r="C56" s="455"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56" s="127">
        <v>3090</v>
      </c>
      <c r="E56" s="128"/>
      <c r="F56" s="128"/>
      <c r="G56" s="128"/>
      <c r="H56" s="129"/>
    </row>
    <row r="57" spans="1:8" s="16" customFormat="1" ht="37.5" customHeight="1" outlineLevel="1" x14ac:dyDescent="0.2">
      <c r="A57" s="130" t="s">
        <v>33</v>
      </c>
      <c r="B57" s="131"/>
      <c r="C57" s="456"/>
      <c r="D57" s="36">
        <v>6180</v>
      </c>
      <c r="E57" s="37"/>
      <c r="F57" s="37"/>
      <c r="G57" s="37"/>
      <c r="H57" s="38"/>
    </row>
    <row r="58" spans="1:8" s="16" customFormat="1" ht="37.5" customHeight="1" outlineLevel="1" x14ac:dyDescent="0.2">
      <c r="A58" s="130" t="s">
        <v>34</v>
      </c>
      <c r="B58" s="131"/>
      <c r="C58" s="456"/>
      <c r="D58" s="36">
        <v>12360</v>
      </c>
      <c r="E58" s="37"/>
      <c r="F58" s="37"/>
      <c r="G58" s="37"/>
      <c r="H58" s="38"/>
    </row>
    <row r="59" spans="1:8" s="16" customFormat="1" ht="37.5" customHeight="1" outlineLevel="1" x14ac:dyDescent="0.2">
      <c r="A59" s="130" t="s">
        <v>35</v>
      </c>
      <c r="B59" s="131"/>
      <c r="C59" s="456"/>
      <c r="D59" s="36">
        <v>18540</v>
      </c>
      <c r="E59" s="37"/>
      <c r="F59" s="37"/>
      <c r="G59" s="37"/>
      <c r="H59" s="38"/>
    </row>
    <row r="60" spans="1:8" s="16" customFormat="1" ht="37.5" customHeight="1" outlineLevel="1" x14ac:dyDescent="0.2">
      <c r="A60" s="130" t="s">
        <v>36</v>
      </c>
      <c r="B60" s="131"/>
      <c r="C60" s="456"/>
      <c r="D60" s="36">
        <v>24720</v>
      </c>
      <c r="E60" s="37"/>
      <c r="F60" s="37"/>
      <c r="G60" s="37"/>
      <c r="H60" s="38"/>
    </row>
    <row r="61" spans="1:8" s="16" customFormat="1" ht="37.5" customHeight="1" outlineLevel="1" x14ac:dyDescent="0.2">
      <c r="A61" s="130" t="s">
        <v>37</v>
      </c>
      <c r="B61" s="131"/>
      <c r="C61" s="456"/>
      <c r="D61" s="36">
        <v>30900</v>
      </c>
      <c r="E61" s="37"/>
      <c r="F61" s="37"/>
      <c r="G61" s="37"/>
      <c r="H61" s="38"/>
    </row>
    <row r="62" spans="1:8" s="16" customFormat="1" ht="37.5" customHeight="1" outlineLevel="1" x14ac:dyDescent="0.2">
      <c r="A62" s="130" t="s">
        <v>38</v>
      </c>
      <c r="B62" s="131"/>
      <c r="C62" s="456"/>
      <c r="D62" s="36">
        <v>37080</v>
      </c>
      <c r="E62" s="37"/>
      <c r="F62" s="37"/>
      <c r="G62" s="37"/>
      <c r="H62" s="38"/>
    </row>
    <row r="63" spans="1:8" s="16" customFormat="1" ht="37.5" customHeight="1" outlineLevel="1" x14ac:dyDescent="0.2">
      <c r="A63" s="130" t="s">
        <v>39</v>
      </c>
      <c r="B63" s="131"/>
      <c r="C63" s="456"/>
      <c r="D63" s="36">
        <v>43260</v>
      </c>
      <c r="E63" s="37"/>
      <c r="F63" s="37"/>
      <c r="G63" s="37"/>
      <c r="H63" s="38"/>
    </row>
    <row r="64" spans="1:8" s="16" customFormat="1" ht="37.5" customHeight="1" outlineLevel="1" x14ac:dyDescent="0.2">
      <c r="A64" s="130" t="s">
        <v>40</v>
      </c>
      <c r="B64" s="131"/>
      <c r="C64" s="456"/>
      <c r="D64" s="36">
        <v>49440</v>
      </c>
      <c r="E64" s="37"/>
      <c r="F64" s="37"/>
      <c r="G64" s="37"/>
      <c r="H64" s="38"/>
    </row>
    <row r="65" spans="1:8" s="16" customFormat="1" ht="37.5" customHeight="1" outlineLevel="1" x14ac:dyDescent="0.2">
      <c r="A65" s="130" t="s">
        <v>41</v>
      </c>
      <c r="B65" s="131"/>
      <c r="C65" s="456"/>
      <c r="D65" s="36">
        <v>55620</v>
      </c>
      <c r="E65" s="37"/>
      <c r="F65" s="37"/>
      <c r="G65" s="37"/>
      <c r="H65" s="38"/>
    </row>
    <row r="66" spans="1:8" s="16" customFormat="1" ht="37.5" customHeight="1" outlineLevel="1" x14ac:dyDescent="0.2">
      <c r="A66" s="130" t="s">
        <v>42</v>
      </c>
      <c r="B66" s="131"/>
      <c r="C66" s="456"/>
      <c r="D66" s="36">
        <v>61800</v>
      </c>
      <c r="E66" s="37"/>
      <c r="F66" s="37"/>
      <c r="G66" s="37"/>
      <c r="H66" s="38"/>
    </row>
    <row r="67" spans="1:8" s="16" customFormat="1" ht="37.5" customHeight="1" outlineLevel="1" x14ac:dyDescent="0.2">
      <c r="A67" s="130" t="s">
        <v>43</v>
      </c>
      <c r="B67" s="131"/>
      <c r="C67" s="456"/>
      <c r="D67" s="36">
        <v>67980</v>
      </c>
      <c r="E67" s="37"/>
      <c r="F67" s="37"/>
      <c r="G67" s="37"/>
      <c r="H67" s="38"/>
    </row>
    <row r="68" spans="1:8" s="16" customFormat="1" ht="37.5" customHeight="1" outlineLevel="1" x14ac:dyDescent="0.2">
      <c r="A68" s="130" t="s">
        <v>44</v>
      </c>
      <c r="B68" s="131"/>
      <c r="C68" s="456"/>
      <c r="D68" s="36">
        <v>74160</v>
      </c>
      <c r="E68" s="37"/>
      <c r="F68" s="37"/>
      <c r="G68" s="37"/>
      <c r="H68" s="38"/>
    </row>
    <row r="69" spans="1:8" s="16" customFormat="1" ht="37.5" customHeight="1" outlineLevel="1" x14ac:dyDescent="0.2">
      <c r="A69" s="130" t="s">
        <v>45</v>
      </c>
      <c r="B69" s="131"/>
      <c r="C69" s="456"/>
      <c r="D69" s="36">
        <v>80340</v>
      </c>
      <c r="E69" s="37"/>
      <c r="F69" s="37"/>
      <c r="G69" s="37"/>
      <c r="H69" s="38"/>
    </row>
    <row r="70" spans="1:8" s="16" customFormat="1" ht="37.5" customHeight="1" outlineLevel="1" x14ac:dyDescent="0.2">
      <c r="A70" s="130" t="s">
        <v>46</v>
      </c>
      <c r="B70" s="131"/>
      <c r="C70" s="456"/>
      <c r="D70" s="36">
        <v>86520</v>
      </c>
      <c r="E70" s="37"/>
      <c r="F70" s="37"/>
      <c r="G70" s="37"/>
      <c r="H70" s="38"/>
    </row>
    <row r="71" spans="1:8" s="16" customFormat="1" ht="37.5" customHeight="1" outlineLevel="1" x14ac:dyDescent="0.2">
      <c r="A71" s="130" t="s">
        <v>47</v>
      </c>
      <c r="B71" s="131"/>
      <c r="C71" s="456"/>
      <c r="D71" s="36">
        <v>92700</v>
      </c>
      <c r="E71" s="37"/>
      <c r="F71" s="37"/>
      <c r="G71" s="37"/>
      <c r="H71" s="38"/>
    </row>
    <row r="72" spans="1:8" s="16" customFormat="1" ht="37.5" customHeight="1" outlineLevel="1" x14ac:dyDescent="0.2">
      <c r="A72" s="130" t="s">
        <v>48</v>
      </c>
      <c r="B72" s="131"/>
      <c r="C72" s="456"/>
      <c r="D72" s="36">
        <v>98880</v>
      </c>
      <c r="E72" s="37"/>
      <c r="F72" s="37"/>
      <c r="G72" s="37"/>
      <c r="H72" s="38"/>
    </row>
    <row r="73" spans="1:8" s="16" customFormat="1" ht="37.5" customHeight="1" outlineLevel="1" x14ac:dyDescent="0.2">
      <c r="A73" s="130" t="s">
        <v>49</v>
      </c>
      <c r="B73" s="131"/>
      <c r="C73" s="456"/>
      <c r="D73" s="36">
        <v>105060</v>
      </c>
      <c r="E73" s="37"/>
      <c r="F73" s="37"/>
      <c r="G73" s="37"/>
      <c r="H73" s="38"/>
    </row>
    <row r="74" spans="1:8" s="16" customFormat="1" ht="37.5" customHeight="1" outlineLevel="1" x14ac:dyDescent="0.2">
      <c r="A74" s="130" t="s">
        <v>50</v>
      </c>
      <c r="B74" s="131"/>
      <c r="C74" s="456"/>
      <c r="D74" s="36">
        <v>111240</v>
      </c>
      <c r="E74" s="37"/>
      <c r="F74" s="37"/>
      <c r="G74" s="37"/>
      <c r="H74" s="38"/>
    </row>
    <row r="75" spans="1:8" s="16" customFormat="1" ht="37.5" customHeight="1" outlineLevel="1" x14ac:dyDescent="0.2">
      <c r="A75" s="130" t="s">
        <v>51</v>
      </c>
      <c r="B75" s="131"/>
      <c r="C75" s="456"/>
      <c r="D75" s="36">
        <v>117420</v>
      </c>
      <c r="E75" s="37"/>
      <c r="F75" s="37"/>
      <c r="G75" s="37"/>
      <c r="H75" s="38"/>
    </row>
    <row r="76" spans="1:8" s="16" customFormat="1" ht="37.5" customHeight="1" outlineLevel="1" x14ac:dyDescent="0.2">
      <c r="A76" s="130" t="s">
        <v>196</v>
      </c>
      <c r="B76" s="131"/>
      <c r="C76" s="456"/>
      <c r="D76" s="36">
        <v>123600</v>
      </c>
      <c r="E76" s="37"/>
      <c r="F76" s="37"/>
      <c r="G76" s="37"/>
      <c r="H76" s="38"/>
    </row>
    <row r="77" spans="1:8" s="16" customFormat="1" ht="37.5" customHeight="1" outlineLevel="1" x14ac:dyDescent="0.2">
      <c r="A77" s="130" t="s">
        <v>197</v>
      </c>
      <c r="B77" s="131"/>
      <c r="C77" s="456"/>
      <c r="D77" s="36">
        <v>129780</v>
      </c>
      <c r="E77" s="37"/>
      <c r="F77" s="37"/>
      <c r="G77" s="37"/>
      <c r="H77" s="38"/>
    </row>
    <row r="78" spans="1:8" s="16" customFormat="1" ht="37.5" customHeight="1" outlineLevel="1" x14ac:dyDescent="0.2">
      <c r="A78" s="130" t="s">
        <v>198</v>
      </c>
      <c r="B78" s="131"/>
      <c r="C78" s="456"/>
      <c r="D78" s="36">
        <v>135960</v>
      </c>
      <c r="E78" s="37"/>
      <c r="F78" s="37"/>
      <c r="G78" s="37"/>
      <c r="H78" s="38"/>
    </row>
    <row r="79" spans="1:8" s="16" customFormat="1" ht="37.5" customHeight="1" outlineLevel="1" x14ac:dyDescent="0.2">
      <c r="A79" s="130" t="s">
        <v>199</v>
      </c>
      <c r="B79" s="131"/>
      <c r="C79" s="456"/>
      <c r="D79" s="36">
        <v>142140</v>
      </c>
      <c r="E79" s="37"/>
      <c r="F79" s="37"/>
      <c r="G79" s="37"/>
      <c r="H79" s="38"/>
    </row>
    <row r="80" spans="1:8" s="16" customFormat="1" ht="37.5" customHeight="1" outlineLevel="1" x14ac:dyDescent="0.2">
      <c r="A80" s="130" t="s">
        <v>200</v>
      </c>
      <c r="B80" s="131"/>
      <c r="C80" s="456"/>
      <c r="D80" s="36">
        <v>148320</v>
      </c>
      <c r="E80" s="37"/>
      <c r="F80" s="37"/>
      <c r="G80" s="37"/>
      <c r="H80" s="38"/>
    </row>
    <row r="81" spans="1:8" s="16" customFormat="1" ht="37.5" customHeight="1" outlineLevel="1" x14ac:dyDescent="0.2">
      <c r="A81" s="130" t="s">
        <v>201</v>
      </c>
      <c r="B81" s="131"/>
      <c r="C81" s="456"/>
      <c r="D81" s="36">
        <v>154500</v>
      </c>
      <c r="E81" s="37"/>
      <c r="F81" s="37"/>
      <c r="G81" s="37"/>
      <c r="H81" s="38"/>
    </row>
    <row r="82" spans="1:8" s="16" customFormat="1" ht="37.5" customHeight="1" outlineLevel="1" x14ac:dyDescent="0.2">
      <c r="A82" s="130" t="s">
        <v>202</v>
      </c>
      <c r="B82" s="131"/>
      <c r="C82" s="456"/>
      <c r="D82" s="36">
        <v>160680</v>
      </c>
      <c r="E82" s="37"/>
      <c r="F82" s="37"/>
      <c r="G82" s="37"/>
      <c r="H82" s="38"/>
    </row>
    <row r="83" spans="1:8" s="16" customFormat="1" ht="37.5" customHeight="1" outlineLevel="1" x14ac:dyDescent="0.2">
      <c r="A83" s="130" t="s">
        <v>203</v>
      </c>
      <c r="B83" s="131"/>
      <c r="C83" s="456"/>
      <c r="D83" s="36">
        <v>166860</v>
      </c>
      <c r="E83" s="37"/>
      <c r="F83" s="37"/>
      <c r="G83" s="37"/>
      <c r="H83" s="38"/>
    </row>
    <row r="84" spans="1:8" s="16" customFormat="1" ht="37.5" customHeight="1" outlineLevel="1" x14ac:dyDescent="0.2">
      <c r="A84" s="130" t="s">
        <v>204</v>
      </c>
      <c r="B84" s="131"/>
      <c r="C84" s="456"/>
      <c r="D84" s="36">
        <v>173040</v>
      </c>
      <c r="E84" s="37"/>
      <c r="F84" s="37"/>
      <c r="G84" s="37"/>
      <c r="H84" s="38"/>
    </row>
    <row r="85" spans="1:8" s="16" customFormat="1" ht="37.5" customHeight="1" outlineLevel="1" x14ac:dyDescent="0.2">
      <c r="A85" s="130" t="s">
        <v>205</v>
      </c>
      <c r="B85" s="131"/>
      <c r="C85" s="456"/>
      <c r="D85" s="36">
        <v>179220</v>
      </c>
      <c r="E85" s="37"/>
      <c r="F85" s="37"/>
      <c r="G85" s="37"/>
      <c r="H85" s="38"/>
    </row>
    <row r="86" spans="1:8" s="16" customFormat="1" ht="37.5" customHeight="1" outlineLevel="1" x14ac:dyDescent="0.2">
      <c r="A86" s="130" t="s">
        <v>215</v>
      </c>
      <c r="B86" s="131"/>
      <c r="C86" s="456"/>
      <c r="D86" s="36">
        <v>185400</v>
      </c>
      <c r="E86" s="37"/>
      <c r="F86" s="37"/>
      <c r="G86" s="37"/>
      <c r="H86" s="38"/>
    </row>
    <row r="87" spans="1:8" s="16" customFormat="1" ht="37.5" customHeight="1" outlineLevel="1" x14ac:dyDescent="0.2">
      <c r="A87" s="130" t="s">
        <v>216</v>
      </c>
      <c r="B87" s="131"/>
      <c r="C87" s="456"/>
      <c r="D87" s="36">
        <v>191580</v>
      </c>
      <c r="E87" s="37"/>
      <c r="F87" s="37"/>
      <c r="G87" s="37"/>
      <c r="H87" s="38"/>
    </row>
    <row r="88" spans="1:8" s="16" customFormat="1" ht="37.5" customHeight="1" outlineLevel="1" x14ac:dyDescent="0.2">
      <c r="A88" s="130" t="s">
        <v>217</v>
      </c>
      <c r="B88" s="131"/>
      <c r="C88" s="456"/>
      <c r="D88" s="36">
        <v>197760</v>
      </c>
      <c r="E88" s="37"/>
      <c r="F88" s="37"/>
      <c r="G88" s="37"/>
      <c r="H88" s="38"/>
    </row>
    <row r="89" spans="1:8" s="16" customFormat="1" ht="37.5" customHeight="1" outlineLevel="1" x14ac:dyDescent="0.2">
      <c r="A89" s="130" t="s">
        <v>218</v>
      </c>
      <c r="B89" s="131"/>
      <c r="C89" s="456"/>
      <c r="D89" s="36">
        <v>203940</v>
      </c>
      <c r="E89" s="37"/>
      <c r="F89" s="37"/>
      <c r="G89" s="37"/>
      <c r="H89" s="38"/>
    </row>
    <row r="90" spans="1:8" s="16" customFormat="1" ht="37.5" customHeight="1" outlineLevel="1" x14ac:dyDescent="0.2">
      <c r="A90" s="130" t="s">
        <v>219</v>
      </c>
      <c r="B90" s="131"/>
      <c r="C90" s="456"/>
      <c r="D90" s="36">
        <v>210120</v>
      </c>
      <c r="E90" s="37"/>
      <c r="F90" s="37"/>
      <c r="G90" s="37"/>
      <c r="H90" s="38"/>
    </row>
    <row r="91" spans="1:8" s="16" customFormat="1" ht="37.5" customHeight="1" outlineLevel="1" x14ac:dyDescent="0.2">
      <c r="A91" s="130" t="s">
        <v>220</v>
      </c>
      <c r="B91" s="131"/>
      <c r="C91" s="456"/>
      <c r="D91" s="36">
        <v>216300</v>
      </c>
      <c r="E91" s="37"/>
      <c r="F91" s="37"/>
      <c r="G91" s="37"/>
      <c r="H91" s="38"/>
    </row>
    <row r="92" spans="1:8" s="16" customFormat="1" ht="37.5" customHeight="1" outlineLevel="1" x14ac:dyDescent="0.2">
      <c r="A92" s="130" t="s">
        <v>221</v>
      </c>
      <c r="B92" s="131"/>
      <c r="C92" s="456"/>
      <c r="D92" s="36">
        <v>222480</v>
      </c>
      <c r="E92" s="37"/>
      <c r="F92" s="37"/>
      <c r="G92" s="37"/>
      <c r="H92" s="38"/>
    </row>
    <row r="93" spans="1:8" s="16" customFormat="1" ht="37.5" customHeight="1" outlineLevel="1" x14ac:dyDescent="0.2">
      <c r="A93" s="130" t="s">
        <v>222</v>
      </c>
      <c r="B93" s="131"/>
      <c r="C93" s="456"/>
      <c r="D93" s="36">
        <v>228660</v>
      </c>
      <c r="E93" s="37"/>
      <c r="F93" s="37"/>
      <c r="G93" s="37"/>
      <c r="H93" s="38"/>
    </row>
    <row r="94" spans="1:8" s="16" customFormat="1" ht="37.5" customHeight="1" outlineLevel="1" x14ac:dyDescent="0.2">
      <c r="A94" s="130" t="s">
        <v>223</v>
      </c>
      <c r="B94" s="131"/>
      <c r="C94" s="456"/>
      <c r="D94" s="36">
        <v>234840</v>
      </c>
      <c r="E94" s="37"/>
      <c r="F94" s="37"/>
      <c r="G94" s="37"/>
      <c r="H94" s="38"/>
    </row>
    <row r="95" spans="1:8" s="16" customFormat="1" ht="37.5" customHeight="1" outlineLevel="1" thickBot="1" x14ac:dyDescent="0.25">
      <c r="A95" s="130" t="s">
        <v>224</v>
      </c>
      <c r="B95" s="131"/>
      <c r="C95" s="456"/>
      <c r="D95" s="36">
        <v>241020</v>
      </c>
      <c r="E95" s="37"/>
      <c r="F95" s="37"/>
      <c r="G95" s="37"/>
      <c r="H95" s="38"/>
    </row>
    <row r="96" spans="1:8" s="16" customFormat="1" ht="50.1" customHeight="1" thickBot="1" x14ac:dyDescent="0.25">
      <c r="A96" s="119" t="s">
        <v>52</v>
      </c>
      <c r="B96" s="120"/>
      <c r="C96" s="120"/>
      <c r="D96" s="121" t="str">
        <f>"от "&amp;MIN(D97:D106)&amp;" до "&amp;MAX(D97:D106)</f>
        <v>от 48 до 1890</v>
      </c>
      <c r="E96" s="122"/>
      <c r="F96" s="122"/>
      <c r="G96" s="122"/>
      <c r="H96" s="123"/>
    </row>
    <row r="97" spans="1:8" s="16" customFormat="1" ht="156" customHeight="1" x14ac:dyDescent="0.2">
      <c r="A97" s="132" t="s">
        <v>53</v>
      </c>
      <c r="B97" s="133" t="s">
        <v>13</v>
      </c>
      <c r="C97" s="321"/>
      <c r="D97" s="127">
        <v>1890</v>
      </c>
      <c r="E97" s="128"/>
      <c r="F97" s="128"/>
      <c r="G97" s="128"/>
      <c r="H97" s="129"/>
    </row>
    <row r="98" spans="1:8" s="16" customFormat="1" ht="37.5" customHeight="1" x14ac:dyDescent="0.2">
      <c r="A98" s="143" t="s">
        <v>54</v>
      </c>
      <c r="B98" s="458"/>
      <c r="C98" s="139"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98" s="36">
        <v>48</v>
      </c>
      <c r="E98" s="37"/>
      <c r="F98" s="37"/>
      <c r="G98" s="37"/>
      <c r="H98" s="38"/>
    </row>
    <row r="99" spans="1:8" s="16" customFormat="1" ht="37.5" customHeight="1" x14ac:dyDescent="0.2">
      <c r="A99" s="143" t="s">
        <v>55</v>
      </c>
      <c r="B99" s="144"/>
      <c r="C99" s="142"/>
      <c r="D99" s="36">
        <v>534</v>
      </c>
      <c r="E99" s="37"/>
      <c r="F99" s="37"/>
      <c r="G99" s="37"/>
      <c r="H99" s="38"/>
    </row>
    <row r="100" spans="1:8" s="16" customFormat="1" ht="37.5" customHeight="1" x14ac:dyDescent="0.2">
      <c r="A100" s="143" t="s">
        <v>56</v>
      </c>
      <c r="B100" s="458"/>
      <c r="C100" s="142"/>
      <c r="D100" s="36">
        <v>354</v>
      </c>
      <c r="E100" s="37"/>
      <c r="F100" s="37"/>
      <c r="G100" s="37"/>
      <c r="H100" s="38"/>
    </row>
    <row r="101" spans="1:8" s="16" customFormat="1" ht="37.5" customHeight="1" x14ac:dyDescent="0.2">
      <c r="A101" s="143" t="s">
        <v>57</v>
      </c>
      <c r="B101" s="144"/>
      <c r="C101" s="142"/>
      <c r="D101" s="36">
        <v>474</v>
      </c>
      <c r="E101" s="37"/>
      <c r="F101" s="37"/>
      <c r="G101" s="37"/>
      <c r="H101" s="38"/>
    </row>
    <row r="102" spans="1:8" s="16" customFormat="1" ht="37.5" customHeight="1" x14ac:dyDescent="0.2">
      <c r="A102" s="143" t="s">
        <v>58</v>
      </c>
      <c r="B102" s="458"/>
      <c r="C102" s="142"/>
      <c r="D102" s="36">
        <v>240</v>
      </c>
      <c r="E102" s="37"/>
      <c r="F102" s="37"/>
      <c r="G102" s="37"/>
      <c r="H102" s="38"/>
    </row>
    <row r="103" spans="1:8" s="16" customFormat="1" ht="37.5" customHeight="1" x14ac:dyDescent="0.2">
      <c r="A103" s="143" t="s">
        <v>59</v>
      </c>
      <c r="B103" s="458"/>
      <c r="C103" s="142"/>
      <c r="D103" s="36">
        <v>240</v>
      </c>
      <c r="E103" s="37"/>
      <c r="F103" s="37"/>
      <c r="G103" s="37"/>
      <c r="H103" s="38"/>
    </row>
    <row r="104" spans="1:8" s="16" customFormat="1" ht="37.5" customHeight="1" x14ac:dyDescent="0.2">
      <c r="A104" s="143" t="s">
        <v>60</v>
      </c>
      <c r="B104" s="458"/>
      <c r="C104" s="142"/>
      <c r="D104" s="36">
        <v>480</v>
      </c>
      <c r="E104" s="37"/>
      <c r="F104" s="37"/>
      <c r="G104" s="37"/>
      <c r="H104" s="38"/>
    </row>
    <row r="105" spans="1:8" s="16" customFormat="1" ht="37.5" customHeight="1" x14ac:dyDescent="0.2">
      <c r="A105" s="143" t="s">
        <v>61</v>
      </c>
      <c r="B105" s="458"/>
      <c r="C105" s="142"/>
      <c r="D105" s="36">
        <v>720</v>
      </c>
      <c r="E105" s="37"/>
      <c r="F105" s="37"/>
      <c r="G105" s="37"/>
      <c r="H105" s="38"/>
    </row>
    <row r="106" spans="1:8" s="16" customFormat="1" ht="37.5" customHeight="1" thickBot="1" x14ac:dyDescent="0.25">
      <c r="A106" s="194" t="s">
        <v>62</v>
      </c>
      <c r="B106" s="459"/>
      <c r="C106" s="147"/>
      <c r="D106" s="36">
        <v>1182</v>
      </c>
      <c r="E106" s="37"/>
      <c r="F106" s="37"/>
      <c r="G106" s="37"/>
      <c r="H106" s="38"/>
    </row>
    <row r="107" spans="1:8" s="16" customFormat="1" ht="117.75" customHeight="1" thickBot="1" x14ac:dyDescent="0.25">
      <c r="A107" s="322" t="s">
        <v>64</v>
      </c>
      <c r="B107" s="323"/>
      <c r="C10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07" s="45">
        <v>30</v>
      </c>
      <c r="E107" s="45"/>
      <c r="F107" s="45"/>
      <c r="G107" s="45"/>
      <c r="H107" s="46"/>
    </row>
    <row r="108" spans="1:8" s="28" customFormat="1" ht="50.1" customHeight="1" thickBot="1" x14ac:dyDescent="0.25">
      <c r="A108" s="24" t="s">
        <v>65</v>
      </c>
      <c r="B108" s="25"/>
      <c r="C108" s="26"/>
      <c r="D108" s="156" t="str">
        <f>"от "&amp;MIN(D110,D130:H131,F169,D132:H146)&amp;" до "&amp;MAX(D110,D130:H131,F169,D132:H146)</f>
        <v>от 300 до 48720</v>
      </c>
      <c r="E108" s="156"/>
      <c r="F108" s="156"/>
      <c r="G108" s="156"/>
      <c r="H108" s="157"/>
    </row>
    <row r="109" spans="1:8" s="16" customFormat="1" ht="24.95" customHeight="1" thickBot="1" x14ac:dyDescent="0.25">
      <c r="A109" s="301"/>
      <c r="B109" s="302"/>
      <c r="C109" s="118"/>
      <c r="D109" s="325"/>
      <c r="E109" s="325"/>
      <c r="F109" s="325"/>
      <c r="G109" s="325"/>
      <c r="H109" s="326"/>
    </row>
    <row r="110" spans="1:8" s="16" customFormat="1"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10" s="165">
        <v>10500</v>
      </c>
      <c r="E110" s="165"/>
      <c r="F110" s="165"/>
      <c r="G110" s="165"/>
      <c r="H110" s="166"/>
    </row>
    <row r="111" spans="1:8" s="16" customFormat="1" ht="61.5" customHeight="1" thickBot="1" x14ac:dyDescent="0.25">
      <c r="A111" s="167" t="s">
        <v>67</v>
      </c>
      <c r="B111" s="168"/>
      <c r="C111" s="169"/>
      <c r="D111" s="170" t="s">
        <v>68</v>
      </c>
      <c r="E111" s="171"/>
      <c r="F111" s="171"/>
      <c r="G111" s="171"/>
      <c r="H111" s="172"/>
    </row>
    <row r="112" spans="1:8" s="16" customFormat="1" ht="61.5" customHeight="1" x14ac:dyDescent="0.2">
      <c r="A112" s="173" t="s">
        <v>69</v>
      </c>
      <c r="B112" s="174"/>
      <c r="C112" s="169"/>
      <c r="D112" s="140">
        <f>D110/4</f>
        <v>2625</v>
      </c>
      <c r="E112" s="140"/>
      <c r="F112" s="140"/>
      <c r="G112" s="140"/>
      <c r="H112" s="141"/>
    </row>
    <row r="113" spans="1:8" s="16" customFormat="1" ht="61.5" customHeight="1" x14ac:dyDescent="0.2">
      <c r="A113" s="173" t="s">
        <v>70</v>
      </c>
      <c r="B113" s="174"/>
      <c r="C113" s="169"/>
      <c r="D113" s="140">
        <f>D110/5</f>
        <v>2100</v>
      </c>
      <c r="E113" s="140"/>
      <c r="F113" s="140"/>
      <c r="G113" s="140"/>
      <c r="H113" s="141"/>
    </row>
    <row r="114" spans="1:8" s="16" customFormat="1" ht="61.5" customHeight="1" x14ac:dyDescent="0.2">
      <c r="A114" s="173" t="s">
        <v>71</v>
      </c>
      <c r="B114" s="174"/>
      <c r="C114" s="169"/>
      <c r="D114" s="140">
        <f>D110/6</f>
        <v>1750</v>
      </c>
      <c r="E114" s="140"/>
      <c r="F114" s="140"/>
      <c r="G114" s="140"/>
      <c r="H114" s="141"/>
    </row>
    <row r="115" spans="1:8" s="16" customFormat="1" ht="61.5" customHeight="1" x14ac:dyDescent="0.2">
      <c r="A115" s="173" t="s">
        <v>72</v>
      </c>
      <c r="B115" s="174"/>
      <c r="C115" s="169"/>
      <c r="D115" s="140">
        <f>D110/7</f>
        <v>1500</v>
      </c>
      <c r="E115" s="140"/>
      <c r="F115" s="140"/>
      <c r="G115" s="140"/>
      <c r="H115" s="141"/>
    </row>
    <row r="116" spans="1:8" s="16" customFormat="1" ht="61.5" customHeight="1" x14ac:dyDescent="0.2">
      <c r="A116" s="173" t="s">
        <v>73</v>
      </c>
      <c r="B116" s="174"/>
      <c r="C116" s="169"/>
      <c r="D116" s="140">
        <f>D110/8</f>
        <v>1312.5</v>
      </c>
      <c r="E116" s="140"/>
      <c r="F116" s="140"/>
      <c r="G116" s="140"/>
      <c r="H116" s="141"/>
    </row>
    <row r="117" spans="1:8" s="16" customFormat="1" ht="61.5" customHeight="1" x14ac:dyDescent="0.2">
      <c r="A117" s="173" t="s">
        <v>74</v>
      </c>
      <c r="B117" s="174"/>
      <c r="C117" s="169"/>
      <c r="D117" s="140">
        <f>D110/9</f>
        <v>1166.6666666666667</v>
      </c>
      <c r="E117" s="140"/>
      <c r="F117" s="140"/>
      <c r="G117" s="140"/>
      <c r="H117" s="141"/>
    </row>
    <row r="118" spans="1:8" s="16" customFormat="1" ht="61.5" customHeight="1" x14ac:dyDescent="0.2">
      <c r="A118" s="173" t="s">
        <v>75</v>
      </c>
      <c r="B118" s="174"/>
      <c r="C118" s="169"/>
      <c r="D118" s="140">
        <f>D110/10</f>
        <v>1050</v>
      </c>
      <c r="E118" s="140"/>
      <c r="F118" s="140"/>
      <c r="G118" s="140"/>
      <c r="H118" s="141"/>
    </row>
    <row r="119" spans="1:8" s="16" customFormat="1" ht="61.5" customHeight="1" thickBot="1" x14ac:dyDescent="0.25">
      <c r="A119" s="162" t="s">
        <v>76</v>
      </c>
      <c r="B119" s="163"/>
      <c r="C119" s="169"/>
      <c r="D119" s="165">
        <v>15744</v>
      </c>
      <c r="E119" s="165"/>
      <c r="F119" s="165"/>
      <c r="G119" s="165"/>
      <c r="H119" s="166"/>
    </row>
    <row r="120" spans="1:8" s="16" customFormat="1" ht="61.5" customHeight="1" thickBot="1" x14ac:dyDescent="0.25">
      <c r="A120" s="167" t="s">
        <v>67</v>
      </c>
      <c r="B120" s="168"/>
      <c r="C120" s="169"/>
      <c r="D120" s="170" t="s">
        <v>68</v>
      </c>
      <c r="E120" s="171"/>
      <c r="F120" s="171"/>
      <c r="G120" s="171"/>
      <c r="H120" s="172"/>
    </row>
    <row r="121" spans="1:8" s="16" customFormat="1" ht="61.5" customHeight="1" x14ac:dyDescent="0.2">
      <c r="A121" s="173" t="s">
        <v>69</v>
      </c>
      <c r="B121" s="174"/>
      <c r="C121" s="169"/>
      <c r="D121" s="140">
        <v>3936</v>
      </c>
      <c r="E121" s="140"/>
      <c r="F121" s="140"/>
      <c r="G121" s="140"/>
      <c r="H121" s="141"/>
    </row>
    <row r="122" spans="1:8" s="16" customFormat="1" ht="61.5" customHeight="1" x14ac:dyDescent="0.2">
      <c r="A122" s="173" t="s">
        <v>70</v>
      </c>
      <c r="B122" s="174"/>
      <c r="C122" s="169"/>
      <c r="D122" s="140">
        <v>3148.7999999999997</v>
      </c>
      <c r="E122" s="140"/>
      <c r="F122" s="140"/>
      <c r="G122" s="140"/>
      <c r="H122" s="141"/>
    </row>
    <row r="123" spans="1:8" s="16" customFormat="1" ht="61.5" customHeight="1" x14ac:dyDescent="0.2">
      <c r="A123" s="173" t="s">
        <v>71</v>
      </c>
      <c r="B123" s="174"/>
      <c r="C123" s="169"/>
      <c r="D123" s="140">
        <v>2623.9999999999995</v>
      </c>
      <c r="E123" s="140"/>
      <c r="F123" s="140"/>
      <c r="G123" s="140"/>
      <c r="H123" s="141"/>
    </row>
    <row r="124" spans="1:8" s="16" customFormat="1" ht="61.5" customHeight="1" x14ac:dyDescent="0.2">
      <c r="A124" s="173" t="s">
        <v>72</v>
      </c>
      <c r="B124" s="174"/>
      <c r="C124" s="169"/>
      <c r="D124" s="140">
        <v>2249.1428571428569</v>
      </c>
      <c r="E124" s="140"/>
      <c r="F124" s="140"/>
      <c r="G124" s="140"/>
      <c r="H124" s="141"/>
    </row>
    <row r="125" spans="1:8" s="16" customFormat="1" ht="61.5" customHeight="1" x14ac:dyDescent="0.2">
      <c r="A125" s="173" t="s">
        <v>73</v>
      </c>
      <c r="B125" s="174"/>
      <c r="C125" s="169"/>
      <c r="D125" s="140">
        <v>1968</v>
      </c>
      <c r="E125" s="140"/>
      <c r="F125" s="140"/>
      <c r="G125" s="140"/>
      <c r="H125" s="141"/>
    </row>
    <row r="126" spans="1:8" s="16" customFormat="1" ht="61.5" customHeight="1" x14ac:dyDescent="0.2">
      <c r="A126" s="173" t="s">
        <v>74</v>
      </c>
      <c r="B126" s="174"/>
      <c r="C126" s="169"/>
      <c r="D126" s="140">
        <v>1749.3333333333333</v>
      </c>
      <c r="E126" s="140"/>
      <c r="F126" s="140"/>
      <c r="G126" s="140"/>
      <c r="H126" s="141"/>
    </row>
    <row r="127" spans="1:8" s="16" customFormat="1" ht="61.5" customHeight="1" thickBot="1" x14ac:dyDescent="0.25">
      <c r="A127" s="173" t="s">
        <v>75</v>
      </c>
      <c r="B127" s="174"/>
      <c r="C127" s="177"/>
      <c r="D127" s="140">
        <v>1574.3999999999999</v>
      </c>
      <c r="E127" s="140"/>
      <c r="F127" s="140"/>
      <c r="G127" s="140"/>
      <c r="H127" s="141"/>
    </row>
    <row r="128" spans="1:8" s="16" customFormat="1" ht="62.45" customHeight="1" thickBot="1" x14ac:dyDescent="0.25">
      <c r="A128" s="178" t="s">
        <v>77</v>
      </c>
      <c r="B128" s="179"/>
      <c r="C1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28" s="44">
        <v>24000</v>
      </c>
      <c r="E128" s="45"/>
      <c r="F128" s="45"/>
      <c r="G128" s="45"/>
      <c r="H128" s="46"/>
    </row>
    <row r="129" spans="1:8" s="16" customFormat="1" ht="24.95" customHeight="1" thickBot="1" x14ac:dyDescent="0.25">
      <c r="A129" s="301"/>
      <c r="B129" s="302"/>
      <c r="C129" s="182"/>
      <c r="D129" s="325"/>
      <c r="E129" s="325"/>
      <c r="F129" s="325"/>
      <c r="G129" s="325"/>
      <c r="H129" s="326"/>
    </row>
    <row r="130" spans="1:8" s="16" customFormat="1" ht="50.1" customHeight="1" x14ac:dyDescent="0.2">
      <c r="A130" s="143" t="s">
        <v>78</v>
      </c>
      <c r="B130" s="144"/>
      <c r="C130" s="294" t="str">
        <f>"Интернет-площадка 2gis.ru на основе Cправочника организаций "&amp;$C$2&amp;""</f>
        <v>Интернет-площадка 2gis.ru на основе Cправочника организаций "2ГИС.УЛАН-УДЭ"</v>
      </c>
      <c r="D130" s="56">
        <v>8550</v>
      </c>
      <c r="E130" s="37"/>
      <c r="F130" s="37"/>
      <c r="G130" s="37"/>
      <c r="H130" s="38"/>
    </row>
    <row r="131" spans="1:8" s="16" customFormat="1" ht="50.1" customHeight="1" x14ac:dyDescent="0.2">
      <c r="A131" s="143" t="s">
        <v>79</v>
      </c>
      <c r="B131" s="144"/>
      <c r="C13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1" s="56">
        <v>1200</v>
      </c>
      <c r="E131" s="37"/>
      <c r="F131" s="37"/>
      <c r="G131" s="37"/>
      <c r="H131" s="38"/>
    </row>
    <row r="132" spans="1:8" s="16" customFormat="1" ht="50.1" customHeight="1" x14ac:dyDescent="0.2">
      <c r="A132" s="143" t="s">
        <v>80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2" s="56">
        <v>1950</v>
      </c>
      <c r="E132" s="37"/>
      <c r="F132" s="37"/>
      <c r="G132" s="37"/>
      <c r="H132" s="38"/>
    </row>
    <row r="133" spans="1:8" s="16" customFormat="1" ht="50.1" customHeight="1" x14ac:dyDescent="0.2">
      <c r="A133" s="143" t="s">
        <v>81</v>
      </c>
      <c r="B133" s="144"/>
      <c r="C133" s="190" t="str">
        <f>"Интернет-площадка 2gis.ru на основе Cправочника организаций "&amp;$C$2&amp;""</f>
        <v>Интернет-площадка 2gis.ru на основе Cправочника организаций "2ГИС.УЛАН-УДЭ"</v>
      </c>
      <c r="D133" s="56">
        <v>12780</v>
      </c>
      <c r="E133" s="37"/>
      <c r="F133" s="37"/>
      <c r="G133" s="37"/>
      <c r="H133" s="38"/>
    </row>
    <row r="134" spans="1:8" s="16" customFormat="1" ht="50.1" customHeight="1" x14ac:dyDescent="0.2">
      <c r="A134" s="143" t="s">
        <v>82</v>
      </c>
      <c r="B134" s="144"/>
      <c r="C134" s="190" t="str">
        <f>"Интернет-площадка 2gis.ru на основе Cправочника организаций "&amp;$C$2&amp;""</f>
        <v>Интернет-площадка 2gis.ru на основе Cправочника организаций "2ГИС.УЛАН-УДЭ"</v>
      </c>
      <c r="D134" s="56">
        <v>15336</v>
      </c>
      <c r="E134" s="37"/>
      <c r="F134" s="37"/>
      <c r="G134" s="37"/>
      <c r="H134" s="38"/>
    </row>
    <row r="135" spans="1:8" s="16" customFormat="1" ht="50.1" customHeight="1" x14ac:dyDescent="0.2">
      <c r="A135" s="143" t="s">
        <v>83</v>
      </c>
      <c r="B135" s="144"/>
      <c r="C135"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5" s="56">
        <v>990</v>
      </c>
      <c r="E135" s="37"/>
      <c r="F135" s="37"/>
      <c r="G135" s="37"/>
      <c r="H135" s="38"/>
    </row>
    <row r="136" spans="1:8" s="16" customFormat="1" ht="50.1" customHeight="1" x14ac:dyDescent="0.2">
      <c r="A136" s="143" t="s">
        <v>84</v>
      </c>
      <c r="B136" s="144"/>
      <c r="C13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6" s="56">
        <v>2400</v>
      </c>
      <c r="E136" s="37"/>
      <c r="F136" s="37"/>
      <c r="G136" s="37"/>
      <c r="H136" s="38"/>
    </row>
    <row r="137" spans="1:8" s="16" customFormat="1" ht="50.1" customHeight="1" x14ac:dyDescent="0.2">
      <c r="A137" s="143" t="s">
        <v>85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7" s="56">
        <v>4248</v>
      </c>
      <c r="E137" s="37"/>
      <c r="F137" s="37"/>
      <c r="G137" s="37"/>
      <c r="H137" s="38"/>
    </row>
    <row r="138" spans="1:8" s="16" customFormat="1" ht="50.1" customHeight="1" x14ac:dyDescent="0.2">
      <c r="A138" s="143" t="s">
        <v>86</v>
      </c>
      <c r="B138" s="144"/>
      <c r="C138" s="190" t="str">
        <f>C169</f>
        <v>электронный справочник на основе Справочника организаций "2ГИС.УЛАН-УДЭ" (мобильная версия 2ГИС 4.0 и выше)</v>
      </c>
      <c r="D138" s="56">
        <v>21600</v>
      </c>
      <c r="E138" s="37"/>
      <c r="F138" s="37"/>
      <c r="G138" s="37"/>
      <c r="H138" s="38"/>
    </row>
    <row r="139" spans="1:8" s="16" customFormat="1" ht="50.1" customHeight="1" x14ac:dyDescent="0.2">
      <c r="A139" s="143" t="s">
        <v>87</v>
      </c>
      <c r="B139" s="144"/>
      <c r="C139" s="190" t="s">
        <v>88</v>
      </c>
      <c r="D139" s="56">
        <v>504</v>
      </c>
      <c r="E139" s="37"/>
      <c r="F139" s="37"/>
      <c r="G139" s="37"/>
      <c r="H139" s="38"/>
    </row>
    <row r="140" spans="1:8" s="16" customFormat="1" ht="66" customHeight="1" x14ac:dyDescent="0.2">
      <c r="A140" s="143" t="s">
        <v>89</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0" s="56">
        <v>4554</v>
      </c>
      <c r="E140" s="37"/>
      <c r="F140" s="37"/>
      <c r="G140" s="37"/>
      <c r="H140" s="38"/>
    </row>
    <row r="141" spans="1:8" s="16" customFormat="1" ht="66" customHeight="1" x14ac:dyDescent="0.2">
      <c r="A141" s="143" t="s">
        <v>90</v>
      </c>
      <c r="B141" s="144"/>
      <c r="C141" s="190"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1" s="56">
        <v>3642</v>
      </c>
      <c r="E141" s="37"/>
      <c r="F141" s="37"/>
      <c r="G141" s="37"/>
      <c r="H141" s="38"/>
    </row>
    <row r="142" spans="1:8" s="16" customFormat="1" ht="66" customHeight="1" x14ac:dyDescent="0.2">
      <c r="A142" s="143" t="s">
        <v>91</v>
      </c>
      <c r="B142" s="144"/>
      <c r="C142"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2" s="56">
        <v>2952</v>
      </c>
      <c r="E142" s="37"/>
      <c r="F142" s="37"/>
      <c r="G142" s="37"/>
      <c r="H142" s="38"/>
    </row>
    <row r="143" spans="1:8" s="16" customFormat="1" ht="66" customHeight="1" x14ac:dyDescent="0.2">
      <c r="A143" s="143" t="s">
        <v>92</v>
      </c>
      <c r="B143" s="144"/>
      <c r="C143" s="190"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3" s="56">
        <v>1824</v>
      </c>
      <c r="E143" s="37"/>
      <c r="F143" s="37"/>
      <c r="G143" s="37"/>
      <c r="H143" s="38"/>
    </row>
    <row r="144" spans="1:8" s="16" customFormat="1" ht="66" customHeight="1" x14ac:dyDescent="0.2">
      <c r="A144" s="143" t="s">
        <v>93</v>
      </c>
      <c r="B144" s="144" t="s">
        <v>93</v>
      </c>
      <c r="C14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4" s="56">
        <v>48720</v>
      </c>
      <c r="E144" s="37"/>
      <c r="F144" s="37"/>
      <c r="G144" s="37"/>
      <c r="H144" s="38"/>
    </row>
    <row r="145" spans="1:8" s="16" customFormat="1" ht="66" customHeight="1" x14ac:dyDescent="0.2">
      <c r="A145" s="143" t="s">
        <v>94</v>
      </c>
      <c r="B145" s="144" t="s">
        <v>94</v>
      </c>
      <c r="C14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45" s="56">
        <v>12000</v>
      </c>
      <c r="E145" s="37"/>
      <c r="F145" s="37"/>
      <c r="G145" s="37"/>
      <c r="H145" s="38"/>
    </row>
    <row r="146" spans="1:8" s="16" customFormat="1" ht="50.1" customHeight="1" thickBot="1" x14ac:dyDescent="0.25">
      <c r="A146" s="143" t="s">
        <v>95</v>
      </c>
      <c r="B146" s="144"/>
      <c r="C14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6" s="56">
        <v>300</v>
      </c>
      <c r="E146" s="37"/>
      <c r="F146" s="37"/>
      <c r="G146" s="37"/>
      <c r="H146" s="38"/>
    </row>
    <row r="147" spans="1:8" s="16" customFormat="1" ht="102" customHeight="1" thickBot="1" x14ac:dyDescent="0.25">
      <c r="A147" s="143" t="s">
        <v>16</v>
      </c>
      <c r="B147" s="144"/>
      <c r="C14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7" s="56">
        <v>1500</v>
      </c>
      <c r="E147" s="37"/>
      <c r="F147" s="37"/>
      <c r="G147" s="37"/>
      <c r="H147" s="38"/>
    </row>
    <row r="148" spans="1:8" s="16" customFormat="1" ht="126" customHeight="1" x14ac:dyDescent="0.2">
      <c r="A148" s="143" t="s">
        <v>96</v>
      </c>
      <c r="B148" s="144"/>
      <c r="C14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8" s="56">
        <v>24600</v>
      </c>
      <c r="E148" s="37"/>
      <c r="F148" s="37"/>
      <c r="G148" s="37"/>
      <c r="H148" s="38"/>
    </row>
    <row r="149" spans="1:8" s="16" customFormat="1" ht="96" customHeight="1" x14ac:dyDescent="0.2">
      <c r="A149" s="137" t="s">
        <v>97</v>
      </c>
      <c r="B149" s="19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9" s="56">
        <v>5010</v>
      </c>
      <c r="E149" s="37"/>
      <c r="F149" s="37"/>
      <c r="G149" s="37"/>
      <c r="H149" s="38"/>
    </row>
    <row r="150" spans="1:8" s="16" customFormat="1" ht="96" customHeight="1" x14ac:dyDescent="0.2">
      <c r="A150" s="137" t="s">
        <v>98</v>
      </c>
      <c r="B150" s="191"/>
      <c r="C15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50" s="56">
        <v>13200</v>
      </c>
      <c r="E150" s="37"/>
      <c r="F150" s="37"/>
      <c r="G150" s="37"/>
      <c r="H150" s="38"/>
    </row>
    <row r="151" spans="1:8" s="16" customFormat="1" ht="50.1" customHeight="1" x14ac:dyDescent="0.2">
      <c r="A151" s="143" t="s">
        <v>99</v>
      </c>
      <c r="B151" s="144"/>
      <c r="C151" s="190" t="str">
        <f>"Интернет-площадка 2gis.ru на основе Cправочника организаций "&amp;$C$2&amp;""</f>
        <v>Интернет-площадка 2gis.ru на основе Cправочника организаций "2ГИС.УЛАН-УДЭ"</v>
      </c>
      <c r="D151" s="56">
        <v>12000</v>
      </c>
      <c r="E151" s="37"/>
      <c r="F151" s="37"/>
      <c r="G151" s="37"/>
      <c r="H151" s="38"/>
    </row>
    <row r="152" spans="1:8" s="16" customFormat="1" ht="50.1" customHeight="1" x14ac:dyDescent="0.2">
      <c r="A152" s="143" t="s">
        <v>100</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1680</v>
      </c>
      <c r="E152" s="37"/>
      <c r="F152" s="37"/>
      <c r="G152" s="37"/>
      <c r="H152" s="38"/>
    </row>
    <row r="153" spans="1:8" s="16" customFormat="1" ht="50.1" customHeight="1" x14ac:dyDescent="0.2">
      <c r="A153" s="143" t="s">
        <v>101</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2760</v>
      </c>
      <c r="E153" s="37"/>
      <c r="F153" s="37"/>
      <c r="G153" s="37"/>
      <c r="H153" s="38"/>
    </row>
    <row r="154" spans="1:8" s="16" customFormat="1" ht="50.1" customHeight="1" x14ac:dyDescent="0.2">
      <c r="A154" s="143" t="s">
        <v>102</v>
      </c>
      <c r="B154" s="144"/>
      <c r="C154" s="190" t="str">
        <f>"Интернет-площадка 2gis.ru на основе Cправочника организаций "&amp;$C$2&amp;""</f>
        <v>Интернет-площадка 2gis.ru на основе Cправочника организаций "2ГИС.УЛАН-УДЭ"</v>
      </c>
      <c r="D154" s="56">
        <v>18000</v>
      </c>
      <c r="E154" s="37"/>
      <c r="F154" s="37"/>
      <c r="G154" s="37"/>
      <c r="H154" s="38"/>
    </row>
    <row r="155" spans="1:8" s="16" customFormat="1" ht="50.1" customHeight="1" x14ac:dyDescent="0.2">
      <c r="A155" s="143" t="s">
        <v>103</v>
      </c>
      <c r="B155" s="144"/>
      <c r="C155" s="190" t="str">
        <f>"Интернет-площадка 2gis.ru на основе Cправочника организаций "&amp;$C$2&amp;""</f>
        <v>Интернет-площадка 2gis.ru на основе Cправочника организаций "2ГИС.УЛАН-УДЭ"</v>
      </c>
      <c r="D155" s="56">
        <v>21600</v>
      </c>
      <c r="E155" s="37"/>
      <c r="F155" s="37"/>
      <c r="G155" s="37"/>
      <c r="H155" s="38"/>
    </row>
    <row r="156" spans="1:8" s="16" customFormat="1" ht="50.1" customHeight="1" x14ac:dyDescent="0.2">
      <c r="A156" s="143" t="s">
        <v>104</v>
      </c>
      <c r="B156" s="144"/>
      <c r="C156"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6" s="56">
        <v>1440</v>
      </c>
      <c r="E156" s="37"/>
      <c r="F156" s="37"/>
      <c r="G156" s="37"/>
      <c r="H156" s="38"/>
    </row>
    <row r="157" spans="1:8" s="16" customFormat="1" ht="50.1" customHeight="1" x14ac:dyDescent="0.2">
      <c r="A157" s="143" t="s">
        <v>105</v>
      </c>
      <c r="B157" s="144"/>
      <c r="C157"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7" s="56">
        <v>3360</v>
      </c>
      <c r="E157" s="37"/>
      <c r="F157" s="37"/>
      <c r="G157" s="37"/>
      <c r="H157" s="38"/>
    </row>
    <row r="158" spans="1:8" s="16" customFormat="1" ht="50.1" customHeight="1" x14ac:dyDescent="0.2">
      <c r="A158" s="143" t="s">
        <v>106</v>
      </c>
      <c r="B158" s="144"/>
      <c r="C158"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8" s="56">
        <v>6000</v>
      </c>
      <c r="E158" s="37"/>
      <c r="F158" s="37"/>
      <c r="G158" s="37"/>
      <c r="H158" s="38"/>
    </row>
    <row r="159" spans="1:8" s="16" customFormat="1" ht="50.1" customHeight="1" x14ac:dyDescent="0.2">
      <c r="A159" s="143" t="s">
        <v>107</v>
      </c>
      <c r="B159" s="144"/>
      <c r="C159" s="190" t="s">
        <v>88</v>
      </c>
      <c r="D159" s="56">
        <v>720</v>
      </c>
      <c r="E159" s="37"/>
      <c r="F159" s="37"/>
      <c r="G159" s="37"/>
      <c r="H159" s="38"/>
    </row>
    <row r="160" spans="1:8" s="16" customFormat="1" ht="79.5" customHeight="1" x14ac:dyDescent="0.2">
      <c r="A160" s="143" t="s">
        <v>108</v>
      </c>
      <c r="B160" s="144"/>
      <c r="C16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56">
        <v>68280</v>
      </c>
      <c r="E160" s="37"/>
      <c r="F160" s="37"/>
      <c r="G160" s="37"/>
      <c r="H160" s="38"/>
    </row>
    <row r="161" spans="1:8" s="16" customFormat="1" ht="50.1" customHeight="1" thickBot="1" x14ac:dyDescent="0.25">
      <c r="A161" s="143" t="s">
        <v>109</v>
      </c>
      <c r="B161" s="144"/>
      <c r="C16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1" s="56">
        <v>480</v>
      </c>
      <c r="E161" s="37"/>
      <c r="F161" s="37"/>
      <c r="G161" s="37"/>
      <c r="H161" s="38"/>
    </row>
    <row r="162" spans="1:8" s="28" customFormat="1" ht="50.1" customHeight="1" thickBot="1" x14ac:dyDescent="0.25">
      <c r="A162" s="24" t="s">
        <v>110</v>
      </c>
      <c r="B162" s="25"/>
      <c r="C162" s="26"/>
      <c r="D162" s="156"/>
      <c r="E162" s="156"/>
      <c r="F162" s="156"/>
      <c r="G162" s="156"/>
      <c r="H162" s="157"/>
    </row>
    <row r="163" spans="1:8" s="16" customFormat="1" ht="50.1" customHeight="1" x14ac:dyDescent="0.2">
      <c r="A163" s="143" t="s">
        <v>111</v>
      </c>
      <c r="B163" s="144"/>
      <c r="C16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63" s="36">
        <v>11550</v>
      </c>
      <c r="E163" s="37"/>
      <c r="F163" s="37"/>
      <c r="G163" s="37"/>
      <c r="H163" s="38"/>
    </row>
    <row r="164" spans="1:8" s="16" customFormat="1" ht="50.1" customHeight="1" x14ac:dyDescent="0.2">
      <c r="A164" s="143" t="s">
        <v>112</v>
      </c>
      <c r="B164" s="144"/>
      <c r="C164" s="196"/>
      <c r="D164" s="36">
        <v>15570</v>
      </c>
      <c r="E164" s="37"/>
      <c r="F164" s="37"/>
      <c r="G164" s="37"/>
      <c r="H164" s="38"/>
    </row>
    <row r="165" spans="1:8" s="16" customFormat="1" ht="50.1" customHeight="1" x14ac:dyDescent="0.2">
      <c r="A165" s="194" t="s">
        <v>113</v>
      </c>
      <c r="B165" s="195"/>
      <c r="C165" s="196"/>
      <c r="D165" s="329">
        <v>3000</v>
      </c>
      <c r="E165" s="140"/>
      <c r="F165" s="140"/>
      <c r="G165" s="140"/>
      <c r="H165" s="140"/>
    </row>
    <row r="166" spans="1:8" s="16" customFormat="1" ht="50.1" customHeight="1" x14ac:dyDescent="0.2">
      <c r="A166" s="194" t="s">
        <v>114</v>
      </c>
      <c r="B166" s="195"/>
      <c r="C166" s="196"/>
      <c r="D166" s="329">
        <v>300</v>
      </c>
      <c r="E166" s="140"/>
      <c r="F166" s="140"/>
      <c r="G166" s="140"/>
      <c r="H166" s="140"/>
    </row>
    <row r="167" spans="1:8" s="16" customFormat="1" ht="50.1" customHeight="1" thickBot="1" x14ac:dyDescent="0.25">
      <c r="A167" s="194" t="s">
        <v>115</v>
      </c>
      <c r="B167" s="195"/>
      <c r="C167" s="198"/>
      <c r="D167" s="78">
        <v>1050</v>
      </c>
      <c r="E167" s="79"/>
      <c r="F167" s="79"/>
      <c r="G167" s="79"/>
      <c r="H167" s="79"/>
    </row>
    <row r="168" spans="1:8" s="16" customFormat="1" ht="50.1" customHeight="1" thickBot="1" x14ac:dyDescent="0.25">
      <c r="A168" s="24" t="s">
        <v>116</v>
      </c>
      <c r="B168" s="25"/>
      <c r="C168" s="26"/>
      <c r="D168" s="156"/>
      <c r="E168" s="156"/>
      <c r="F168" s="156"/>
      <c r="G168" s="156"/>
      <c r="H168" s="157"/>
    </row>
    <row r="169" spans="1:8" s="16" customFormat="1" ht="50.1" customHeight="1" x14ac:dyDescent="0.2">
      <c r="A169" s="143" t="s">
        <v>117</v>
      </c>
      <c r="B169" s="144"/>
      <c r="C16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9" s="200">
        <f>F169*1.2</f>
        <v>12456</v>
      </c>
      <c r="E169" s="201">
        <f>F169*1.1</f>
        <v>11418.000000000002</v>
      </c>
      <c r="F169" s="201">
        <v>10380</v>
      </c>
      <c r="G169" s="201">
        <f>F169*0.75</f>
        <v>7785</v>
      </c>
      <c r="H169" s="202">
        <f>F169*0.5</f>
        <v>5190</v>
      </c>
    </row>
    <row r="170" spans="1:8" s="16" customFormat="1" ht="50.1" customHeight="1" x14ac:dyDescent="0.2">
      <c r="A170" s="143" t="s">
        <v>118</v>
      </c>
      <c r="B170" s="144"/>
      <c r="C170" s="190" t="str">
        <f>"Интернет-площадка 2gis.ru на основе Cправочника организаций "&amp;$C$2&amp;""</f>
        <v>Интернет-площадка 2gis.ru на основе Cправочника организаций "2ГИС.УЛАН-УДЭ"</v>
      </c>
      <c r="D170" s="36">
        <v>6570</v>
      </c>
      <c r="E170" s="37"/>
      <c r="F170" s="37"/>
      <c r="G170" s="37"/>
      <c r="H170" s="38"/>
    </row>
    <row r="171" spans="1:8" s="16" customFormat="1" ht="50.1" customHeight="1" x14ac:dyDescent="0.2">
      <c r="A171" s="143" t="s">
        <v>119</v>
      </c>
      <c r="B171" s="144"/>
      <c r="C171"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1" s="56">
        <v>1200</v>
      </c>
      <c r="E171" s="37"/>
      <c r="F171" s="37"/>
      <c r="G171" s="37"/>
      <c r="H171" s="38"/>
    </row>
    <row r="172" spans="1:8" s="16" customFormat="1" ht="50.1" customHeight="1" x14ac:dyDescent="0.2">
      <c r="A172" s="137" t="s">
        <v>286</v>
      </c>
      <c r="B172" s="191"/>
      <c r="C17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72" s="200">
        <f>F172*1.2</f>
        <v>17568</v>
      </c>
      <c r="E172" s="201">
        <f>F172*1.1</f>
        <v>16104.000000000002</v>
      </c>
      <c r="F172" s="201">
        <v>14640</v>
      </c>
      <c r="G172" s="201">
        <f>F172*0.75</f>
        <v>10980</v>
      </c>
      <c r="H172" s="202">
        <f>F172*0.5</f>
        <v>7320</v>
      </c>
    </row>
    <row r="173" spans="1:8" s="16" customFormat="1" ht="50.1" customHeight="1" x14ac:dyDescent="0.2">
      <c r="A173" s="143" t="s">
        <v>165</v>
      </c>
      <c r="B173" s="144"/>
      <c r="C173" s="190" t="str">
        <f>"Интернет-площадка 2gis.ru на основе Cправочника организаций "&amp;$C$2&amp;""</f>
        <v>Интернет-площадка 2gis.ru на основе Cправочника организаций "2ГИС.УЛАН-УДЭ"</v>
      </c>
      <c r="D173" s="36">
        <v>9240</v>
      </c>
      <c r="E173" s="37"/>
      <c r="F173" s="37"/>
      <c r="G173" s="37"/>
      <c r="H173" s="38"/>
    </row>
    <row r="174" spans="1:8" s="16" customFormat="1" ht="50.1" customHeight="1" x14ac:dyDescent="0.2">
      <c r="A174" s="143" t="s">
        <v>122</v>
      </c>
      <c r="B174" s="144"/>
      <c r="C174" s="19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6">
        <v>1680</v>
      </c>
      <c r="E174" s="37"/>
      <c r="F174" s="37"/>
      <c r="G174" s="37"/>
      <c r="H174" s="38"/>
    </row>
    <row r="175" spans="1:8" s="16" customFormat="1" ht="126" customHeight="1" thickBot="1" x14ac:dyDescent="0.25">
      <c r="A175" s="143" t="s">
        <v>123</v>
      </c>
      <c r="B175" s="144"/>
      <c r="C175" s="203" t="str">
        <f>C170</f>
        <v>Интернет-площадка 2gis.ru на основе Cправочника организаций "2ГИС.УЛАН-УДЭ"</v>
      </c>
      <c r="D175" s="200">
        <f>F175*1.2</f>
        <v>10260</v>
      </c>
      <c r="E175" s="201">
        <f>F175*1.1</f>
        <v>9405</v>
      </c>
      <c r="F175" s="201">
        <v>8550</v>
      </c>
      <c r="G175" s="201">
        <f>F175*0.75</f>
        <v>6412.5</v>
      </c>
      <c r="H175" s="202">
        <f>F175*0.5</f>
        <v>4275</v>
      </c>
    </row>
    <row r="176" spans="1:8" s="28" customFormat="1" ht="50.1" customHeight="1" thickBot="1" x14ac:dyDescent="0.25">
      <c r="A176" s="24" t="s">
        <v>184</v>
      </c>
      <c r="B176" s="25"/>
      <c r="C176" s="26"/>
      <c r="D176" s="156"/>
      <c r="E176" s="156"/>
      <c r="F176" s="156"/>
      <c r="G176" s="156"/>
      <c r="H176" s="157"/>
    </row>
    <row r="177" spans="1:8" s="23" customFormat="1" ht="30" customHeight="1" thickBot="1" x14ac:dyDescent="0.25">
      <c r="A177" s="535"/>
      <c r="B177" s="357"/>
      <c r="C177" s="358"/>
      <c r="D177" s="357"/>
      <c r="E177" s="357"/>
      <c r="F177" s="357"/>
      <c r="G177" s="357"/>
      <c r="H177" s="359"/>
    </row>
    <row r="178" spans="1:8" s="16" customFormat="1" ht="185.25" customHeight="1" x14ac:dyDescent="0.2">
      <c r="A178" s="143" t="s">
        <v>185</v>
      </c>
      <c r="B178" s="144"/>
      <c r="C17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78" s="31">
        <v>16470</v>
      </c>
      <c r="E178" s="32"/>
      <c r="F178" s="32"/>
      <c r="G178" s="32"/>
      <c r="H178" s="33"/>
    </row>
    <row r="179" spans="1:8" s="16" customFormat="1" ht="83.25" customHeight="1" thickBot="1" x14ac:dyDescent="0.25">
      <c r="A179" s="143" t="s">
        <v>186</v>
      </c>
      <c r="B179" s="144"/>
      <c r="C179" s="196"/>
      <c r="D179" s="36">
        <v>16470</v>
      </c>
      <c r="E179" s="37"/>
      <c r="F179" s="37"/>
      <c r="G179" s="37"/>
      <c r="H179" s="38"/>
    </row>
    <row r="180" spans="1:8" s="16" customFormat="1" ht="21.75" thickBot="1" x14ac:dyDescent="0.25">
      <c r="A180" s="301"/>
      <c r="B180" s="302"/>
      <c r="C180" s="118"/>
      <c r="D180" s="325"/>
      <c r="E180" s="325"/>
      <c r="F180" s="325"/>
      <c r="G180" s="325"/>
      <c r="H180" s="326"/>
    </row>
    <row r="181" spans="1:8" ht="12.6" customHeight="1" x14ac:dyDescent="0.2"/>
    <row r="182" spans="1:8" s="211" customFormat="1" ht="24.95" customHeight="1" x14ac:dyDescent="0.2">
      <c r="A182" s="208"/>
      <c r="B182" s="209" t="s">
        <v>125</v>
      </c>
      <c r="C182" s="210" t="s">
        <v>705</v>
      </c>
      <c r="D182" s="210"/>
    </row>
    <row r="183" spans="1:8" s="211" customFormat="1" ht="24.95" customHeight="1" x14ac:dyDescent="0.2">
      <c r="A183" s="208"/>
      <c r="C183" s="212" t="s">
        <v>706</v>
      </c>
      <c r="D183" s="212"/>
    </row>
    <row r="184" spans="1:8" s="211" customFormat="1" ht="24.95" customHeight="1" x14ac:dyDescent="0.2">
      <c r="A184" s="208"/>
      <c r="C184" s="212" t="s">
        <v>707</v>
      </c>
      <c r="D184" s="212"/>
    </row>
    <row r="185" spans="1:8" s="205" customFormat="1" ht="12" customHeight="1" x14ac:dyDescent="0.2">
      <c r="A185" s="204"/>
      <c r="C185" s="212"/>
      <c r="D185" s="212"/>
      <c r="E185" s="211"/>
      <c r="F185" s="211"/>
      <c r="G185" s="211"/>
    </row>
    <row r="186" spans="1:8" s="219" customFormat="1" ht="24.95" customHeight="1" x14ac:dyDescent="0.2">
      <c r="A186" s="215" t="str">
        <f>Абакан_юр!A157</f>
        <v>По соглашению сторон в качестве валюты платежа могут выступать украинские гривны, в этом случае курс следующий: 1 руб. = 0,4294 гривен</v>
      </c>
      <c r="B186" s="215"/>
      <c r="C186" s="215"/>
      <c r="D186" s="216"/>
      <c r="E186" s="216"/>
      <c r="F186" s="217"/>
      <c r="G186" s="218"/>
      <c r="H186" s="218"/>
    </row>
    <row r="187" spans="1:8" s="219" customFormat="1" ht="24.95" customHeight="1" x14ac:dyDescent="0.2">
      <c r="A187" s="215" t="str">
        <f>Абакан_юр!A158</f>
        <v>По соглашению сторон в качестве валюты платежа могут выступать дирхамы ОАЭ, в этом случае курс следующий: 1 руб. = 0,0422 дирхам</v>
      </c>
      <c r="B187" s="215"/>
      <c r="C187" s="215"/>
      <c r="D187" s="216"/>
      <c r="E187" s="216"/>
      <c r="F187" s="217"/>
      <c r="G187" s="220"/>
      <c r="H187" s="220"/>
    </row>
    <row r="188" spans="1:8" s="219" customFormat="1" ht="24.95" customHeight="1" x14ac:dyDescent="0.2">
      <c r="A188" s="215" t="str">
        <f>Абакан_юр!A159</f>
        <v>По соглашению сторон в качестве валюты платежа могут выступать доллары США, в этом случае курс следующий: 1 руб. = 0,0115 доллара</v>
      </c>
      <c r="B188" s="215"/>
      <c r="C188" s="215"/>
      <c r="D188" s="216"/>
      <c r="E188" s="216"/>
      <c r="F188" s="217"/>
      <c r="G188" s="220"/>
      <c r="H188" s="220"/>
    </row>
    <row r="189" spans="1:8" s="219" customFormat="1" ht="24.95" customHeight="1" x14ac:dyDescent="0.2">
      <c r="A189" s="215" t="str">
        <f>Абакан_юр!A160</f>
        <v>По соглашению сторон в качестве валюты платежа могут выступать евро, в этом случае курс следующий: 1 руб. = 0,0106 евро</v>
      </c>
      <c r="B189" s="215"/>
      <c r="C189" s="215"/>
      <c r="D189" s="216"/>
      <c r="E189" s="217"/>
      <c r="F189" s="217"/>
      <c r="G189" s="220"/>
      <c r="H189" s="220"/>
    </row>
    <row r="190" spans="1:8" s="219" customFormat="1" ht="24.95" customHeight="1" x14ac:dyDescent="0.2">
      <c r="A190" s="215" t="str">
        <f>Абакан_юр!A161</f>
        <v>По соглашению сторон в качестве валюты платежа могут выступать чешские кроны, в этом случае курс следующий: 1 руб. = 0,2596 крона</v>
      </c>
      <c r="B190" s="215"/>
      <c r="C190" s="215"/>
      <c r="D190" s="216"/>
      <c r="E190" s="217"/>
      <c r="F190" s="217"/>
      <c r="G190" s="220"/>
      <c r="H190" s="220"/>
    </row>
    <row r="191" spans="1:8" s="219" customFormat="1" ht="24.95" customHeight="1" x14ac:dyDescent="0.2">
      <c r="A191" s="215" t="str">
        <f>Абакан_юр!A162</f>
        <v>По соглашению сторон в качестве валюты платежа могут выступать киргизские сомы, в этом случае курс следующий: 1 руб. = 1,0276 сом</v>
      </c>
      <c r="B191" s="215"/>
      <c r="C191" s="215"/>
      <c r="D191" s="216"/>
      <c r="E191" s="216"/>
      <c r="F191" s="217"/>
      <c r="G191" s="220"/>
      <c r="H191" s="220"/>
    </row>
    <row r="192" spans="1:8" s="219" customFormat="1" ht="24.95" customHeight="1" x14ac:dyDescent="0.2">
      <c r="A19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92" s="215"/>
      <c r="C192" s="215"/>
      <c r="D192" s="216"/>
      <c r="E192" s="216"/>
      <c r="F192" s="217"/>
      <c r="G192" s="220"/>
      <c r="H192" s="220"/>
    </row>
    <row r="193" spans="1:8" s="226" customFormat="1" ht="12" customHeight="1" x14ac:dyDescent="0.2">
      <c r="A193" s="221"/>
      <c r="B193" s="221"/>
      <c r="C193" s="222"/>
      <c r="D193" s="223"/>
      <c r="E193" s="223"/>
      <c r="F193" s="224"/>
      <c r="G193" s="225"/>
      <c r="H193" s="225"/>
    </row>
    <row r="194" spans="1:8" ht="24.95" customHeight="1" x14ac:dyDescent="0.2">
      <c r="A194" s="227" t="s">
        <v>136</v>
      </c>
      <c r="B194" s="227"/>
      <c r="C194" s="227"/>
      <c r="D194" s="227"/>
      <c r="E194" s="227"/>
      <c r="F194" s="227"/>
      <c r="G194" s="227"/>
      <c r="H194" s="227"/>
    </row>
    <row r="195" spans="1:8" ht="24.95" customHeight="1" x14ac:dyDescent="0.2">
      <c r="A195" s="227" t="s">
        <v>137</v>
      </c>
      <c r="B195" s="227"/>
      <c r="C195" s="227"/>
      <c r="D195" s="227"/>
      <c r="E195" s="227"/>
      <c r="F195" s="227"/>
      <c r="G195" s="227"/>
      <c r="H195" s="227"/>
    </row>
    <row r="196" spans="1:8" s="226" customFormat="1" ht="12.6" customHeight="1" x14ac:dyDescent="0.2">
      <c r="A196" s="221"/>
      <c r="B196" s="221"/>
      <c r="C196" s="222"/>
      <c r="D196" s="223"/>
      <c r="E196" s="223"/>
      <c r="F196" s="224"/>
      <c r="G196" s="225"/>
      <c r="H196" s="225"/>
    </row>
    <row r="197" spans="1:8" s="230" customFormat="1" ht="50.1" customHeight="1" thickBot="1" x14ac:dyDescent="0.25">
      <c r="A197" s="228" t="s">
        <v>138</v>
      </c>
      <c r="B197" s="228"/>
      <c r="C197" s="228"/>
      <c r="D197" s="228"/>
      <c r="E197" s="228"/>
      <c r="F197" s="229"/>
      <c r="G197" s="219"/>
    </row>
    <row r="198" spans="1:8" s="235" customFormat="1" ht="50.1" customHeight="1" thickBot="1" x14ac:dyDescent="0.25">
      <c r="A198" s="541" t="s">
        <v>139</v>
      </c>
      <c r="B198" s="542"/>
      <c r="C198" s="542"/>
      <c r="D198" s="542"/>
      <c r="E198" s="543"/>
      <c r="F198" s="234"/>
      <c r="G198" s="205"/>
    </row>
    <row r="199" spans="1:8" ht="73.5" customHeight="1" thickBot="1" x14ac:dyDescent="0.25">
      <c r="A199" s="305" t="s">
        <v>140</v>
      </c>
      <c r="B199" s="306"/>
      <c r="C199" s="238" t="s">
        <v>141</v>
      </c>
      <c r="D199" s="330" t="s">
        <v>142</v>
      </c>
      <c r="E199" s="331"/>
      <c r="F199" s="240"/>
      <c r="G199" s="240"/>
      <c r="H199" s="240"/>
    </row>
    <row r="200" spans="1:8" ht="99.95" customHeight="1" x14ac:dyDescent="0.2">
      <c r="A200" s="246" t="s">
        <v>143</v>
      </c>
      <c r="B200" s="247"/>
      <c r="C200" s="248" t="s">
        <v>144</v>
      </c>
      <c r="D200" s="249" t="s">
        <v>145</v>
      </c>
      <c r="E200" s="250"/>
      <c r="F200" s="240"/>
      <c r="G200" s="240"/>
      <c r="H200" s="240"/>
    </row>
    <row r="201" spans="1:8" ht="75" customHeight="1" x14ac:dyDescent="0.2">
      <c r="A201" s="246" t="s">
        <v>146</v>
      </c>
      <c r="B201" s="247"/>
      <c r="C201" s="248" t="s">
        <v>147</v>
      </c>
      <c r="D201" s="249" t="s">
        <v>148</v>
      </c>
      <c r="E201" s="250"/>
      <c r="F201" s="240"/>
      <c r="G201" s="240"/>
      <c r="H201" s="240"/>
    </row>
    <row r="202" spans="1:8" ht="119.25" customHeight="1" thickBot="1" x14ac:dyDescent="0.25">
      <c r="A202" s="332" t="s">
        <v>149</v>
      </c>
      <c r="B202" s="333"/>
      <c r="C202" s="334" t="s">
        <v>150</v>
      </c>
      <c r="D202" s="335" t="s">
        <v>148</v>
      </c>
      <c r="E202" s="336"/>
      <c r="F202" s="240"/>
      <c r="G202" s="240"/>
      <c r="H202" s="240"/>
    </row>
    <row r="203" spans="1:8" s="205" customFormat="1" ht="102.75" customHeight="1" thickBot="1" x14ac:dyDescent="0.25">
      <c r="A203" s="332" t="s">
        <v>152</v>
      </c>
      <c r="B203" s="333"/>
      <c r="C203" s="547" t="s">
        <v>153</v>
      </c>
      <c r="D203" s="335" t="s">
        <v>148</v>
      </c>
      <c r="E203" s="336"/>
      <c r="F203" s="234"/>
      <c r="G203" s="234"/>
      <c r="H203" s="234"/>
    </row>
    <row r="204" spans="1:8" s="226" customFormat="1" ht="222.75" customHeight="1" thickBot="1" x14ac:dyDescent="0.25">
      <c r="A204" s="332" t="s">
        <v>154</v>
      </c>
      <c r="B204" s="333"/>
      <c r="C204" s="334" t="s">
        <v>155</v>
      </c>
      <c r="D204" s="335" t="s">
        <v>148</v>
      </c>
      <c r="E204" s="336"/>
      <c r="F204" s="224"/>
      <c r="G204" s="225"/>
      <c r="H204" s="225"/>
    </row>
    <row r="205" spans="1:8" ht="52.5" customHeight="1" x14ac:dyDescent="0.2">
      <c r="A205" s="252" t="s">
        <v>156</v>
      </c>
      <c r="B205" s="252"/>
      <c r="C205" s="252"/>
      <c r="D205" s="252"/>
      <c r="E205" s="252"/>
      <c r="F205" s="252"/>
      <c r="G205" s="252"/>
      <c r="H205" s="252"/>
    </row>
    <row r="206" spans="1:8" ht="52.5" customHeight="1" x14ac:dyDescent="0.2">
      <c r="A206" s="252" t="s">
        <v>157</v>
      </c>
      <c r="B206" s="252"/>
      <c r="C206" s="252"/>
      <c r="D206" s="252"/>
      <c r="E206" s="252"/>
      <c r="F206" s="252"/>
      <c r="G206" s="252"/>
      <c r="H206" s="252"/>
    </row>
    <row r="207" spans="1:8" ht="180.75" customHeight="1" x14ac:dyDescent="0.2">
      <c r="A20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11"/>
      <c r="C207" s="311"/>
      <c r="D207" s="311"/>
      <c r="E207" s="311"/>
      <c r="F207" s="311"/>
      <c r="G207" s="311"/>
      <c r="H207" s="311"/>
    </row>
    <row r="208" spans="1:8" s="16" customFormat="1" ht="67.5" customHeight="1" x14ac:dyDescent="0.2">
      <c r="A208" s="227" t="s">
        <v>159</v>
      </c>
      <c r="B208" s="227"/>
      <c r="C208" s="227"/>
      <c r="D208" s="227"/>
      <c r="E208" s="227"/>
      <c r="F208" s="227"/>
      <c r="G208" s="227"/>
      <c r="H208" s="227"/>
    </row>
    <row r="209" spans="1:8" ht="23.25" x14ac:dyDescent="0.2">
      <c r="A209" s="252" t="s">
        <v>160</v>
      </c>
      <c r="B209" s="252"/>
      <c r="C209" s="252"/>
      <c r="D209" s="252"/>
      <c r="E209" s="252"/>
      <c r="F209" s="252"/>
      <c r="G209" s="252"/>
      <c r="H209" s="252"/>
    </row>
    <row r="210" spans="1:8" s="254" customFormat="1" ht="114.75" customHeight="1" x14ac:dyDescent="0.2">
      <c r="A210" s="227" t="s">
        <v>161</v>
      </c>
      <c r="B210" s="227"/>
      <c r="C210" s="227"/>
      <c r="D210" s="227"/>
      <c r="E210" s="227"/>
      <c r="F210" s="227"/>
      <c r="G210" s="227"/>
      <c r="H210" s="227"/>
    </row>
  </sheetData>
  <sheetProtection selectLockedCells="1" selectUnlockedCells="1"/>
  <mergeCells count="352">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7:C177"/>
    <mergeCell ref="D177:H177"/>
    <mergeCell ref="A178:B178"/>
    <mergeCell ref="C178:C179"/>
    <mergeCell ref="D178:H178"/>
    <mergeCell ref="A179:B179"/>
    <mergeCell ref="D179:H179"/>
    <mergeCell ref="A173:B173"/>
    <mergeCell ref="D173:H173"/>
    <mergeCell ref="A174:B174"/>
    <mergeCell ref="D174:H174"/>
    <mergeCell ref="A175:B175"/>
    <mergeCell ref="A176:B176"/>
    <mergeCell ref="D176:H176"/>
    <mergeCell ref="A169:B169"/>
    <mergeCell ref="A170:B170"/>
    <mergeCell ref="D170:H170"/>
    <mergeCell ref="A171:B171"/>
    <mergeCell ref="D171:H171"/>
    <mergeCell ref="A172:B172"/>
    <mergeCell ref="D165:H165"/>
    <mergeCell ref="A166:B166"/>
    <mergeCell ref="D166:H166"/>
    <mergeCell ref="A167:B167"/>
    <mergeCell ref="D167:H167"/>
    <mergeCell ref="A168:B168"/>
    <mergeCell ref="D168:H168"/>
    <mergeCell ref="A161:B161"/>
    <mergeCell ref="D161:H161"/>
    <mergeCell ref="A162:B162"/>
    <mergeCell ref="D162:H162"/>
    <mergeCell ref="A163:B163"/>
    <mergeCell ref="C163:C167"/>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165"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9288</v>
      </c>
      <c r="E7" s="32">
        <f>F7*1.1</f>
        <v>8514</v>
      </c>
      <c r="F7" s="32">
        <v>7740</v>
      </c>
      <c r="G7" s="32">
        <f>F7*0.75</f>
        <v>5805</v>
      </c>
      <c r="H7" s="33">
        <f>F7*0.5</f>
        <v>3870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9957.6</v>
      </c>
      <c r="E12" s="32">
        <f>F12*1.1</f>
        <v>9127.8000000000011</v>
      </c>
      <c r="F12" s="32">
        <v>8298</v>
      </c>
      <c r="G12" s="32">
        <f>F12*0.75</f>
        <v>6223.5</v>
      </c>
      <c r="H12" s="33">
        <f>F12*0.5</f>
        <v>4149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4">
        <v>300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13003.199999999999</v>
      </c>
      <c r="E27" s="32">
        <f>F27*1.1</f>
        <v>11919.6</v>
      </c>
      <c r="F27" s="32">
        <v>10836</v>
      </c>
      <c r="G27" s="32">
        <f>F27*0.75</f>
        <v>8127</v>
      </c>
      <c r="H27" s="33">
        <f>F27*0.5</f>
        <v>5418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13953.6</v>
      </c>
      <c r="E32" s="32">
        <f>F32*1.1</f>
        <v>12790.800000000001</v>
      </c>
      <c r="F32" s="32">
        <v>11628</v>
      </c>
      <c r="G32" s="32">
        <f>F32*0.75</f>
        <v>8721</v>
      </c>
      <c r="H32" s="33">
        <f>F32*0.5</f>
        <v>5814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600 до 12000</v>
      </c>
      <c r="E56" s="122"/>
      <c r="F56" s="122"/>
      <c r="G56" s="122"/>
      <c r="H56" s="123"/>
    </row>
    <row r="57" spans="1:8" ht="37.5" customHeight="1" x14ac:dyDescent="0.2">
      <c r="A57" s="124" t="s">
        <v>32</v>
      </c>
      <c r="B57" s="125"/>
      <c r="C57" s="372"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57" s="127">
        <v>600</v>
      </c>
      <c r="E57" s="128"/>
      <c r="F57" s="128"/>
      <c r="G57" s="128"/>
      <c r="H57" s="129"/>
    </row>
    <row r="58" spans="1:8" ht="37.5" customHeight="1" x14ac:dyDescent="0.2">
      <c r="A58" s="130" t="s">
        <v>33</v>
      </c>
      <c r="B58" s="131"/>
      <c r="C58" s="126"/>
      <c r="D58" s="36">
        <v>1200</v>
      </c>
      <c r="E58" s="37"/>
      <c r="F58" s="37"/>
      <c r="G58" s="37"/>
      <c r="H58" s="38"/>
    </row>
    <row r="59" spans="1:8" ht="37.5" customHeight="1" x14ac:dyDescent="0.2">
      <c r="A59" s="130" t="s">
        <v>34</v>
      </c>
      <c r="B59" s="131"/>
      <c r="C59" s="126"/>
      <c r="D59" s="36">
        <v>1800</v>
      </c>
      <c r="E59" s="37"/>
      <c r="F59" s="37"/>
      <c r="G59" s="37"/>
      <c r="H59" s="38"/>
    </row>
    <row r="60" spans="1:8" ht="37.5" customHeight="1" x14ac:dyDescent="0.2">
      <c r="A60" s="130" t="s">
        <v>35</v>
      </c>
      <c r="B60" s="131"/>
      <c r="C60" s="126"/>
      <c r="D60" s="36">
        <v>2400</v>
      </c>
      <c r="E60" s="37"/>
      <c r="F60" s="37"/>
      <c r="G60" s="37"/>
      <c r="H60" s="38"/>
    </row>
    <row r="61" spans="1:8" ht="37.5" customHeight="1" x14ac:dyDescent="0.2">
      <c r="A61" s="130" t="s">
        <v>36</v>
      </c>
      <c r="B61" s="131"/>
      <c r="C61" s="126"/>
      <c r="D61" s="36">
        <v>3000</v>
      </c>
      <c r="E61" s="37"/>
      <c r="F61" s="37"/>
      <c r="G61" s="37"/>
      <c r="H61" s="38"/>
    </row>
    <row r="62" spans="1:8" ht="37.5" customHeight="1" x14ac:dyDescent="0.2">
      <c r="A62" s="130" t="s">
        <v>37</v>
      </c>
      <c r="B62" s="131"/>
      <c r="C62" s="126"/>
      <c r="D62" s="36">
        <v>3600</v>
      </c>
      <c r="E62" s="37"/>
      <c r="F62" s="37"/>
      <c r="G62" s="37"/>
      <c r="H62" s="38"/>
    </row>
    <row r="63" spans="1:8" ht="37.5" customHeight="1" x14ac:dyDescent="0.2">
      <c r="A63" s="130" t="s">
        <v>38</v>
      </c>
      <c r="B63" s="131"/>
      <c r="C63" s="126"/>
      <c r="D63" s="36">
        <v>4200</v>
      </c>
      <c r="E63" s="37"/>
      <c r="F63" s="37"/>
      <c r="G63" s="37"/>
      <c r="H63" s="38"/>
    </row>
    <row r="64" spans="1:8" ht="37.5" customHeight="1" x14ac:dyDescent="0.2">
      <c r="A64" s="130" t="s">
        <v>39</v>
      </c>
      <c r="B64" s="131"/>
      <c r="C64" s="126"/>
      <c r="D64" s="36">
        <v>4800</v>
      </c>
      <c r="E64" s="37"/>
      <c r="F64" s="37"/>
      <c r="G64" s="37"/>
      <c r="H64" s="38"/>
    </row>
    <row r="65" spans="1:8" ht="37.5" customHeight="1" x14ac:dyDescent="0.2">
      <c r="A65" s="130" t="s">
        <v>40</v>
      </c>
      <c r="B65" s="131"/>
      <c r="C65" s="126"/>
      <c r="D65" s="36">
        <v>5400</v>
      </c>
      <c r="E65" s="37"/>
      <c r="F65" s="37"/>
      <c r="G65" s="37"/>
      <c r="H65" s="38"/>
    </row>
    <row r="66" spans="1:8" ht="37.5" customHeight="1" x14ac:dyDescent="0.2">
      <c r="A66" s="130" t="s">
        <v>41</v>
      </c>
      <c r="B66" s="131"/>
      <c r="C66" s="126"/>
      <c r="D66" s="36">
        <v>6000</v>
      </c>
      <c r="E66" s="37"/>
      <c r="F66" s="37"/>
      <c r="G66" s="37"/>
      <c r="H66" s="38"/>
    </row>
    <row r="67" spans="1:8" ht="37.5" customHeight="1" x14ac:dyDescent="0.2">
      <c r="A67" s="130" t="s">
        <v>42</v>
      </c>
      <c r="B67" s="131"/>
      <c r="C67" s="126"/>
      <c r="D67" s="36">
        <v>6600</v>
      </c>
      <c r="E67" s="37"/>
      <c r="F67" s="37"/>
      <c r="G67" s="37"/>
      <c r="H67" s="38"/>
    </row>
    <row r="68" spans="1:8" ht="37.5" customHeight="1" x14ac:dyDescent="0.2">
      <c r="A68" s="130" t="s">
        <v>43</v>
      </c>
      <c r="B68" s="131"/>
      <c r="C68" s="126"/>
      <c r="D68" s="36">
        <v>7200</v>
      </c>
      <c r="E68" s="37"/>
      <c r="F68" s="37"/>
      <c r="G68" s="37"/>
      <c r="H68" s="38"/>
    </row>
    <row r="69" spans="1:8" ht="37.5" customHeight="1" x14ac:dyDescent="0.2">
      <c r="A69" s="130" t="s">
        <v>44</v>
      </c>
      <c r="B69" s="131"/>
      <c r="C69" s="126"/>
      <c r="D69" s="36">
        <v>7800</v>
      </c>
      <c r="E69" s="37"/>
      <c r="F69" s="37"/>
      <c r="G69" s="37"/>
      <c r="H69" s="38"/>
    </row>
    <row r="70" spans="1:8" ht="37.5" customHeight="1" x14ac:dyDescent="0.2">
      <c r="A70" s="130" t="s">
        <v>45</v>
      </c>
      <c r="B70" s="131"/>
      <c r="C70" s="126"/>
      <c r="D70" s="36">
        <v>8400</v>
      </c>
      <c r="E70" s="37"/>
      <c r="F70" s="37"/>
      <c r="G70" s="37"/>
      <c r="H70" s="38"/>
    </row>
    <row r="71" spans="1:8" ht="37.5" customHeight="1" x14ac:dyDescent="0.2">
      <c r="A71" s="130" t="s">
        <v>46</v>
      </c>
      <c r="B71" s="131"/>
      <c r="C71" s="126"/>
      <c r="D71" s="36">
        <v>9000</v>
      </c>
      <c r="E71" s="37"/>
      <c r="F71" s="37"/>
      <c r="G71" s="37"/>
      <c r="H71" s="38"/>
    </row>
    <row r="72" spans="1:8" ht="37.5" customHeight="1" x14ac:dyDescent="0.2">
      <c r="A72" s="130" t="s">
        <v>47</v>
      </c>
      <c r="B72" s="131"/>
      <c r="C72" s="126"/>
      <c r="D72" s="36">
        <v>9600</v>
      </c>
      <c r="E72" s="37"/>
      <c r="F72" s="37"/>
      <c r="G72" s="37"/>
      <c r="H72" s="38"/>
    </row>
    <row r="73" spans="1:8" ht="37.5" customHeight="1" x14ac:dyDescent="0.2">
      <c r="A73" s="130" t="s">
        <v>48</v>
      </c>
      <c r="B73" s="131"/>
      <c r="C73" s="126"/>
      <c r="D73" s="36">
        <v>10200</v>
      </c>
      <c r="E73" s="37"/>
      <c r="F73" s="37"/>
      <c r="G73" s="37"/>
      <c r="H73" s="38"/>
    </row>
    <row r="74" spans="1:8" ht="37.5" customHeight="1" x14ac:dyDescent="0.2">
      <c r="A74" s="130" t="s">
        <v>49</v>
      </c>
      <c r="B74" s="131"/>
      <c r="C74" s="126"/>
      <c r="D74" s="36">
        <v>10800</v>
      </c>
      <c r="E74" s="37"/>
      <c r="F74" s="37"/>
      <c r="G74" s="37"/>
      <c r="H74" s="38"/>
    </row>
    <row r="75" spans="1:8" ht="37.5" customHeight="1" x14ac:dyDescent="0.2">
      <c r="A75" s="130" t="s">
        <v>50</v>
      </c>
      <c r="B75" s="131"/>
      <c r="C75" s="126"/>
      <c r="D75" s="36">
        <v>11400</v>
      </c>
      <c r="E75" s="37"/>
      <c r="F75" s="37"/>
      <c r="G75" s="37"/>
      <c r="H75" s="38"/>
    </row>
    <row r="76" spans="1:8" ht="37.5" customHeight="1" x14ac:dyDescent="0.2">
      <c r="A76" s="130" t="s">
        <v>51</v>
      </c>
      <c r="B76" s="131"/>
      <c r="C76" s="126"/>
      <c r="D76" s="36">
        <v>12000</v>
      </c>
      <c r="E76" s="37"/>
      <c r="F76" s="37"/>
      <c r="G76" s="37"/>
      <c r="H76" s="38"/>
    </row>
    <row r="77" spans="1:8" ht="37.5" customHeight="1" x14ac:dyDescent="0.2">
      <c r="A77" s="130" t="s">
        <v>196</v>
      </c>
      <c r="B77" s="131"/>
      <c r="C77" s="126"/>
      <c r="D77" s="36">
        <v>12600</v>
      </c>
      <c r="E77" s="37"/>
      <c r="F77" s="37"/>
      <c r="G77" s="37"/>
      <c r="H77" s="38"/>
    </row>
    <row r="78" spans="1:8" ht="37.5" customHeight="1" x14ac:dyDescent="0.2">
      <c r="A78" s="130" t="s">
        <v>197</v>
      </c>
      <c r="B78" s="131"/>
      <c r="C78" s="126"/>
      <c r="D78" s="36">
        <v>13200</v>
      </c>
      <c r="E78" s="37"/>
      <c r="F78" s="37"/>
      <c r="G78" s="37"/>
      <c r="H78" s="38"/>
    </row>
    <row r="79" spans="1:8" ht="37.5" customHeight="1" x14ac:dyDescent="0.2">
      <c r="A79" s="130" t="s">
        <v>198</v>
      </c>
      <c r="B79" s="131"/>
      <c r="C79" s="126"/>
      <c r="D79" s="36">
        <v>13800</v>
      </c>
      <c r="E79" s="37"/>
      <c r="F79" s="37"/>
      <c r="G79" s="37"/>
      <c r="H79" s="38"/>
    </row>
    <row r="80" spans="1:8" ht="37.5" customHeight="1" x14ac:dyDescent="0.2">
      <c r="A80" s="130" t="s">
        <v>199</v>
      </c>
      <c r="B80" s="131"/>
      <c r="C80" s="126"/>
      <c r="D80" s="36">
        <v>14400</v>
      </c>
      <c r="E80" s="37"/>
      <c r="F80" s="37"/>
      <c r="G80" s="37"/>
      <c r="H80" s="38"/>
    </row>
    <row r="81" spans="1:8" ht="37.5" customHeight="1" x14ac:dyDescent="0.2">
      <c r="A81" s="130" t="s">
        <v>200</v>
      </c>
      <c r="B81" s="131"/>
      <c r="C81" s="126"/>
      <c r="D81" s="36">
        <v>15000</v>
      </c>
      <c r="E81" s="37"/>
      <c r="F81" s="37"/>
      <c r="G81" s="37"/>
      <c r="H81" s="38"/>
    </row>
    <row r="82" spans="1:8" ht="37.5" customHeight="1" x14ac:dyDescent="0.2">
      <c r="A82" s="130" t="s">
        <v>201</v>
      </c>
      <c r="B82" s="131"/>
      <c r="C82" s="126"/>
      <c r="D82" s="36">
        <v>15600</v>
      </c>
      <c r="E82" s="37"/>
      <c r="F82" s="37"/>
      <c r="G82" s="37"/>
      <c r="H82" s="38"/>
    </row>
    <row r="83" spans="1:8" ht="37.5" customHeight="1" x14ac:dyDescent="0.2">
      <c r="A83" s="130" t="s">
        <v>202</v>
      </c>
      <c r="B83" s="131"/>
      <c r="C83" s="126"/>
      <c r="D83" s="36">
        <v>16200</v>
      </c>
      <c r="E83" s="37"/>
      <c r="F83" s="37"/>
      <c r="G83" s="37"/>
      <c r="H83" s="38"/>
    </row>
    <row r="84" spans="1:8" ht="37.5" customHeight="1" x14ac:dyDescent="0.2">
      <c r="A84" s="130" t="s">
        <v>203</v>
      </c>
      <c r="B84" s="131"/>
      <c r="C84" s="126"/>
      <c r="D84" s="36">
        <v>16800</v>
      </c>
      <c r="E84" s="37"/>
      <c r="F84" s="37"/>
      <c r="G84" s="37"/>
      <c r="H84" s="38"/>
    </row>
    <row r="85" spans="1:8" ht="37.5" customHeight="1" x14ac:dyDescent="0.2">
      <c r="A85" s="130" t="s">
        <v>204</v>
      </c>
      <c r="B85" s="131"/>
      <c r="C85" s="126"/>
      <c r="D85" s="36">
        <v>17400</v>
      </c>
      <c r="E85" s="37"/>
      <c r="F85" s="37"/>
      <c r="G85" s="37"/>
      <c r="H85" s="38"/>
    </row>
    <row r="86" spans="1:8" ht="37.5" customHeight="1" thickBot="1" x14ac:dyDescent="0.25">
      <c r="A86" s="130" t="s">
        <v>205</v>
      </c>
      <c r="B86" s="131"/>
      <c r="C86" s="573"/>
      <c r="D86" s="36">
        <v>18000</v>
      </c>
      <c r="E86" s="37"/>
      <c r="F86" s="37"/>
      <c r="G86" s="37"/>
      <c r="H86" s="38"/>
    </row>
    <row r="87" spans="1:8" ht="50.1" customHeight="1" thickBot="1" x14ac:dyDescent="0.25">
      <c r="A87" s="119" t="s">
        <v>52</v>
      </c>
      <c r="B87" s="120"/>
      <c r="C87" s="120"/>
      <c r="D87" s="121" t="str">
        <f>"от "&amp;MIN(D88:D97)&amp;" до "&amp;MAX(D88:D97)</f>
        <v>от 240 до 5604</v>
      </c>
      <c r="E87" s="122"/>
      <c r="F87" s="122"/>
      <c r="G87" s="122"/>
      <c r="H87" s="123"/>
    </row>
    <row r="88" spans="1:8" ht="151.5" x14ac:dyDescent="0.2">
      <c r="A88" s="422" t="s">
        <v>630</v>
      </c>
      <c r="B88" s="133" t="s">
        <v>272</v>
      </c>
      <c r="C88" s="5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88" s="127">
        <v>684</v>
      </c>
      <c r="E88" s="128"/>
      <c r="F88" s="128"/>
      <c r="G88" s="128"/>
      <c r="H88" s="129"/>
    </row>
    <row r="89" spans="1:8" ht="37.5" customHeight="1" x14ac:dyDescent="0.2">
      <c r="A89" s="143" t="s">
        <v>54</v>
      </c>
      <c r="B89" s="144"/>
      <c r="C89" s="13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89" s="36">
        <v>354</v>
      </c>
      <c r="E89" s="37"/>
      <c r="F89" s="37"/>
      <c r="G89" s="37"/>
      <c r="H89" s="38"/>
    </row>
    <row r="90" spans="1:8" ht="37.5" customHeight="1" x14ac:dyDescent="0.2">
      <c r="A90" s="143" t="s">
        <v>55</v>
      </c>
      <c r="B90" s="144"/>
      <c r="C90" s="142"/>
      <c r="D90" s="36">
        <v>5604</v>
      </c>
      <c r="E90" s="37"/>
      <c r="F90" s="37"/>
      <c r="G90" s="37"/>
      <c r="H90" s="38"/>
    </row>
    <row r="91" spans="1:8" ht="37.5" customHeight="1" x14ac:dyDescent="0.2">
      <c r="A91" s="143" t="s">
        <v>56</v>
      </c>
      <c r="B91" s="144"/>
      <c r="C91" s="142"/>
      <c r="D91" s="329">
        <v>1122</v>
      </c>
      <c r="E91" s="140"/>
      <c r="F91" s="140"/>
      <c r="G91" s="140"/>
      <c r="H91" s="141"/>
    </row>
    <row r="92" spans="1:8" ht="37.5" customHeight="1" x14ac:dyDescent="0.2">
      <c r="A92" s="143" t="s">
        <v>57</v>
      </c>
      <c r="B92" s="144"/>
      <c r="C92" s="142"/>
      <c r="D92" s="329">
        <v>2244</v>
      </c>
      <c r="E92" s="140"/>
      <c r="F92" s="140"/>
      <c r="G92" s="140"/>
      <c r="H92" s="141"/>
    </row>
    <row r="93" spans="1:8" ht="37.5" customHeight="1" x14ac:dyDescent="0.2">
      <c r="A93" s="143" t="s">
        <v>58</v>
      </c>
      <c r="B93" s="458"/>
      <c r="C93" s="142"/>
      <c r="D93" s="329">
        <v>240</v>
      </c>
      <c r="E93" s="140"/>
      <c r="F93" s="140"/>
      <c r="G93" s="140"/>
      <c r="H93" s="141"/>
    </row>
    <row r="94" spans="1:8" ht="37.5" customHeight="1" x14ac:dyDescent="0.2">
      <c r="A94" s="143" t="s">
        <v>59</v>
      </c>
      <c r="B94" s="458"/>
      <c r="C94" s="142"/>
      <c r="D94" s="36">
        <v>240</v>
      </c>
      <c r="E94" s="37"/>
      <c r="F94" s="37"/>
      <c r="G94" s="37"/>
      <c r="H94" s="38"/>
    </row>
    <row r="95" spans="1:8" ht="37.5" customHeight="1" x14ac:dyDescent="0.2">
      <c r="A95" s="143" t="s">
        <v>60</v>
      </c>
      <c r="B95" s="458"/>
      <c r="C95" s="142"/>
      <c r="D95" s="36">
        <v>480</v>
      </c>
      <c r="E95" s="37"/>
      <c r="F95" s="37"/>
      <c r="G95" s="37"/>
      <c r="H95" s="38"/>
    </row>
    <row r="96" spans="1:8" ht="37.5" customHeight="1" x14ac:dyDescent="0.2">
      <c r="A96" s="143" t="s">
        <v>61</v>
      </c>
      <c r="B96" s="458"/>
      <c r="C96" s="142"/>
      <c r="D96" s="36">
        <v>720</v>
      </c>
      <c r="E96" s="37"/>
      <c r="F96" s="37"/>
      <c r="G96" s="37"/>
      <c r="H96" s="38"/>
    </row>
    <row r="97" spans="1:8" ht="37.5" customHeight="1" thickBot="1" x14ac:dyDescent="0.25">
      <c r="A97" s="194" t="s">
        <v>62</v>
      </c>
      <c r="B97" s="459"/>
      <c r="C97" s="147"/>
      <c r="D97" s="36">
        <v>4140</v>
      </c>
      <c r="E97" s="37"/>
      <c r="F97" s="37"/>
      <c r="G97" s="37"/>
      <c r="H97" s="38"/>
    </row>
    <row r="98" spans="1:8" s="16" customFormat="1" ht="117.75" customHeight="1" thickBot="1" x14ac:dyDescent="0.25">
      <c r="A98" s="322" t="s">
        <v>64</v>
      </c>
      <c r="B98" s="323"/>
      <c r="C9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8" s="45">
        <v>30</v>
      </c>
      <c r="E98" s="45"/>
      <c r="F98" s="45"/>
      <c r="G98" s="45"/>
      <c r="H98" s="46"/>
    </row>
    <row r="99" spans="1:8" ht="50.1" customHeight="1" thickBot="1" x14ac:dyDescent="0.25">
      <c r="A99" s="24" t="s">
        <v>65</v>
      </c>
      <c r="B99" s="25"/>
      <c r="C99" s="26"/>
      <c r="D99" s="156" t="str">
        <f>"от "&amp;MIN(D101,D121:H122,F160,D123:H137)&amp;" до "&amp;MAX(D101,D121:H122,F160,D123:H137)</f>
        <v>от 540 до 9360</v>
      </c>
      <c r="E99" s="156"/>
      <c r="F99" s="156"/>
      <c r="G99" s="156"/>
      <c r="H99" s="157"/>
    </row>
    <row r="100" spans="1:8" ht="21.75" thickBot="1" x14ac:dyDescent="0.25">
      <c r="A100" s="301"/>
      <c r="B100" s="302"/>
      <c r="C100" s="118"/>
      <c r="D100" s="325"/>
      <c r="E100" s="325"/>
      <c r="F100" s="325"/>
      <c r="G100" s="325"/>
      <c r="H100" s="326"/>
    </row>
    <row r="101" spans="1:8" ht="67.5" customHeight="1" thickBot="1" x14ac:dyDescent="0.25">
      <c r="A101" s="162" t="s">
        <v>66</v>
      </c>
      <c r="B101" s="163"/>
      <c r="C10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01" s="165">
        <v>3672</v>
      </c>
      <c r="E101" s="165"/>
      <c r="F101" s="165"/>
      <c r="G101" s="165"/>
      <c r="H101" s="166"/>
    </row>
    <row r="102" spans="1:8" ht="67.5" customHeight="1" thickBot="1" x14ac:dyDescent="0.25">
      <c r="A102" s="167" t="s">
        <v>67</v>
      </c>
      <c r="B102" s="168"/>
      <c r="C102" s="169"/>
      <c r="D102" s="170" t="s">
        <v>68</v>
      </c>
      <c r="E102" s="171"/>
      <c r="F102" s="171"/>
      <c r="G102" s="171"/>
      <c r="H102" s="172"/>
    </row>
    <row r="103" spans="1:8" ht="67.5" customHeight="1" x14ac:dyDescent="0.2">
      <c r="A103" s="173" t="s">
        <v>69</v>
      </c>
      <c r="B103" s="174"/>
      <c r="C103" s="169"/>
      <c r="D103" s="140">
        <f>D101/4</f>
        <v>918</v>
      </c>
      <c r="E103" s="140"/>
      <c r="F103" s="140"/>
      <c r="G103" s="140"/>
      <c r="H103" s="141"/>
    </row>
    <row r="104" spans="1:8" ht="67.5" customHeight="1" x14ac:dyDescent="0.2">
      <c r="A104" s="173" t="s">
        <v>70</v>
      </c>
      <c r="B104" s="174"/>
      <c r="C104" s="169"/>
      <c r="D104" s="140">
        <f>D101/5</f>
        <v>734.4</v>
      </c>
      <c r="E104" s="140"/>
      <c r="F104" s="140"/>
      <c r="G104" s="140"/>
      <c r="H104" s="141"/>
    </row>
    <row r="105" spans="1:8" ht="67.5" customHeight="1" x14ac:dyDescent="0.2">
      <c r="A105" s="173" t="s">
        <v>71</v>
      </c>
      <c r="B105" s="174"/>
      <c r="C105" s="169"/>
      <c r="D105" s="140">
        <f>D101/6</f>
        <v>612</v>
      </c>
      <c r="E105" s="140"/>
      <c r="F105" s="140"/>
      <c r="G105" s="140"/>
      <c r="H105" s="141"/>
    </row>
    <row r="106" spans="1:8" ht="67.5" customHeight="1" x14ac:dyDescent="0.2">
      <c r="A106" s="173" t="s">
        <v>72</v>
      </c>
      <c r="B106" s="174"/>
      <c r="C106" s="169"/>
      <c r="D106" s="140">
        <f>D101/7</f>
        <v>524.57142857142856</v>
      </c>
      <c r="E106" s="140"/>
      <c r="F106" s="140"/>
      <c r="G106" s="140"/>
      <c r="H106" s="141"/>
    </row>
    <row r="107" spans="1:8" ht="67.5" customHeight="1" x14ac:dyDescent="0.2">
      <c r="A107" s="173" t="s">
        <v>73</v>
      </c>
      <c r="B107" s="174"/>
      <c r="C107" s="169"/>
      <c r="D107" s="140">
        <f>D101/8</f>
        <v>459</v>
      </c>
      <c r="E107" s="140"/>
      <c r="F107" s="140"/>
      <c r="G107" s="140"/>
      <c r="H107" s="141"/>
    </row>
    <row r="108" spans="1:8" ht="67.5" customHeight="1" x14ac:dyDescent="0.2">
      <c r="A108" s="173" t="s">
        <v>74</v>
      </c>
      <c r="B108" s="174"/>
      <c r="C108" s="169"/>
      <c r="D108" s="140">
        <f>D101/9</f>
        <v>408</v>
      </c>
      <c r="E108" s="140"/>
      <c r="F108" s="140"/>
      <c r="G108" s="140"/>
      <c r="H108" s="141"/>
    </row>
    <row r="109" spans="1:8" ht="67.5" customHeight="1" x14ac:dyDescent="0.2">
      <c r="A109" s="173" t="s">
        <v>75</v>
      </c>
      <c r="B109" s="174"/>
      <c r="C109" s="169"/>
      <c r="D109" s="140">
        <f>D101/10</f>
        <v>367.2</v>
      </c>
      <c r="E109" s="140"/>
      <c r="F109" s="140"/>
      <c r="G109" s="140"/>
      <c r="H109" s="141"/>
    </row>
    <row r="110" spans="1:8" ht="67.5" customHeight="1" thickBot="1" x14ac:dyDescent="0.25">
      <c r="A110" s="162" t="s">
        <v>76</v>
      </c>
      <c r="B110" s="163"/>
      <c r="C110" s="169"/>
      <c r="D110" s="165">
        <v>3696</v>
      </c>
      <c r="E110" s="165"/>
      <c r="F110" s="165"/>
      <c r="G110" s="165"/>
      <c r="H110" s="166"/>
    </row>
    <row r="111" spans="1:8" ht="67.5" customHeight="1" thickBot="1" x14ac:dyDescent="0.25">
      <c r="A111" s="167" t="s">
        <v>67</v>
      </c>
      <c r="B111" s="168"/>
      <c r="C111" s="169"/>
      <c r="D111" s="170" t="s">
        <v>68</v>
      </c>
      <c r="E111" s="171"/>
      <c r="F111" s="171"/>
      <c r="G111" s="171"/>
      <c r="H111" s="172"/>
    </row>
    <row r="112" spans="1:8" ht="67.5" customHeight="1" x14ac:dyDescent="0.2">
      <c r="A112" s="173" t="s">
        <v>69</v>
      </c>
      <c r="B112" s="174"/>
      <c r="C112" s="169"/>
      <c r="D112" s="140">
        <v>924</v>
      </c>
      <c r="E112" s="140"/>
      <c r="F112" s="140"/>
      <c r="G112" s="140"/>
      <c r="H112" s="141"/>
    </row>
    <row r="113" spans="1:8" ht="67.5" customHeight="1" x14ac:dyDescent="0.2">
      <c r="A113" s="173" t="s">
        <v>70</v>
      </c>
      <c r="B113" s="174"/>
      <c r="C113" s="169"/>
      <c r="D113" s="140">
        <v>739.19999999999993</v>
      </c>
      <c r="E113" s="140"/>
      <c r="F113" s="140"/>
      <c r="G113" s="140"/>
      <c r="H113" s="141"/>
    </row>
    <row r="114" spans="1:8" ht="67.5" customHeight="1" x14ac:dyDescent="0.2">
      <c r="A114" s="173" t="s">
        <v>71</v>
      </c>
      <c r="B114" s="174"/>
      <c r="C114" s="169"/>
      <c r="D114" s="140">
        <v>616</v>
      </c>
      <c r="E114" s="140"/>
      <c r="F114" s="140"/>
      <c r="G114" s="140"/>
      <c r="H114" s="141"/>
    </row>
    <row r="115" spans="1:8" ht="67.5" customHeight="1" x14ac:dyDescent="0.2">
      <c r="A115" s="173" t="s">
        <v>72</v>
      </c>
      <c r="B115" s="174"/>
      <c r="C115" s="169"/>
      <c r="D115" s="140">
        <v>528</v>
      </c>
      <c r="E115" s="140"/>
      <c r="F115" s="140"/>
      <c r="G115" s="140"/>
      <c r="H115" s="141"/>
    </row>
    <row r="116" spans="1:8" ht="67.5" customHeight="1" x14ac:dyDescent="0.2">
      <c r="A116" s="173" t="s">
        <v>73</v>
      </c>
      <c r="B116" s="174"/>
      <c r="C116" s="169"/>
      <c r="D116" s="140">
        <v>462</v>
      </c>
      <c r="E116" s="140"/>
      <c r="F116" s="140"/>
      <c r="G116" s="140"/>
      <c r="H116" s="141"/>
    </row>
    <row r="117" spans="1:8" ht="67.5" customHeight="1" x14ac:dyDescent="0.2">
      <c r="A117" s="173" t="s">
        <v>74</v>
      </c>
      <c r="B117" s="174"/>
      <c r="C117" s="169"/>
      <c r="D117" s="140">
        <v>410.66666666666669</v>
      </c>
      <c r="E117" s="140"/>
      <c r="F117" s="140"/>
      <c r="G117" s="140"/>
      <c r="H117" s="141"/>
    </row>
    <row r="118" spans="1:8" ht="67.5" customHeight="1" thickBot="1" x14ac:dyDescent="0.25">
      <c r="A118" s="173" t="s">
        <v>75</v>
      </c>
      <c r="B118" s="174"/>
      <c r="C118" s="177"/>
      <c r="D118" s="140">
        <v>369.59999999999997</v>
      </c>
      <c r="E118" s="140"/>
      <c r="F118" s="140"/>
      <c r="G118" s="140"/>
      <c r="H118" s="141"/>
    </row>
    <row r="119" spans="1:8" s="16" customFormat="1" ht="62.45" customHeight="1" thickBot="1" x14ac:dyDescent="0.25">
      <c r="A119" s="178" t="s">
        <v>77</v>
      </c>
      <c r="B119" s="179"/>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19" s="44">
        <v>5670</v>
      </c>
      <c r="E119" s="45"/>
      <c r="F119" s="45"/>
      <c r="G119" s="45"/>
      <c r="H119" s="46"/>
    </row>
    <row r="120" spans="1:8" ht="21.75" thickBot="1" x14ac:dyDescent="0.25">
      <c r="A120" s="301"/>
      <c r="B120" s="302"/>
      <c r="C120" s="182"/>
      <c r="D120" s="325"/>
      <c r="E120" s="325"/>
      <c r="F120" s="325"/>
      <c r="G120" s="325"/>
      <c r="H120" s="326"/>
    </row>
    <row r="121" spans="1:8" ht="50.1" customHeight="1" x14ac:dyDescent="0.2">
      <c r="A121" s="143" t="s">
        <v>78</v>
      </c>
      <c r="B121" s="144"/>
      <c r="C121" s="294" t="str">
        <f>"Интернет-площадка 2gis.ru на основе Cправочника организаций "&amp;$C$2&amp;""</f>
        <v>Интернет-площадка 2gis.ru на основе Cправочника организаций "2ГИС.УЛЬЯНОВСК"</v>
      </c>
      <c r="D121" s="56">
        <v>4920</v>
      </c>
      <c r="E121" s="37"/>
      <c r="F121" s="37"/>
      <c r="G121" s="37"/>
      <c r="H121" s="38"/>
    </row>
    <row r="122" spans="1:8" ht="50.1" customHeight="1" x14ac:dyDescent="0.2">
      <c r="A122" s="143" t="s">
        <v>79</v>
      </c>
      <c r="B122" s="144"/>
      <c r="C12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2" s="56">
        <v>4896</v>
      </c>
      <c r="E122" s="37"/>
      <c r="F122" s="37"/>
      <c r="G122" s="37"/>
      <c r="H122" s="38"/>
    </row>
    <row r="123" spans="1:8" ht="50.1" customHeight="1" x14ac:dyDescent="0.2">
      <c r="A123" s="137" t="s">
        <v>80</v>
      </c>
      <c r="B123" s="191"/>
      <c r="C12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3" s="56">
        <v>5016</v>
      </c>
      <c r="E123" s="37"/>
      <c r="F123" s="37"/>
      <c r="G123" s="37"/>
      <c r="H123" s="38"/>
    </row>
    <row r="124" spans="1:8" ht="50.1" customHeight="1" x14ac:dyDescent="0.2">
      <c r="A124" s="137" t="s">
        <v>81</v>
      </c>
      <c r="B124" s="191"/>
      <c r="C124" s="190" t="str">
        <f>"Интернет-площадка 2gis.ru на основе Cправочника организаций "&amp;$C$2&amp;""</f>
        <v>Интернет-площадка 2gis.ru на основе Cправочника организаций "2ГИС.УЛЬЯНОВСК"</v>
      </c>
      <c r="D124" s="56">
        <v>7800</v>
      </c>
      <c r="E124" s="37"/>
      <c r="F124" s="37"/>
      <c r="G124" s="37"/>
      <c r="H124" s="38"/>
    </row>
    <row r="125" spans="1:8" ht="50.1" customHeight="1" x14ac:dyDescent="0.2">
      <c r="A125" s="143" t="s">
        <v>82</v>
      </c>
      <c r="B125" s="144"/>
      <c r="C125" s="190" t="str">
        <f>"Интернет-площадка 2gis.ru на основе Cправочника организаций "&amp;$C$2&amp;""</f>
        <v>Интернет-площадка 2gis.ru на основе Cправочника организаций "2ГИС.УЛЬЯНОВСК"</v>
      </c>
      <c r="D125" s="56">
        <v>9360</v>
      </c>
      <c r="E125" s="37"/>
      <c r="F125" s="37"/>
      <c r="G125" s="37"/>
      <c r="H125" s="38"/>
    </row>
    <row r="126" spans="1:8" ht="50.1" customHeight="1" x14ac:dyDescent="0.2">
      <c r="A126" s="143" t="s">
        <v>83</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6" s="56">
        <v>2478</v>
      </c>
      <c r="E126" s="37"/>
      <c r="F126" s="37"/>
      <c r="G126" s="37"/>
      <c r="H126" s="38"/>
    </row>
    <row r="127" spans="1:8" ht="50.1" customHeight="1" x14ac:dyDescent="0.2">
      <c r="A127" s="143" t="s">
        <v>84</v>
      </c>
      <c r="B127" s="144"/>
      <c r="C12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7" s="56">
        <v>4896</v>
      </c>
      <c r="E127" s="37"/>
      <c r="F127" s="37"/>
      <c r="G127" s="37"/>
      <c r="H127" s="38"/>
    </row>
    <row r="128" spans="1:8" ht="50.1" customHeight="1" x14ac:dyDescent="0.2">
      <c r="A128" s="143" t="s">
        <v>85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8" s="56">
        <v>6018</v>
      </c>
      <c r="E128" s="37"/>
      <c r="F128" s="37"/>
      <c r="G128" s="37"/>
      <c r="H128" s="38"/>
    </row>
    <row r="129" spans="1:8" ht="50.1" customHeight="1" x14ac:dyDescent="0.2">
      <c r="A129" s="143" t="s">
        <v>86</v>
      </c>
      <c r="B129" s="144"/>
      <c r="C129" s="190" t="str">
        <f>C160</f>
        <v>электронный справочник на основе Справочника организаций "2ГИС.УЛЬЯНОВСК" (мобильная версия 2ГИС 4.0 и выше)</v>
      </c>
      <c r="D129" s="56">
        <v>6840</v>
      </c>
      <c r="E129" s="37"/>
      <c r="F129" s="37"/>
      <c r="G129" s="37"/>
      <c r="H129" s="38"/>
    </row>
    <row r="130" spans="1:8" ht="50.1" customHeight="1" x14ac:dyDescent="0.2">
      <c r="A130" s="143" t="s">
        <v>87</v>
      </c>
      <c r="B130" s="144"/>
      <c r="C130" s="190" t="s">
        <v>88</v>
      </c>
      <c r="D130" s="56">
        <v>540</v>
      </c>
      <c r="E130" s="37"/>
      <c r="F130" s="37"/>
      <c r="G130" s="37"/>
      <c r="H130" s="38"/>
    </row>
    <row r="131" spans="1:8" ht="66" customHeight="1" x14ac:dyDescent="0.2">
      <c r="A131" s="143" t="s">
        <v>89</v>
      </c>
      <c r="B131" s="144"/>
      <c r="C13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1" s="56">
        <v>1890</v>
      </c>
      <c r="E131" s="37"/>
      <c r="F131" s="37"/>
      <c r="G131" s="37"/>
      <c r="H131" s="38"/>
    </row>
    <row r="132" spans="1:8" ht="66" customHeight="1" x14ac:dyDescent="0.2">
      <c r="A132" s="143" t="s">
        <v>90</v>
      </c>
      <c r="B132" s="144"/>
      <c r="C132" s="190"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2" s="56">
        <v>1512</v>
      </c>
      <c r="E132" s="37"/>
      <c r="F132" s="37"/>
      <c r="G132" s="37"/>
      <c r="H132" s="38"/>
    </row>
    <row r="133" spans="1:8" ht="66" customHeight="1" x14ac:dyDescent="0.2">
      <c r="A133" s="143" t="s">
        <v>91</v>
      </c>
      <c r="B133" s="144"/>
      <c r="C133"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3" s="56">
        <v>1260</v>
      </c>
      <c r="E133" s="37"/>
      <c r="F133" s="37"/>
      <c r="G133" s="37"/>
      <c r="H133" s="38"/>
    </row>
    <row r="134" spans="1:8" ht="66" customHeight="1" x14ac:dyDescent="0.2">
      <c r="A134" s="143" t="s">
        <v>92</v>
      </c>
      <c r="B134" s="144"/>
      <c r="C134" s="190"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4" s="56">
        <v>756</v>
      </c>
      <c r="E134" s="37"/>
      <c r="F134" s="37"/>
      <c r="G134" s="37"/>
      <c r="H134" s="38"/>
    </row>
    <row r="135" spans="1:8" ht="66" customHeight="1" x14ac:dyDescent="0.2">
      <c r="A135" s="143" t="s">
        <v>93</v>
      </c>
      <c r="B135" s="144" t="s">
        <v>93</v>
      </c>
      <c r="C13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5" s="56">
        <v>7440</v>
      </c>
      <c r="E135" s="37"/>
      <c r="F135" s="37"/>
      <c r="G135" s="37"/>
      <c r="H135" s="38"/>
    </row>
    <row r="136" spans="1:8" ht="66" customHeight="1" x14ac:dyDescent="0.2">
      <c r="A136" s="143" t="s">
        <v>94</v>
      </c>
      <c r="B136" s="144" t="s">
        <v>94</v>
      </c>
      <c r="C13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36" s="56">
        <v>5004</v>
      </c>
      <c r="E136" s="37"/>
      <c r="F136" s="37"/>
      <c r="G136" s="37"/>
      <c r="H136" s="38"/>
    </row>
    <row r="137" spans="1:8" ht="50.1" customHeight="1" thickBot="1" x14ac:dyDescent="0.25">
      <c r="A137" s="143" t="s">
        <v>95</v>
      </c>
      <c r="B137" s="144"/>
      <c r="C13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7" s="56">
        <v>1122</v>
      </c>
      <c r="E137" s="37"/>
      <c r="F137" s="37"/>
      <c r="G137" s="37"/>
      <c r="H137" s="38"/>
    </row>
    <row r="138" spans="1:8" s="16" customFormat="1" ht="102" customHeight="1" thickBot="1" x14ac:dyDescent="0.25">
      <c r="A138" s="143" t="s">
        <v>16</v>
      </c>
      <c r="B138" s="144"/>
      <c r="C13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8" s="56">
        <v>480</v>
      </c>
      <c r="E138" s="37"/>
      <c r="F138" s="37"/>
      <c r="G138" s="37"/>
      <c r="H138" s="38"/>
    </row>
    <row r="139" spans="1:8" s="16" customFormat="1" ht="126" customHeight="1" x14ac:dyDescent="0.2">
      <c r="A139" s="143" t="s">
        <v>96</v>
      </c>
      <c r="B139" s="144"/>
      <c r="C13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39" s="56">
        <v>6000</v>
      </c>
      <c r="E139" s="37"/>
      <c r="F139" s="37"/>
      <c r="G139" s="37"/>
      <c r="H139" s="38"/>
    </row>
    <row r="140" spans="1:8" s="16" customFormat="1" ht="96" customHeight="1" x14ac:dyDescent="0.2">
      <c r="A140" s="137" t="s">
        <v>97</v>
      </c>
      <c r="B140" s="191"/>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0" s="56">
        <v>3600</v>
      </c>
      <c r="E140" s="37"/>
      <c r="F140" s="37"/>
      <c r="G140" s="37"/>
      <c r="H140" s="38"/>
    </row>
    <row r="141" spans="1:8" s="16" customFormat="1" ht="96" customHeight="1" x14ac:dyDescent="0.2">
      <c r="A141" s="137" t="s">
        <v>98</v>
      </c>
      <c r="B141" s="191"/>
      <c r="C14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41" s="56">
        <v>5904</v>
      </c>
      <c r="E141" s="37"/>
      <c r="F141" s="37"/>
      <c r="G141" s="37"/>
      <c r="H141" s="38"/>
    </row>
    <row r="142" spans="1:8" ht="50.1" customHeight="1" x14ac:dyDescent="0.2">
      <c r="A142" s="143" t="s">
        <v>99</v>
      </c>
      <c r="B142" s="144"/>
      <c r="C142" s="190" t="str">
        <f>"Интернет-площадка 2gis.ru на основе Cправочника организаций "&amp;$C$2&amp;""</f>
        <v>Интернет-площадка 2gis.ru на основе Cправочника организаций "2ГИС.УЛЬЯНОВСК"</v>
      </c>
      <c r="D142" s="56">
        <v>6960</v>
      </c>
      <c r="E142" s="37"/>
      <c r="F142" s="37"/>
      <c r="G142" s="37"/>
      <c r="H142" s="38"/>
    </row>
    <row r="143" spans="1:8" ht="50.1" customHeight="1" x14ac:dyDescent="0.2">
      <c r="A143" s="143" t="s">
        <v>100</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6960</v>
      </c>
      <c r="E143" s="37"/>
      <c r="F143" s="37"/>
      <c r="G143" s="37"/>
      <c r="H143" s="38"/>
    </row>
    <row r="144" spans="1:8" ht="50.1" customHeight="1" x14ac:dyDescent="0.2">
      <c r="A144" s="137" t="s">
        <v>101</v>
      </c>
      <c r="B144" s="191"/>
      <c r="C144"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7080</v>
      </c>
      <c r="E144" s="37"/>
      <c r="F144" s="37"/>
      <c r="G144" s="37"/>
      <c r="H144" s="38"/>
    </row>
    <row r="145" spans="1:8" ht="50.1" customHeight="1" x14ac:dyDescent="0.2">
      <c r="A145" s="137" t="s">
        <v>102</v>
      </c>
      <c r="B145" s="191"/>
      <c r="C145" s="190" t="str">
        <f>"Интернет-площадка 2gis.ru на основе Cправочника организаций "&amp;$C$2&amp;""</f>
        <v>Интернет-площадка 2gis.ru на основе Cправочника организаций "2ГИС.УЛЬЯНОВСК"</v>
      </c>
      <c r="D145" s="56">
        <v>10920</v>
      </c>
      <c r="E145" s="37"/>
      <c r="F145" s="37"/>
      <c r="G145" s="37"/>
      <c r="H145" s="38"/>
    </row>
    <row r="146" spans="1:8" ht="50.1" customHeight="1" x14ac:dyDescent="0.2">
      <c r="A146" s="137" t="s">
        <v>103</v>
      </c>
      <c r="B146" s="191"/>
      <c r="C146" s="190" t="str">
        <f>"Интернет-площадка 2gis.ru на основе Cправочника организаций "&amp;$C$2&amp;""</f>
        <v>Интернет-площадка 2gis.ru на основе Cправочника организаций "2ГИС.УЛЬЯНОВСК"</v>
      </c>
      <c r="D146" s="56">
        <v>13104</v>
      </c>
      <c r="E146" s="37"/>
      <c r="F146" s="37"/>
      <c r="G146" s="37"/>
      <c r="H146" s="38"/>
    </row>
    <row r="147" spans="1:8" ht="50.1" customHeight="1" x14ac:dyDescent="0.2">
      <c r="A147" s="137" t="s">
        <v>104</v>
      </c>
      <c r="B147" s="191"/>
      <c r="C147"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7" s="56">
        <v>3480</v>
      </c>
      <c r="E147" s="37"/>
      <c r="F147" s="37"/>
      <c r="G147" s="37"/>
      <c r="H147" s="38"/>
    </row>
    <row r="148" spans="1:8" ht="50.1" customHeight="1" x14ac:dyDescent="0.2">
      <c r="A148" s="137" t="s">
        <v>105</v>
      </c>
      <c r="B148" s="191"/>
      <c r="C148"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8" s="56">
        <v>6960</v>
      </c>
      <c r="E148" s="37"/>
      <c r="F148" s="37"/>
      <c r="G148" s="37"/>
      <c r="H148" s="38"/>
    </row>
    <row r="149" spans="1:8" ht="50.1" customHeight="1" x14ac:dyDescent="0.2">
      <c r="A149" s="143" t="s">
        <v>106</v>
      </c>
      <c r="B149" s="144"/>
      <c r="C149"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9" s="56">
        <v>8520</v>
      </c>
      <c r="E149" s="37"/>
      <c r="F149" s="37"/>
      <c r="G149" s="37"/>
      <c r="H149" s="38"/>
    </row>
    <row r="150" spans="1:8" ht="50.1" customHeight="1" x14ac:dyDescent="0.2">
      <c r="A150" s="143" t="s">
        <v>107</v>
      </c>
      <c r="B150" s="144"/>
      <c r="C150" s="190" t="s">
        <v>88</v>
      </c>
      <c r="D150" s="56">
        <v>840</v>
      </c>
      <c r="E150" s="37"/>
      <c r="F150" s="37"/>
      <c r="G150" s="37"/>
      <c r="H150" s="38"/>
    </row>
    <row r="151" spans="1:8" ht="72" customHeight="1" x14ac:dyDescent="0.2">
      <c r="A151" s="143" t="s">
        <v>108</v>
      </c>
      <c r="B151" s="144"/>
      <c r="C151"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56">
        <v>10440</v>
      </c>
      <c r="E151" s="37"/>
      <c r="F151" s="37"/>
      <c r="G151" s="37"/>
      <c r="H151" s="38"/>
    </row>
    <row r="152" spans="1:8" ht="50.1" customHeight="1" thickBot="1" x14ac:dyDescent="0.25">
      <c r="A152" s="143" t="s">
        <v>109</v>
      </c>
      <c r="B152" s="144"/>
      <c r="C15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2" s="56">
        <v>1680</v>
      </c>
      <c r="E152" s="37"/>
      <c r="F152" s="37"/>
      <c r="G152" s="37"/>
      <c r="H152" s="38"/>
    </row>
    <row r="153" spans="1:8" s="28" customFormat="1" ht="50.1" customHeight="1" thickBot="1" x14ac:dyDescent="0.25">
      <c r="A153" s="24" t="s">
        <v>110</v>
      </c>
      <c r="B153" s="25"/>
      <c r="C153" s="26"/>
      <c r="D153" s="156"/>
      <c r="E153" s="156"/>
      <c r="F153" s="156"/>
      <c r="G153" s="156"/>
      <c r="H153" s="157"/>
    </row>
    <row r="154" spans="1:8" s="16" customFormat="1" ht="50.1" customHeight="1" x14ac:dyDescent="0.2">
      <c r="A154" s="143" t="s">
        <v>111</v>
      </c>
      <c r="B154" s="144"/>
      <c r="C15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54" s="36">
        <v>3450</v>
      </c>
      <c r="E154" s="37"/>
      <c r="F154" s="37"/>
      <c r="G154" s="37"/>
      <c r="H154" s="38"/>
    </row>
    <row r="155" spans="1:8" s="16" customFormat="1" ht="50.1" customHeight="1" x14ac:dyDescent="0.2">
      <c r="A155" s="143" t="s">
        <v>112</v>
      </c>
      <c r="B155" s="144"/>
      <c r="C155" s="196"/>
      <c r="D155" s="36">
        <v>3450</v>
      </c>
      <c r="E155" s="37"/>
      <c r="F155" s="37"/>
      <c r="G155" s="37"/>
      <c r="H155" s="38"/>
    </row>
    <row r="156" spans="1:8" s="16" customFormat="1" ht="50.1" customHeight="1" x14ac:dyDescent="0.2">
      <c r="A156" s="194" t="s">
        <v>113</v>
      </c>
      <c r="B156" s="195"/>
      <c r="C156" s="196"/>
      <c r="D156" s="329">
        <v>1500</v>
      </c>
      <c r="E156" s="140"/>
      <c r="F156" s="140"/>
      <c r="G156" s="140"/>
      <c r="H156" s="140"/>
    </row>
    <row r="157" spans="1:8" s="16" customFormat="1" ht="50.1" customHeight="1" x14ac:dyDescent="0.2">
      <c r="A157" s="194" t="s">
        <v>114</v>
      </c>
      <c r="B157" s="195"/>
      <c r="C157" s="196"/>
      <c r="D157" s="329">
        <v>150</v>
      </c>
      <c r="E157" s="140"/>
      <c r="F157" s="140"/>
      <c r="G157" s="140"/>
      <c r="H157" s="140"/>
    </row>
    <row r="158" spans="1:8" s="16" customFormat="1" ht="50.1" customHeight="1" thickBot="1" x14ac:dyDescent="0.25">
      <c r="A158" s="194" t="s">
        <v>115</v>
      </c>
      <c r="B158" s="195"/>
      <c r="C158" s="198"/>
      <c r="D158" s="78">
        <v>510</v>
      </c>
      <c r="E158" s="79"/>
      <c r="F158" s="79"/>
      <c r="G158" s="79"/>
      <c r="H158" s="79"/>
    </row>
    <row r="159" spans="1:8" s="16" customFormat="1" ht="50.1" customHeight="1" thickBot="1" x14ac:dyDescent="0.25">
      <c r="A159" s="24" t="s">
        <v>116</v>
      </c>
      <c r="B159" s="25"/>
      <c r="C159" s="26"/>
      <c r="D159" s="156"/>
      <c r="E159" s="156"/>
      <c r="F159" s="156"/>
      <c r="G159" s="156"/>
      <c r="H159" s="157"/>
    </row>
    <row r="160" spans="1:8" ht="50.1" customHeight="1" x14ac:dyDescent="0.2">
      <c r="A160" s="143" t="s">
        <v>117</v>
      </c>
      <c r="B160" s="144"/>
      <c r="C16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0" s="200">
        <f>F160*1.2</f>
        <v>3088.7999999999997</v>
      </c>
      <c r="E160" s="201">
        <f>F160*1.1</f>
        <v>2831.4</v>
      </c>
      <c r="F160" s="201">
        <v>2574</v>
      </c>
      <c r="G160" s="201">
        <f>F160*0.75</f>
        <v>1930.5</v>
      </c>
      <c r="H160" s="202">
        <f>F160*0.5</f>
        <v>1287</v>
      </c>
    </row>
    <row r="161" spans="1:8" ht="50.1" customHeight="1" x14ac:dyDescent="0.2">
      <c r="A161" s="143" t="s">
        <v>118</v>
      </c>
      <c r="B161" s="144"/>
      <c r="C161" s="190" t="str">
        <f>"Интернет-площадка 2gis.ru на основе Cправочника организаций "&amp;$C$2&amp;""</f>
        <v>Интернет-площадка 2gis.ru на основе Cправочника организаций "2ГИС.УЛЬЯНОВСК"</v>
      </c>
      <c r="D161" s="36">
        <v>2400</v>
      </c>
      <c r="E161" s="37"/>
      <c r="F161" s="37"/>
      <c r="G161" s="37"/>
      <c r="H161" s="38"/>
    </row>
    <row r="162" spans="1:8" ht="50.1" customHeight="1" x14ac:dyDescent="0.2">
      <c r="A162" s="143" t="s">
        <v>119</v>
      </c>
      <c r="B162" s="144"/>
      <c r="C162"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2" s="56">
        <v>1122</v>
      </c>
      <c r="E162" s="37"/>
      <c r="F162" s="37"/>
      <c r="G162" s="37"/>
      <c r="H162" s="38"/>
    </row>
    <row r="163" spans="1:8" ht="50.1" customHeight="1" x14ac:dyDescent="0.2">
      <c r="A163" s="137" t="s">
        <v>286</v>
      </c>
      <c r="B163" s="191"/>
      <c r="C16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63" s="200">
        <f>F163*1.2</f>
        <v>4464</v>
      </c>
      <c r="E163" s="201">
        <f>F163*1.1</f>
        <v>4092.0000000000005</v>
      </c>
      <c r="F163" s="201">
        <v>3720</v>
      </c>
      <c r="G163" s="201">
        <f>F163*0.75</f>
        <v>2790</v>
      </c>
      <c r="H163" s="202">
        <f>F163*0.5</f>
        <v>1860</v>
      </c>
    </row>
    <row r="164" spans="1:8" ht="50.1" customHeight="1" x14ac:dyDescent="0.2">
      <c r="A164" s="137" t="s">
        <v>165</v>
      </c>
      <c r="B164" s="191"/>
      <c r="C164" s="190" t="str">
        <f>"Интернет-площадка 2gis.ru на основе Cправочника организаций "&amp;$C$2&amp;""</f>
        <v>Интернет-площадка 2gis.ru на основе Cправочника организаций "2ГИС.УЛЬЯНОВСК"</v>
      </c>
      <c r="D164" s="36">
        <v>3360</v>
      </c>
      <c r="E164" s="37"/>
      <c r="F164" s="37"/>
      <c r="G164" s="37"/>
      <c r="H164" s="38"/>
    </row>
    <row r="165" spans="1:8" ht="50.1" customHeight="1" x14ac:dyDescent="0.2">
      <c r="A165" s="137" t="s">
        <v>122</v>
      </c>
      <c r="B165" s="191"/>
      <c r="C165" s="190"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6">
        <v>1680</v>
      </c>
      <c r="E165" s="37"/>
      <c r="F165" s="37"/>
      <c r="G165" s="37"/>
      <c r="H165" s="38"/>
    </row>
    <row r="166" spans="1:8" s="16" customFormat="1" ht="126" customHeight="1" thickBot="1" x14ac:dyDescent="0.25">
      <c r="A166" s="143" t="s">
        <v>123</v>
      </c>
      <c r="B166" s="144"/>
      <c r="C166" s="203" t="str">
        <f>C161</f>
        <v>Интернет-площадка 2gis.ru на основе Cправочника организаций "2ГИС.УЛЬЯНОВСК"</v>
      </c>
      <c r="D166" s="200">
        <f>F166*1.2</f>
        <v>2880</v>
      </c>
      <c r="E166" s="201">
        <f>F166*1.1</f>
        <v>2640</v>
      </c>
      <c r="F166" s="201">
        <v>2400</v>
      </c>
      <c r="G166" s="201">
        <f>F166*0.75</f>
        <v>1800</v>
      </c>
      <c r="H166" s="202">
        <f>F166*0.5</f>
        <v>1200</v>
      </c>
    </row>
    <row r="167" spans="1:8" ht="50.1" customHeight="1" thickBot="1" x14ac:dyDescent="0.25">
      <c r="A167" s="24" t="s">
        <v>184</v>
      </c>
      <c r="B167" s="25"/>
      <c r="C167" s="26"/>
      <c r="D167" s="156"/>
      <c r="E167" s="156"/>
      <c r="F167" s="156"/>
      <c r="G167" s="156"/>
      <c r="H167" s="157"/>
    </row>
    <row r="168" spans="1:8" s="23" customFormat="1" ht="30" customHeight="1" thickBot="1" x14ac:dyDescent="0.25">
      <c r="A168" s="535"/>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9" s="31">
        <v>7860</v>
      </c>
      <c r="E169" s="32"/>
      <c r="F169" s="32"/>
      <c r="G169" s="32"/>
      <c r="H169" s="33"/>
    </row>
    <row r="170" spans="1:8" s="16" customFormat="1" ht="83.25" customHeight="1" thickBot="1" x14ac:dyDescent="0.25">
      <c r="A170" s="143" t="s">
        <v>186</v>
      </c>
      <c r="B170" s="144"/>
      <c r="C170" s="196"/>
      <c r="D170" s="36">
        <v>7860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682</v>
      </c>
      <c r="D173" s="210"/>
      <c r="E173" s="211"/>
      <c r="F173" s="211"/>
      <c r="G173" s="211"/>
      <c r="H173" s="211"/>
    </row>
    <row r="174" spans="1:8" ht="21" x14ac:dyDescent="0.2">
      <c r="A174" s="208"/>
      <c r="B174" s="211"/>
      <c r="C174" s="212" t="s">
        <v>683</v>
      </c>
      <c r="D174" s="212"/>
      <c r="E174" s="211"/>
      <c r="F174" s="211"/>
      <c r="G174" s="211"/>
      <c r="H174" s="211"/>
    </row>
    <row r="175" spans="1:8" ht="21" x14ac:dyDescent="0.2">
      <c r="A175" s="208"/>
      <c r="B175" s="211"/>
      <c r="C175" s="212" t="s">
        <v>684</v>
      </c>
      <c r="D175" s="212"/>
      <c r="E175" s="211"/>
      <c r="F175" s="211"/>
      <c r="G175" s="211"/>
      <c r="H175" s="211"/>
    </row>
    <row r="176" spans="1:8" ht="21" x14ac:dyDescent="0.2">
      <c r="C176" s="212"/>
      <c r="D176" s="212"/>
      <c r="E176" s="211"/>
      <c r="F176" s="211"/>
      <c r="G176" s="211"/>
      <c r="H176" s="205"/>
    </row>
    <row r="177" spans="1:8" ht="26.25" x14ac:dyDescent="0.2">
      <c r="A177" s="215" t="str">
        <f>Абакан_юр!A157</f>
        <v>По соглашению сторон в качестве валюты платежа могут выступать украинские гривны, в этом случае курс следующий: 1 руб. = 0,4294 гривен</v>
      </c>
      <c r="B177" s="215"/>
      <c r="C177" s="215"/>
      <c r="D177" s="216"/>
      <c r="E177" s="216"/>
      <c r="F177" s="217"/>
      <c r="G177" s="218"/>
      <c r="H177" s="218"/>
    </row>
    <row r="178" spans="1:8" ht="26.25" x14ac:dyDescent="0.2">
      <c r="A178" s="215" t="str">
        <f>Абакан_юр!A158</f>
        <v>По соглашению сторон в качестве валюты платежа могут выступать дирхамы ОАЭ, в этом случае курс следующий: 1 руб. = 0,0422 дирхам</v>
      </c>
      <c r="B178" s="215"/>
      <c r="C178" s="215"/>
      <c r="D178" s="216"/>
      <c r="E178" s="216"/>
      <c r="F178" s="217"/>
      <c r="G178" s="220"/>
      <c r="H178" s="220"/>
    </row>
    <row r="179" spans="1:8" ht="26.25" x14ac:dyDescent="0.2">
      <c r="A179" s="215" t="str">
        <f>Абакан_юр!A159</f>
        <v>По соглашению сторон в качестве валюты платежа могут выступать доллары США, в этом случае курс следующий: 1 руб. = 0,0115 доллара</v>
      </c>
      <c r="B179" s="215"/>
      <c r="C179" s="215"/>
      <c r="D179" s="216"/>
      <c r="E179" s="216"/>
      <c r="F179" s="217"/>
      <c r="G179" s="220"/>
      <c r="H179" s="220"/>
    </row>
    <row r="180" spans="1:8" ht="26.25" x14ac:dyDescent="0.2">
      <c r="A180" s="215" t="str">
        <f>Абакан_юр!A160</f>
        <v>По соглашению сторон в качестве валюты платежа могут выступать евро, в этом случае курс следующий: 1 руб. = 0,0106 евро</v>
      </c>
      <c r="B180" s="215"/>
      <c r="C180" s="215"/>
      <c r="D180" s="216"/>
      <c r="E180" s="217"/>
      <c r="F180" s="217"/>
      <c r="G180" s="220"/>
      <c r="H180" s="220"/>
    </row>
    <row r="181" spans="1:8" ht="26.25" x14ac:dyDescent="0.2">
      <c r="A181" s="215" t="str">
        <f>Абакан_юр!A161</f>
        <v>По соглашению сторон в качестве валюты платежа могут выступать чешские кроны, в этом случае курс следующий: 1 руб. = 0,2596 крона</v>
      </c>
      <c r="B181" s="215"/>
      <c r="C181" s="215"/>
      <c r="D181" s="216"/>
      <c r="E181" s="217"/>
      <c r="F181" s="217"/>
      <c r="G181" s="220"/>
      <c r="H181" s="220"/>
    </row>
    <row r="182" spans="1:8" ht="26.25" x14ac:dyDescent="0.2">
      <c r="A182" s="215" t="str">
        <f>Абакан_юр!A162</f>
        <v>По соглашению сторон в качестве валюты платежа могут выступать киргизские сомы, в этом случае курс следующий: 1 руб. = 1,0276 сом</v>
      </c>
      <c r="B182" s="215"/>
      <c r="C182" s="215"/>
      <c r="D182" s="216"/>
      <c r="E182" s="216"/>
      <c r="F182" s="217"/>
      <c r="G182" s="220"/>
      <c r="H182" s="220"/>
    </row>
    <row r="183" spans="1:8" ht="26.25" x14ac:dyDescent="0.2">
      <c r="A18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3" s="215"/>
      <c r="C183" s="215"/>
      <c r="D183" s="216"/>
      <c r="E183" s="216"/>
      <c r="F183" s="217"/>
      <c r="G183" s="220"/>
      <c r="H183" s="220"/>
    </row>
    <row r="184" spans="1:8" ht="26.25" x14ac:dyDescent="0.2">
      <c r="A184" s="221"/>
      <c r="B184" s="221"/>
      <c r="C184" s="222"/>
      <c r="D184" s="223"/>
      <c r="E184" s="223"/>
      <c r="F184" s="224"/>
      <c r="G184" s="225"/>
      <c r="H184" s="225"/>
    </row>
    <row r="185" spans="1:8" ht="21" x14ac:dyDescent="0.2">
      <c r="A185" s="227" t="s">
        <v>136</v>
      </c>
      <c r="B185" s="227"/>
      <c r="C185" s="227"/>
      <c r="D185" s="227"/>
      <c r="E185" s="227"/>
      <c r="F185" s="227"/>
      <c r="G185" s="227"/>
      <c r="H185" s="227"/>
    </row>
    <row r="186" spans="1:8" ht="21" x14ac:dyDescent="0.2">
      <c r="A186" s="227" t="s">
        <v>137</v>
      </c>
      <c r="B186" s="227"/>
      <c r="C186" s="227"/>
      <c r="D186" s="227"/>
      <c r="E186" s="227"/>
      <c r="F186" s="227"/>
      <c r="G186" s="227"/>
      <c r="H186" s="227"/>
    </row>
    <row r="187" spans="1:8" ht="26.25" x14ac:dyDescent="0.2">
      <c r="A187" s="221"/>
      <c r="B187" s="221"/>
      <c r="C187" s="222"/>
      <c r="D187" s="223"/>
      <c r="E187" s="223"/>
      <c r="F187" s="224"/>
      <c r="G187" s="225"/>
      <c r="H187" s="225"/>
    </row>
    <row r="188" spans="1:8" ht="50.1" customHeight="1" thickBot="1" x14ac:dyDescent="0.25">
      <c r="A188" s="228" t="s">
        <v>138</v>
      </c>
      <c r="B188" s="228"/>
      <c r="C188" s="228"/>
      <c r="D188" s="228"/>
      <c r="E188" s="228"/>
      <c r="F188" s="229"/>
      <c r="G188" s="219"/>
      <c r="H188" s="230"/>
    </row>
    <row r="189" spans="1:8" ht="50.1" customHeight="1" thickBot="1" x14ac:dyDescent="0.25">
      <c r="A189" s="541" t="s">
        <v>139</v>
      </c>
      <c r="B189" s="542"/>
      <c r="C189" s="542"/>
      <c r="D189" s="542"/>
      <c r="E189" s="543"/>
      <c r="F189" s="234"/>
      <c r="H189" s="235"/>
    </row>
    <row r="190" spans="1:8" ht="100.5" customHeight="1" thickBot="1" x14ac:dyDescent="0.25">
      <c r="A190" s="305" t="s">
        <v>140</v>
      </c>
      <c r="B190" s="306"/>
      <c r="C190" s="238" t="s">
        <v>141</v>
      </c>
      <c r="D190" s="330" t="s">
        <v>142</v>
      </c>
      <c r="E190" s="331"/>
      <c r="F190" s="240"/>
      <c r="G190" s="240"/>
      <c r="H190" s="240"/>
    </row>
    <row r="191" spans="1:8" ht="123.75" customHeight="1" x14ac:dyDescent="0.2">
      <c r="A191" s="241" t="s">
        <v>143</v>
      </c>
      <c r="B191" s="242"/>
      <c r="C191" s="243" t="s">
        <v>144</v>
      </c>
      <c r="D191" s="244" t="s">
        <v>145</v>
      </c>
      <c r="E191" s="245"/>
      <c r="F191" s="240"/>
      <c r="G191" s="240"/>
      <c r="H191" s="240"/>
    </row>
    <row r="192" spans="1:8" ht="94.5" customHeight="1" x14ac:dyDescent="0.2">
      <c r="A192" s="246" t="s">
        <v>146</v>
      </c>
      <c r="B192" s="247"/>
      <c r="C192" s="248" t="s">
        <v>147</v>
      </c>
      <c r="D192" s="249" t="s">
        <v>148</v>
      </c>
      <c r="E192" s="250"/>
      <c r="F192" s="240"/>
      <c r="G192" s="240"/>
      <c r="H192" s="240"/>
    </row>
    <row r="193" spans="1:8" ht="120" customHeight="1" x14ac:dyDescent="0.2">
      <c r="A193" s="246" t="s">
        <v>149</v>
      </c>
      <c r="B193" s="247"/>
      <c r="C193" s="248" t="s">
        <v>150</v>
      </c>
      <c r="D193" s="249" t="s">
        <v>148</v>
      </c>
      <c r="E193" s="250"/>
      <c r="F193" s="240"/>
      <c r="G193" s="240"/>
      <c r="H193" s="240"/>
    </row>
    <row r="194" spans="1:8" ht="120" customHeight="1" thickBot="1" x14ac:dyDescent="0.25">
      <c r="A194" s="332" t="s">
        <v>149</v>
      </c>
      <c r="B194" s="333"/>
      <c r="C194" s="334" t="s">
        <v>150</v>
      </c>
      <c r="D194" s="335" t="s">
        <v>148</v>
      </c>
      <c r="E194" s="336"/>
      <c r="F194" s="240"/>
      <c r="G194" s="240"/>
      <c r="H194" s="240"/>
    </row>
    <row r="195" spans="1:8" s="205" customFormat="1" ht="102.75" customHeight="1" thickBot="1" x14ac:dyDescent="0.25">
      <c r="A195" s="332" t="s">
        <v>152</v>
      </c>
      <c r="B195" s="333"/>
      <c r="C195" s="547" t="s">
        <v>153</v>
      </c>
      <c r="D195" s="335" t="s">
        <v>148</v>
      </c>
      <c r="E195" s="336"/>
      <c r="F195" s="234"/>
      <c r="G195" s="234"/>
      <c r="H195" s="234"/>
    </row>
    <row r="196" spans="1:8" s="226" customFormat="1" ht="222.75" customHeight="1" thickBot="1" x14ac:dyDescent="0.25">
      <c r="A196" s="332" t="s">
        <v>154</v>
      </c>
      <c r="B196" s="333"/>
      <c r="C196" s="334" t="s">
        <v>155</v>
      </c>
      <c r="D196" s="335" t="s">
        <v>148</v>
      </c>
      <c r="E196" s="336"/>
      <c r="F196" s="224"/>
      <c r="G196" s="225"/>
      <c r="H196" s="225"/>
    </row>
    <row r="197" spans="1:8" ht="38.25" customHeight="1" x14ac:dyDescent="0.2">
      <c r="A197" s="252" t="s">
        <v>156</v>
      </c>
      <c r="B197" s="252"/>
      <c r="C197" s="252"/>
      <c r="D197" s="252"/>
      <c r="E197" s="252"/>
      <c r="F197" s="252"/>
      <c r="G197" s="252"/>
      <c r="H197" s="252"/>
    </row>
    <row r="198" spans="1:8" ht="38.25" customHeight="1" x14ac:dyDescent="0.2">
      <c r="A198" s="252" t="s">
        <v>157</v>
      </c>
      <c r="B198" s="252"/>
      <c r="C198" s="252"/>
      <c r="D198" s="252"/>
      <c r="E198" s="252"/>
      <c r="F198" s="252"/>
      <c r="G198" s="252"/>
      <c r="H198" s="252"/>
    </row>
    <row r="199" spans="1:8" ht="192" customHeight="1" x14ac:dyDescent="0.2">
      <c r="A19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11"/>
      <c r="C199" s="311"/>
      <c r="D199" s="311"/>
      <c r="E199" s="311"/>
      <c r="F199" s="311"/>
      <c r="G199" s="311"/>
      <c r="H199" s="311"/>
    </row>
    <row r="200" spans="1:8" ht="89.25" customHeight="1" x14ac:dyDescent="0.2">
      <c r="A200" s="227" t="s">
        <v>159</v>
      </c>
      <c r="B200" s="227"/>
      <c r="C200" s="227"/>
      <c r="D200" s="227"/>
      <c r="E200" s="227"/>
      <c r="F200" s="227"/>
      <c r="G200" s="227"/>
      <c r="H200" s="227"/>
    </row>
    <row r="201" spans="1:8" ht="23.25" x14ac:dyDescent="0.2">
      <c r="A201" s="252" t="s">
        <v>160</v>
      </c>
      <c r="B201" s="252"/>
      <c r="C201" s="252"/>
      <c r="D201" s="252"/>
      <c r="E201" s="252"/>
      <c r="F201" s="252"/>
      <c r="G201" s="252"/>
      <c r="H201" s="252"/>
    </row>
    <row r="202" spans="1:8" s="254" customFormat="1" ht="114.75" customHeight="1" x14ac:dyDescent="0.2">
      <c r="A202" s="227" t="s">
        <v>161</v>
      </c>
      <c r="B202" s="227"/>
      <c r="C202" s="227"/>
      <c r="D202" s="227"/>
      <c r="E202" s="227"/>
      <c r="F202" s="227"/>
      <c r="G202" s="227"/>
      <c r="H202" s="227"/>
    </row>
  </sheetData>
  <sheetProtection selectLockedCells="1" selectUnlockedCells="1"/>
  <mergeCells count="335">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5:H185"/>
    <mergeCell ref="A186:H186"/>
    <mergeCell ref="A188:E188"/>
    <mergeCell ref="A189:E189"/>
    <mergeCell ref="A190:B190"/>
    <mergeCell ref="D190:E190"/>
    <mergeCell ref="A178:C178"/>
    <mergeCell ref="A179:C179"/>
    <mergeCell ref="A180:C180"/>
    <mergeCell ref="A181:C181"/>
    <mergeCell ref="A182:C182"/>
    <mergeCell ref="A183:C183"/>
    <mergeCell ref="C173:D173"/>
    <mergeCell ref="C174:D174"/>
    <mergeCell ref="C175:D175"/>
    <mergeCell ref="C176:D176"/>
    <mergeCell ref="A177:C177"/>
    <mergeCell ref="G177:H177"/>
    <mergeCell ref="A169:B169"/>
    <mergeCell ref="C169:C170"/>
    <mergeCell ref="D169:H169"/>
    <mergeCell ref="A170:B170"/>
    <mergeCell ref="D170:H170"/>
    <mergeCell ref="A171:B171"/>
    <mergeCell ref="D171:H171"/>
    <mergeCell ref="A165:B165"/>
    <mergeCell ref="D165:H165"/>
    <mergeCell ref="A166:B166"/>
    <mergeCell ref="A167:B167"/>
    <mergeCell ref="D167:H167"/>
    <mergeCell ref="A168:C168"/>
    <mergeCell ref="D168:H168"/>
    <mergeCell ref="A161:B161"/>
    <mergeCell ref="D161:H161"/>
    <mergeCell ref="A162:B162"/>
    <mergeCell ref="D162:H162"/>
    <mergeCell ref="A163:B163"/>
    <mergeCell ref="A164:B164"/>
    <mergeCell ref="D164:H164"/>
    <mergeCell ref="D157:H157"/>
    <mergeCell ref="A158:B158"/>
    <mergeCell ref="D158:H158"/>
    <mergeCell ref="A159:B159"/>
    <mergeCell ref="D159:H159"/>
    <mergeCell ref="A160:B160"/>
    <mergeCell ref="A153:B153"/>
    <mergeCell ref="D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6:B86"/>
    <mergeCell ref="D86:H86"/>
    <mergeCell ref="A87:C87"/>
    <mergeCell ref="D87:H87"/>
    <mergeCell ref="D88:H88"/>
    <mergeCell ref="A89:B89"/>
    <mergeCell ref="C89:C97"/>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8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8"/>
  <sheetViews>
    <sheetView view="pageBreakPreview" zoomScale="40" zoomScaleNormal="60" zoomScaleSheetLayoutView="40" workbookViewId="0">
      <pane ySplit="4" topLeftCell="A141"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361">
        <f>F48*1.2</f>
        <v>3312</v>
      </c>
      <c r="E48" s="361">
        <f>F48*1.1</f>
        <v>3036.0000000000005</v>
      </c>
      <c r="F48" s="361">
        <v>2760</v>
      </c>
      <c r="G48" s="361">
        <f>F48*0.75</f>
        <v>2070</v>
      </c>
      <c r="H48" s="361">
        <f>F48*0.5</f>
        <v>1380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720 до 14400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56" s="127">
        <v>720</v>
      </c>
      <c r="E56" s="128"/>
      <c r="F56" s="128"/>
      <c r="G56" s="128"/>
      <c r="H56" s="129"/>
    </row>
    <row r="57" spans="1:8" ht="37.5" customHeight="1" x14ac:dyDescent="0.2">
      <c r="A57" s="130" t="s">
        <v>33</v>
      </c>
      <c r="B57" s="131"/>
      <c r="C57" s="126"/>
      <c r="D57" s="36">
        <v>1440</v>
      </c>
      <c r="E57" s="37"/>
      <c r="F57" s="37"/>
      <c r="G57" s="37"/>
      <c r="H57" s="38"/>
    </row>
    <row r="58" spans="1:8" ht="37.5" customHeight="1" x14ac:dyDescent="0.2">
      <c r="A58" s="130" t="s">
        <v>34</v>
      </c>
      <c r="B58" s="131"/>
      <c r="C58" s="126"/>
      <c r="D58" s="36">
        <v>2160</v>
      </c>
      <c r="E58" s="37"/>
      <c r="F58" s="37"/>
      <c r="G58" s="37"/>
      <c r="H58" s="38"/>
    </row>
    <row r="59" spans="1:8" ht="37.5" customHeight="1" x14ac:dyDescent="0.2">
      <c r="A59" s="130" t="s">
        <v>35</v>
      </c>
      <c r="B59" s="131"/>
      <c r="C59" s="126"/>
      <c r="D59" s="36">
        <v>2880</v>
      </c>
      <c r="E59" s="37"/>
      <c r="F59" s="37"/>
      <c r="G59" s="37"/>
      <c r="H59" s="38"/>
    </row>
    <row r="60" spans="1:8" ht="37.5" customHeight="1" x14ac:dyDescent="0.2">
      <c r="A60" s="130" t="s">
        <v>36</v>
      </c>
      <c r="B60" s="131"/>
      <c r="C60" s="126"/>
      <c r="D60" s="36">
        <v>3600</v>
      </c>
      <c r="E60" s="37"/>
      <c r="F60" s="37"/>
      <c r="G60" s="37"/>
      <c r="H60" s="38"/>
    </row>
    <row r="61" spans="1:8" ht="37.5" customHeight="1" x14ac:dyDescent="0.2">
      <c r="A61" s="130" t="s">
        <v>37</v>
      </c>
      <c r="B61" s="131"/>
      <c r="C61" s="126"/>
      <c r="D61" s="36">
        <v>4320</v>
      </c>
      <c r="E61" s="37"/>
      <c r="F61" s="37"/>
      <c r="G61" s="37"/>
      <c r="H61" s="38"/>
    </row>
    <row r="62" spans="1:8" ht="37.5" customHeight="1" x14ac:dyDescent="0.2">
      <c r="A62" s="130" t="s">
        <v>38</v>
      </c>
      <c r="B62" s="131"/>
      <c r="C62" s="126"/>
      <c r="D62" s="36">
        <v>5040</v>
      </c>
      <c r="E62" s="37"/>
      <c r="F62" s="37"/>
      <c r="G62" s="37"/>
      <c r="H62" s="38"/>
    </row>
    <row r="63" spans="1:8" ht="37.5" customHeight="1" x14ac:dyDescent="0.2">
      <c r="A63" s="130" t="s">
        <v>39</v>
      </c>
      <c r="B63" s="131"/>
      <c r="C63" s="126"/>
      <c r="D63" s="36">
        <v>5760</v>
      </c>
      <c r="E63" s="37"/>
      <c r="F63" s="37"/>
      <c r="G63" s="37"/>
      <c r="H63" s="38"/>
    </row>
    <row r="64" spans="1:8" ht="37.5" customHeight="1" x14ac:dyDescent="0.2">
      <c r="A64" s="130" t="s">
        <v>40</v>
      </c>
      <c r="B64" s="131"/>
      <c r="C64" s="126"/>
      <c r="D64" s="36">
        <v>6480</v>
      </c>
      <c r="E64" s="37"/>
      <c r="F64" s="37"/>
      <c r="G64" s="37"/>
      <c r="H64" s="38"/>
    </row>
    <row r="65" spans="1:8" ht="37.5" customHeight="1" x14ac:dyDescent="0.2">
      <c r="A65" s="130" t="s">
        <v>41</v>
      </c>
      <c r="B65" s="131"/>
      <c r="C65" s="126"/>
      <c r="D65" s="36">
        <v>7200</v>
      </c>
      <c r="E65" s="37"/>
      <c r="F65" s="37"/>
      <c r="G65" s="37"/>
      <c r="H65" s="38"/>
    </row>
    <row r="66" spans="1:8" ht="37.5" customHeight="1" x14ac:dyDescent="0.2">
      <c r="A66" s="130" t="s">
        <v>42</v>
      </c>
      <c r="B66" s="131"/>
      <c r="C66" s="126"/>
      <c r="D66" s="36">
        <v>7920</v>
      </c>
      <c r="E66" s="37"/>
      <c r="F66" s="37"/>
      <c r="G66" s="37"/>
      <c r="H66" s="38"/>
    </row>
    <row r="67" spans="1:8" ht="37.5" customHeight="1" x14ac:dyDescent="0.2">
      <c r="A67" s="130" t="s">
        <v>43</v>
      </c>
      <c r="B67" s="131"/>
      <c r="C67" s="126"/>
      <c r="D67" s="36">
        <v>8640</v>
      </c>
      <c r="E67" s="37"/>
      <c r="F67" s="37"/>
      <c r="G67" s="37"/>
      <c r="H67" s="38"/>
    </row>
    <row r="68" spans="1:8" ht="37.5" customHeight="1" x14ac:dyDescent="0.2">
      <c r="A68" s="130" t="s">
        <v>44</v>
      </c>
      <c r="B68" s="131"/>
      <c r="C68" s="126"/>
      <c r="D68" s="36">
        <v>9360</v>
      </c>
      <c r="E68" s="37"/>
      <c r="F68" s="37"/>
      <c r="G68" s="37"/>
      <c r="H68" s="38"/>
    </row>
    <row r="69" spans="1:8" ht="37.5" customHeight="1" x14ac:dyDescent="0.2">
      <c r="A69" s="130" t="s">
        <v>45</v>
      </c>
      <c r="B69" s="131"/>
      <c r="C69" s="126"/>
      <c r="D69" s="36">
        <v>10080</v>
      </c>
      <c r="E69" s="37"/>
      <c r="F69" s="37"/>
      <c r="G69" s="37"/>
      <c r="H69" s="38"/>
    </row>
    <row r="70" spans="1:8" ht="37.5" customHeight="1" x14ac:dyDescent="0.2">
      <c r="A70" s="130" t="s">
        <v>46</v>
      </c>
      <c r="B70" s="131"/>
      <c r="C70" s="126"/>
      <c r="D70" s="36">
        <v>10800</v>
      </c>
      <c r="E70" s="37"/>
      <c r="F70" s="37"/>
      <c r="G70" s="37"/>
      <c r="H70" s="38"/>
    </row>
    <row r="71" spans="1:8" ht="37.5" customHeight="1" x14ac:dyDescent="0.2">
      <c r="A71" s="130" t="s">
        <v>47</v>
      </c>
      <c r="B71" s="131"/>
      <c r="C71" s="126"/>
      <c r="D71" s="36">
        <v>11520</v>
      </c>
      <c r="E71" s="37"/>
      <c r="F71" s="37"/>
      <c r="G71" s="37"/>
      <c r="H71" s="38"/>
    </row>
    <row r="72" spans="1:8" ht="37.5" customHeight="1" x14ac:dyDescent="0.2">
      <c r="A72" s="130" t="s">
        <v>48</v>
      </c>
      <c r="B72" s="131"/>
      <c r="C72" s="126"/>
      <c r="D72" s="36">
        <v>12240</v>
      </c>
      <c r="E72" s="37"/>
      <c r="F72" s="37"/>
      <c r="G72" s="37"/>
      <c r="H72" s="38"/>
    </row>
    <row r="73" spans="1:8" ht="37.5" customHeight="1" x14ac:dyDescent="0.2">
      <c r="A73" s="130" t="s">
        <v>49</v>
      </c>
      <c r="B73" s="131"/>
      <c r="C73" s="126"/>
      <c r="D73" s="36">
        <v>12960</v>
      </c>
      <c r="E73" s="37"/>
      <c r="F73" s="37"/>
      <c r="G73" s="37"/>
      <c r="H73" s="38"/>
    </row>
    <row r="74" spans="1:8" ht="37.5" customHeight="1" x14ac:dyDescent="0.2">
      <c r="A74" s="130" t="s">
        <v>50</v>
      </c>
      <c r="B74" s="131"/>
      <c r="C74" s="126"/>
      <c r="D74" s="36">
        <v>13680</v>
      </c>
      <c r="E74" s="37"/>
      <c r="F74" s="37"/>
      <c r="G74" s="37"/>
      <c r="H74" s="38"/>
    </row>
    <row r="75" spans="1:8" ht="37.5" customHeight="1" thickBot="1" x14ac:dyDescent="0.25">
      <c r="A75" s="130" t="s">
        <v>51</v>
      </c>
      <c r="B75" s="131"/>
      <c r="C75" s="126"/>
      <c r="D75" s="36">
        <v>14400</v>
      </c>
      <c r="E75" s="37"/>
      <c r="F75" s="37"/>
      <c r="G75" s="37"/>
      <c r="H75" s="38"/>
    </row>
    <row r="76" spans="1:8" ht="50.1" customHeight="1" thickBot="1" x14ac:dyDescent="0.25">
      <c r="A76" s="119" t="s">
        <v>52</v>
      </c>
      <c r="B76" s="120"/>
      <c r="C76" s="120"/>
      <c r="D76" s="121" t="str">
        <f>"от "&amp;MIN(D77:D86)&amp;" до "&amp;MAX(D77:D86)</f>
        <v>от 240 до 5700</v>
      </c>
      <c r="E76" s="122"/>
      <c r="F76" s="122"/>
      <c r="G76" s="122"/>
      <c r="H76" s="123"/>
    </row>
    <row r="77" spans="1:8" ht="151.5" x14ac:dyDescent="0.2">
      <c r="A77" s="132" t="s">
        <v>53</v>
      </c>
      <c r="B77" s="133" t="s">
        <v>13</v>
      </c>
      <c r="C77" s="321"/>
      <c r="D77" s="127">
        <v>720</v>
      </c>
      <c r="E77" s="128"/>
      <c r="F77" s="128"/>
      <c r="G77" s="128"/>
      <c r="H77" s="129"/>
    </row>
    <row r="78" spans="1:8" ht="37.5" customHeight="1" x14ac:dyDescent="0.2">
      <c r="A78" s="143" t="s">
        <v>54</v>
      </c>
      <c r="B78" s="144"/>
      <c r="C78" s="139"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8" s="36">
        <v>360</v>
      </c>
      <c r="E78" s="37"/>
      <c r="F78" s="37"/>
      <c r="G78" s="37"/>
      <c r="H78" s="38"/>
    </row>
    <row r="79" spans="1:8" ht="37.5" customHeight="1" x14ac:dyDescent="0.2">
      <c r="A79" s="143" t="s">
        <v>55</v>
      </c>
      <c r="B79" s="144"/>
      <c r="C79" s="142"/>
      <c r="D79" s="36">
        <v>5700</v>
      </c>
      <c r="E79" s="37"/>
      <c r="F79" s="37"/>
      <c r="G79" s="37"/>
      <c r="H79" s="38"/>
    </row>
    <row r="80" spans="1:8" ht="37.5" customHeight="1" x14ac:dyDescent="0.2">
      <c r="A80" s="143" t="s">
        <v>56</v>
      </c>
      <c r="B80" s="144"/>
      <c r="C80" s="142"/>
      <c r="D80" s="329">
        <v>1200</v>
      </c>
      <c r="E80" s="140"/>
      <c r="F80" s="140"/>
      <c r="G80" s="140"/>
      <c r="H80" s="141"/>
    </row>
    <row r="81" spans="1:8" ht="37.5" customHeight="1" x14ac:dyDescent="0.2">
      <c r="A81" s="143" t="s">
        <v>57</v>
      </c>
      <c r="B81" s="144"/>
      <c r="C81" s="142"/>
      <c r="D81" s="329">
        <v>3420</v>
      </c>
      <c r="E81" s="140"/>
      <c r="F81" s="140"/>
      <c r="G81" s="140"/>
      <c r="H81" s="141"/>
    </row>
    <row r="82" spans="1:8" ht="37.5" customHeight="1" x14ac:dyDescent="0.2">
      <c r="A82" s="143" t="s">
        <v>58</v>
      </c>
      <c r="B82" s="458"/>
      <c r="C82" s="142"/>
      <c r="D82" s="329">
        <v>240</v>
      </c>
      <c r="E82" s="140"/>
      <c r="F82" s="140"/>
      <c r="G82" s="140"/>
      <c r="H82" s="141"/>
    </row>
    <row r="83" spans="1:8" ht="37.5" customHeight="1" x14ac:dyDescent="0.2">
      <c r="A83" s="143" t="s">
        <v>59</v>
      </c>
      <c r="B83" s="458"/>
      <c r="C83" s="142"/>
      <c r="D83" s="36">
        <v>240</v>
      </c>
      <c r="E83" s="37"/>
      <c r="F83" s="37"/>
      <c r="G83" s="37"/>
      <c r="H83" s="38"/>
    </row>
    <row r="84" spans="1:8" ht="37.5" customHeight="1" x14ac:dyDescent="0.2">
      <c r="A84" s="143" t="s">
        <v>60</v>
      </c>
      <c r="B84" s="458"/>
      <c r="C84" s="142"/>
      <c r="D84" s="36">
        <v>480</v>
      </c>
      <c r="E84" s="37"/>
      <c r="F84" s="37"/>
      <c r="G84" s="37"/>
      <c r="H84" s="38"/>
    </row>
    <row r="85" spans="1:8" ht="37.5" customHeight="1" x14ac:dyDescent="0.2">
      <c r="A85" s="143" t="s">
        <v>61</v>
      </c>
      <c r="B85" s="458"/>
      <c r="C85" s="142"/>
      <c r="D85" s="36">
        <v>720</v>
      </c>
      <c r="E85" s="37"/>
      <c r="F85" s="37"/>
      <c r="G85" s="37"/>
      <c r="H85" s="38"/>
    </row>
    <row r="86" spans="1:8" ht="37.5" customHeight="1" thickBot="1" x14ac:dyDescent="0.25">
      <c r="A86" s="194" t="s">
        <v>62</v>
      </c>
      <c r="B86" s="459"/>
      <c r="C86" s="147"/>
      <c r="D86" s="36">
        <v>4020</v>
      </c>
      <c r="E86" s="37"/>
      <c r="F86" s="37"/>
      <c r="G86" s="37"/>
      <c r="H86" s="38"/>
    </row>
    <row r="87" spans="1:8" s="16" customFormat="1" ht="117.75" customHeight="1" thickBot="1" x14ac:dyDescent="0.25">
      <c r="A87" s="322" t="s">
        <v>64</v>
      </c>
      <c r="B87" s="323"/>
      <c r="C8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87" s="45">
        <v>30</v>
      </c>
      <c r="E87" s="45"/>
      <c r="F87" s="45"/>
      <c r="G87" s="45"/>
      <c r="H87" s="46"/>
    </row>
    <row r="88" spans="1:8" ht="50.1" customHeight="1" thickBot="1" x14ac:dyDescent="0.25">
      <c r="A88" s="24" t="s">
        <v>65</v>
      </c>
      <c r="B88" s="25"/>
      <c r="C88" s="26"/>
      <c r="D88" s="156" t="str">
        <f>"от "&amp;MIN(D90,D110:H111,F149,D112:H126)&amp;" до "&amp;MAX(D90,D110:H111,F149,D112:H126)</f>
        <v>от 510 до 9960</v>
      </c>
      <c r="E88" s="156"/>
      <c r="F88" s="156"/>
      <c r="G88" s="156"/>
      <c r="H88" s="157"/>
    </row>
    <row r="89" spans="1:8" ht="21.75" thickBot="1" x14ac:dyDescent="0.25">
      <c r="A89" s="301"/>
      <c r="B89" s="302"/>
      <c r="C89" s="118"/>
      <c r="D89" s="325"/>
      <c r="E89" s="325"/>
      <c r="F89" s="325"/>
      <c r="G89" s="325"/>
      <c r="H89" s="326"/>
    </row>
    <row r="90" spans="1:8" ht="60"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90" s="165">
        <v>1800</v>
      </c>
      <c r="E90" s="165"/>
      <c r="F90" s="165"/>
      <c r="G90" s="165"/>
      <c r="H90" s="166"/>
    </row>
    <row r="91" spans="1:8" ht="60" customHeight="1" thickBot="1" x14ac:dyDescent="0.25">
      <c r="A91" s="167" t="s">
        <v>67</v>
      </c>
      <c r="B91" s="168"/>
      <c r="C91" s="169"/>
      <c r="D91" s="170" t="s">
        <v>68</v>
      </c>
      <c r="E91" s="171"/>
      <c r="F91" s="171"/>
      <c r="G91" s="171"/>
      <c r="H91" s="172"/>
    </row>
    <row r="92" spans="1:8" ht="60" customHeight="1" x14ac:dyDescent="0.2">
      <c r="A92" s="173" t="s">
        <v>69</v>
      </c>
      <c r="B92" s="174"/>
      <c r="C92" s="169"/>
      <c r="D92" s="140">
        <f>D90/4</f>
        <v>450</v>
      </c>
      <c r="E92" s="140"/>
      <c r="F92" s="140"/>
      <c r="G92" s="140"/>
      <c r="H92" s="141"/>
    </row>
    <row r="93" spans="1:8" ht="60" customHeight="1" x14ac:dyDescent="0.2">
      <c r="A93" s="173" t="s">
        <v>70</v>
      </c>
      <c r="B93" s="174"/>
      <c r="C93" s="169"/>
      <c r="D93" s="140">
        <f>D90/5</f>
        <v>360</v>
      </c>
      <c r="E93" s="140"/>
      <c r="F93" s="140"/>
      <c r="G93" s="140"/>
      <c r="H93" s="141"/>
    </row>
    <row r="94" spans="1:8" ht="60" customHeight="1" x14ac:dyDescent="0.2">
      <c r="A94" s="173" t="s">
        <v>71</v>
      </c>
      <c r="B94" s="174"/>
      <c r="C94" s="169"/>
      <c r="D94" s="140">
        <f>D90/6</f>
        <v>300</v>
      </c>
      <c r="E94" s="140"/>
      <c r="F94" s="140"/>
      <c r="G94" s="140"/>
      <c r="H94" s="141"/>
    </row>
    <row r="95" spans="1:8" ht="60" customHeight="1" x14ac:dyDescent="0.2">
      <c r="A95" s="173" t="s">
        <v>72</v>
      </c>
      <c r="B95" s="174"/>
      <c r="C95" s="169"/>
      <c r="D95" s="140">
        <f>D90/7</f>
        <v>257.14285714285717</v>
      </c>
      <c r="E95" s="140"/>
      <c r="F95" s="140"/>
      <c r="G95" s="140"/>
      <c r="H95" s="141"/>
    </row>
    <row r="96" spans="1:8" ht="60" customHeight="1" x14ac:dyDescent="0.2">
      <c r="A96" s="173" t="s">
        <v>73</v>
      </c>
      <c r="B96" s="174"/>
      <c r="C96" s="169"/>
      <c r="D96" s="140">
        <f>D90/8</f>
        <v>225</v>
      </c>
      <c r="E96" s="140"/>
      <c r="F96" s="140"/>
      <c r="G96" s="140"/>
      <c r="H96" s="141"/>
    </row>
    <row r="97" spans="1:8" ht="60" customHeight="1" x14ac:dyDescent="0.2">
      <c r="A97" s="173" t="s">
        <v>74</v>
      </c>
      <c r="B97" s="174"/>
      <c r="C97" s="169"/>
      <c r="D97" s="140">
        <f>D90/9</f>
        <v>200</v>
      </c>
      <c r="E97" s="140"/>
      <c r="F97" s="140"/>
      <c r="G97" s="140"/>
      <c r="H97" s="141"/>
    </row>
    <row r="98" spans="1:8" ht="60" customHeight="1" x14ac:dyDescent="0.2">
      <c r="A98" s="173" t="s">
        <v>75</v>
      </c>
      <c r="B98" s="174"/>
      <c r="C98" s="169"/>
      <c r="D98" s="140">
        <f>D90/10</f>
        <v>180</v>
      </c>
      <c r="E98" s="140"/>
      <c r="F98" s="140"/>
      <c r="G98" s="140"/>
      <c r="H98" s="141"/>
    </row>
    <row r="99" spans="1:8" ht="60" customHeight="1" thickBot="1" x14ac:dyDescent="0.25">
      <c r="A99" s="162" t="s">
        <v>76</v>
      </c>
      <c r="B99" s="163"/>
      <c r="C99" s="169"/>
      <c r="D99" s="165">
        <v>2808</v>
      </c>
      <c r="E99" s="165"/>
      <c r="F99" s="165"/>
      <c r="G99" s="165"/>
      <c r="H99" s="166"/>
    </row>
    <row r="100" spans="1:8" ht="60" customHeight="1" thickBot="1" x14ac:dyDescent="0.25">
      <c r="A100" s="167" t="s">
        <v>67</v>
      </c>
      <c r="B100" s="168"/>
      <c r="C100" s="169"/>
      <c r="D100" s="170" t="s">
        <v>68</v>
      </c>
      <c r="E100" s="171"/>
      <c r="F100" s="171"/>
      <c r="G100" s="171"/>
      <c r="H100" s="172"/>
    </row>
    <row r="101" spans="1:8" ht="60" customHeight="1" x14ac:dyDescent="0.2">
      <c r="A101" s="173" t="s">
        <v>69</v>
      </c>
      <c r="B101" s="174"/>
      <c r="C101" s="169"/>
      <c r="D101" s="140">
        <v>702</v>
      </c>
      <c r="E101" s="140"/>
      <c r="F101" s="140"/>
      <c r="G101" s="140"/>
      <c r="H101" s="141"/>
    </row>
    <row r="102" spans="1:8" ht="60" customHeight="1" x14ac:dyDescent="0.2">
      <c r="A102" s="173" t="s">
        <v>70</v>
      </c>
      <c r="B102" s="174"/>
      <c r="C102" s="169"/>
      <c r="D102" s="140">
        <v>561.6</v>
      </c>
      <c r="E102" s="140"/>
      <c r="F102" s="140"/>
      <c r="G102" s="140"/>
      <c r="H102" s="141"/>
    </row>
    <row r="103" spans="1:8" ht="60" customHeight="1" x14ac:dyDescent="0.2">
      <c r="A103" s="173" t="s">
        <v>71</v>
      </c>
      <c r="B103" s="174"/>
      <c r="C103" s="169"/>
      <c r="D103" s="140">
        <v>468</v>
      </c>
      <c r="E103" s="140"/>
      <c r="F103" s="140"/>
      <c r="G103" s="140"/>
      <c r="H103" s="141"/>
    </row>
    <row r="104" spans="1:8" ht="60" customHeight="1" x14ac:dyDescent="0.2">
      <c r="A104" s="173" t="s">
        <v>72</v>
      </c>
      <c r="B104" s="174"/>
      <c r="C104" s="169"/>
      <c r="D104" s="140">
        <v>401.14285714285711</v>
      </c>
      <c r="E104" s="140"/>
      <c r="F104" s="140"/>
      <c r="G104" s="140"/>
      <c r="H104" s="141"/>
    </row>
    <row r="105" spans="1:8" ht="60" customHeight="1" x14ac:dyDescent="0.2">
      <c r="A105" s="173" t="s">
        <v>73</v>
      </c>
      <c r="B105" s="174"/>
      <c r="C105" s="169"/>
      <c r="D105" s="140">
        <v>351</v>
      </c>
      <c r="E105" s="140"/>
      <c r="F105" s="140"/>
      <c r="G105" s="140"/>
      <c r="H105" s="141"/>
    </row>
    <row r="106" spans="1:8" ht="60" customHeight="1" x14ac:dyDescent="0.2">
      <c r="A106" s="173" t="s">
        <v>74</v>
      </c>
      <c r="B106" s="174"/>
      <c r="C106" s="169"/>
      <c r="D106" s="140">
        <v>312</v>
      </c>
      <c r="E106" s="140"/>
      <c r="F106" s="140"/>
      <c r="G106" s="140"/>
      <c r="H106" s="141"/>
    </row>
    <row r="107" spans="1:8" ht="60" customHeight="1" thickBot="1" x14ac:dyDescent="0.25">
      <c r="A107" s="173" t="s">
        <v>75</v>
      </c>
      <c r="B107" s="174"/>
      <c r="C107" s="177"/>
      <c r="D107" s="140">
        <v>280.8</v>
      </c>
      <c r="E107" s="140"/>
      <c r="F107" s="140"/>
      <c r="G107" s="140"/>
      <c r="H107" s="141"/>
    </row>
    <row r="108" spans="1:8" s="16" customFormat="1" ht="62.45" customHeight="1" thickBot="1" x14ac:dyDescent="0.25">
      <c r="A108" s="178" t="s">
        <v>77</v>
      </c>
      <c r="B108" s="179"/>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8" s="44">
        <v>7050</v>
      </c>
      <c r="E108" s="45"/>
      <c r="F108" s="45"/>
      <c r="G108" s="45"/>
      <c r="H108" s="46"/>
    </row>
    <row r="109" spans="1:8" ht="21.75" thickBot="1" x14ac:dyDescent="0.25">
      <c r="A109" s="301"/>
      <c r="B109" s="302"/>
      <c r="C109" s="182"/>
      <c r="D109" s="325"/>
      <c r="E109" s="325"/>
      <c r="F109" s="325"/>
      <c r="G109" s="325"/>
      <c r="H109" s="326"/>
    </row>
    <row r="110" spans="1:8" ht="50.1" customHeight="1" x14ac:dyDescent="0.2">
      <c r="A110" s="143" t="s">
        <v>78</v>
      </c>
      <c r="B110" s="144"/>
      <c r="C110" s="294" t="str">
        <f>"Интернет-площадка 2gis.ru на основе Cправочника организаций "&amp;$C$2&amp;""</f>
        <v>Интернет-площадка 2gis.ru на основе Cправочника организаций "2ГИС.УССУРИЙСК"</v>
      </c>
      <c r="D110" s="56">
        <v>1620</v>
      </c>
      <c r="E110" s="37"/>
      <c r="F110" s="37"/>
      <c r="G110" s="37"/>
      <c r="H110" s="38"/>
    </row>
    <row r="111" spans="1:8" ht="50.1" customHeight="1" x14ac:dyDescent="0.2">
      <c r="A111" s="143" t="s">
        <v>79</v>
      </c>
      <c r="B111" s="144"/>
      <c r="C11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1" s="56">
        <v>8400</v>
      </c>
      <c r="E111" s="37"/>
      <c r="F111" s="37"/>
      <c r="G111" s="37"/>
      <c r="H111" s="38"/>
    </row>
    <row r="112" spans="1:8" ht="50.1" customHeight="1" x14ac:dyDescent="0.2">
      <c r="A112" s="137" t="s">
        <v>80</v>
      </c>
      <c r="B112" s="191"/>
      <c r="C11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2" s="56">
        <v>1800</v>
      </c>
      <c r="E112" s="37"/>
      <c r="F112" s="37"/>
      <c r="G112" s="37"/>
      <c r="H112" s="38"/>
    </row>
    <row r="113" spans="1:8" ht="50.1" customHeight="1" x14ac:dyDescent="0.2">
      <c r="A113" s="137" t="s">
        <v>81</v>
      </c>
      <c r="B113" s="191"/>
      <c r="C113" s="190" t="str">
        <f>"Интернет-площадка 2gis.ru на основе Cправочника организаций "&amp;$C$2&amp;""</f>
        <v>Интернет-площадка 2gis.ru на основе Cправочника организаций "2ГИС.УССУРИЙСК"</v>
      </c>
      <c r="D113" s="56">
        <v>3300</v>
      </c>
      <c r="E113" s="37"/>
      <c r="F113" s="37"/>
      <c r="G113" s="37"/>
      <c r="H113" s="38"/>
    </row>
    <row r="114" spans="1:8" ht="50.1" customHeight="1" x14ac:dyDescent="0.2">
      <c r="A114" s="143" t="s">
        <v>82</v>
      </c>
      <c r="B114" s="144"/>
      <c r="C114" s="190" t="str">
        <f>"Интернет-площадка 2gis.ru на основе Cправочника организаций "&amp;$C$2&amp;""</f>
        <v>Интернет-площадка 2gis.ru на основе Cправочника организаций "2ГИС.УССУРИЙСК"</v>
      </c>
      <c r="D114" s="56">
        <v>3960</v>
      </c>
      <c r="E114" s="37"/>
      <c r="F114" s="37"/>
      <c r="G114" s="37"/>
      <c r="H114" s="38"/>
    </row>
    <row r="115" spans="1:8" ht="50.1" customHeight="1" x14ac:dyDescent="0.2">
      <c r="A115" s="143" t="s">
        <v>83</v>
      </c>
      <c r="B115" s="144"/>
      <c r="C115"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5" s="56">
        <v>5100</v>
      </c>
      <c r="E115" s="37"/>
      <c r="F115" s="37"/>
      <c r="G115" s="37"/>
      <c r="H115" s="38"/>
    </row>
    <row r="116" spans="1:8" ht="50.1" customHeight="1" x14ac:dyDescent="0.2">
      <c r="A116" s="143" t="s">
        <v>84</v>
      </c>
      <c r="B116" s="144"/>
      <c r="C11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6" s="56">
        <v>9000</v>
      </c>
      <c r="E116" s="37"/>
      <c r="F116" s="37"/>
      <c r="G116" s="37"/>
      <c r="H116" s="38"/>
    </row>
    <row r="117" spans="1:8" ht="50.1" customHeight="1" x14ac:dyDescent="0.2">
      <c r="A117" s="143" t="s">
        <v>85</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7" s="56">
        <v>1200</v>
      </c>
      <c r="E117" s="37"/>
      <c r="F117" s="37"/>
      <c r="G117" s="37"/>
      <c r="H117" s="38"/>
    </row>
    <row r="118" spans="1:8" ht="50.1" customHeight="1" x14ac:dyDescent="0.2">
      <c r="A118" s="143" t="s">
        <v>86</v>
      </c>
      <c r="B118" s="144"/>
      <c r="C118" s="190" t="str">
        <f>C149</f>
        <v>электронный справочник на основе Справочника организаций "2ГИС.УССУРИЙСК" (мобильная версия 2ГИС 4.0 и выше)</v>
      </c>
      <c r="D118" s="56">
        <v>9960</v>
      </c>
      <c r="E118" s="37"/>
      <c r="F118" s="37"/>
      <c r="G118" s="37"/>
      <c r="H118" s="38"/>
    </row>
    <row r="119" spans="1:8" ht="50.1" customHeight="1" x14ac:dyDescent="0.2">
      <c r="A119" s="143" t="s">
        <v>87</v>
      </c>
      <c r="B119" s="144"/>
      <c r="C119" s="190" t="s">
        <v>88</v>
      </c>
      <c r="D119" s="56">
        <v>510</v>
      </c>
      <c r="E119" s="37"/>
      <c r="F119" s="37"/>
      <c r="G119" s="37"/>
      <c r="H119" s="38"/>
    </row>
    <row r="120" spans="1:8" ht="69.75" customHeight="1" x14ac:dyDescent="0.2">
      <c r="A120" s="143" t="s">
        <v>89</v>
      </c>
      <c r="B120" s="144"/>
      <c r="C12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0" s="56">
        <v>1800</v>
      </c>
      <c r="E120" s="37"/>
      <c r="F120" s="37"/>
      <c r="G120" s="37"/>
      <c r="H120" s="38"/>
    </row>
    <row r="121" spans="1:8" ht="69.75" customHeight="1" x14ac:dyDescent="0.2">
      <c r="A121" s="143" t="s">
        <v>90</v>
      </c>
      <c r="B121" s="144"/>
      <c r="C121" s="190" t="str">
        <f t="shared" ref="C121:C12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1" s="56">
        <v>1440</v>
      </c>
      <c r="E121" s="37"/>
      <c r="F121" s="37"/>
      <c r="G121" s="37"/>
      <c r="H121" s="38"/>
    </row>
    <row r="122" spans="1:8" ht="69.75" customHeight="1" x14ac:dyDescent="0.2">
      <c r="A122" s="143" t="s">
        <v>91</v>
      </c>
      <c r="B122" s="144"/>
      <c r="C122"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2" s="56">
        <v>1560</v>
      </c>
      <c r="E122" s="37"/>
      <c r="F122" s="37"/>
      <c r="G122" s="37"/>
      <c r="H122" s="38"/>
    </row>
    <row r="123" spans="1:8" ht="69.75" customHeight="1" x14ac:dyDescent="0.2">
      <c r="A123" s="143" t="s">
        <v>92</v>
      </c>
      <c r="B123" s="144"/>
      <c r="C123" s="190"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3" s="56">
        <v>720</v>
      </c>
      <c r="E123" s="37"/>
      <c r="F123" s="37"/>
      <c r="G123" s="37"/>
      <c r="H123" s="38"/>
    </row>
    <row r="124" spans="1:8" ht="69.75" customHeight="1" x14ac:dyDescent="0.2">
      <c r="A124" s="143" t="s">
        <v>93</v>
      </c>
      <c r="B124" s="144" t="s">
        <v>93</v>
      </c>
      <c r="C124"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4" s="56">
        <v>5400</v>
      </c>
      <c r="E124" s="37"/>
      <c r="F124" s="37"/>
      <c r="G124" s="37"/>
      <c r="H124" s="38"/>
    </row>
    <row r="125" spans="1:8" ht="69.75" customHeight="1" x14ac:dyDescent="0.2">
      <c r="A125" s="143" t="s">
        <v>94</v>
      </c>
      <c r="B125" s="144" t="s">
        <v>94</v>
      </c>
      <c r="C125"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25" s="56">
        <v>4002</v>
      </c>
      <c r="E125" s="37"/>
      <c r="F125" s="37"/>
      <c r="G125" s="37"/>
      <c r="H125" s="38"/>
    </row>
    <row r="126" spans="1:8" ht="50.1" customHeight="1" thickBot="1" x14ac:dyDescent="0.25">
      <c r="A126" s="143" t="s">
        <v>95</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6" s="56">
        <v>6000</v>
      </c>
      <c r="E126" s="37"/>
      <c r="F126" s="37"/>
      <c r="G126" s="37"/>
      <c r="H126" s="38"/>
    </row>
    <row r="127" spans="1:8" s="16" customFormat="1" ht="102" customHeight="1" thickBot="1" x14ac:dyDescent="0.25">
      <c r="A127" s="143" t="s">
        <v>16</v>
      </c>
      <c r="B127" s="144"/>
      <c r="C12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7" s="56">
        <v>900</v>
      </c>
      <c r="E127" s="37"/>
      <c r="F127" s="37"/>
      <c r="G127" s="37"/>
      <c r="H127" s="38"/>
    </row>
    <row r="128" spans="1:8" s="16" customFormat="1" ht="126" customHeight="1" x14ac:dyDescent="0.2">
      <c r="A128" s="143" t="s">
        <v>96</v>
      </c>
      <c r="B128" s="144"/>
      <c r="C12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8" s="56">
        <v>2400</v>
      </c>
      <c r="E128" s="37"/>
      <c r="F128" s="37"/>
      <c r="G128" s="37"/>
      <c r="H128" s="38"/>
    </row>
    <row r="129" spans="1:8" s="16" customFormat="1" ht="96" customHeight="1" x14ac:dyDescent="0.2">
      <c r="A129" s="137" t="s">
        <v>97</v>
      </c>
      <c r="B129" s="191"/>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9" s="56">
        <v>3000</v>
      </c>
      <c r="E129" s="37"/>
      <c r="F129" s="37"/>
      <c r="G129" s="37"/>
      <c r="H129" s="38"/>
    </row>
    <row r="130" spans="1:8" s="16" customFormat="1" ht="96" customHeight="1" x14ac:dyDescent="0.2">
      <c r="A130" s="137" t="s">
        <v>98</v>
      </c>
      <c r="B130" s="191"/>
      <c r="C13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30" s="56">
        <v>5010</v>
      </c>
      <c r="E130" s="37"/>
      <c r="F130" s="37"/>
      <c r="G130" s="37"/>
      <c r="H130" s="38"/>
    </row>
    <row r="131" spans="1:8" ht="50.1" customHeight="1" x14ac:dyDescent="0.2">
      <c r="A131" s="143" t="s">
        <v>99</v>
      </c>
      <c r="B131" s="144"/>
      <c r="C131" s="190" t="str">
        <f>"Интернет-площадка 2gis.ru на основе Cправочника организаций "&amp;$C$2&amp;""</f>
        <v>Интернет-площадка 2gis.ru на основе Cправочника организаций "2ГИС.УССУРИЙСК"</v>
      </c>
      <c r="D131" s="56">
        <v>2280</v>
      </c>
      <c r="E131" s="37"/>
      <c r="F131" s="37"/>
      <c r="G131" s="37"/>
      <c r="H131" s="38"/>
    </row>
    <row r="132" spans="1:8" ht="50.1" customHeight="1" x14ac:dyDescent="0.2">
      <c r="A132" s="143" t="s">
        <v>100</v>
      </c>
      <c r="B132" s="144"/>
      <c r="C132"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11760</v>
      </c>
      <c r="E132" s="37"/>
      <c r="F132" s="37"/>
      <c r="G132" s="37"/>
      <c r="H132" s="38"/>
    </row>
    <row r="133" spans="1:8" ht="50.1" customHeight="1" x14ac:dyDescent="0.2">
      <c r="A133" s="137" t="s">
        <v>101</v>
      </c>
      <c r="B133" s="191"/>
      <c r="C133"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2520</v>
      </c>
      <c r="E133" s="37"/>
      <c r="F133" s="37"/>
      <c r="G133" s="37"/>
      <c r="H133" s="38"/>
    </row>
    <row r="134" spans="1:8" ht="50.1" customHeight="1" x14ac:dyDescent="0.2">
      <c r="A134" s="137" t="s">
        <v>102</v>
      </c>
      <c r="B134" s="191"/>
      <c r="C134" s="190" t="str">
        <f>"Интернет-площадка 2gis.ru на основе Cправочника организаций "&amp;$C$2&amp;""</f>
        <v>Интернет-площадка 2gis.ru на основе Cправочника организаций "2ГИС.УССУРИЙСК"</v>
      </c>
      <c r="D134" s="56">
        <v>4680</v>
      </c>
      <c r="E134" s="37"/>
      <c r="F134" s="37"/>
      <c r="G134" s="37"/>
      <c r="H134" s="38"/>
    </row>
    <row r="135" spans="1:8" ht="50.1" customHeight="1" x14ac:dyDescent="0.2">
      <c r="A135" s="137" t="s">
        <v>103</v>
      </c>
      <c r="B135" s="191"/>
      <c r="C135" s="190" t="str">
        <f>"Интернет-площадка 2gis.ru на основе Cправочника организаций "&amp;$C$2&amp;""</f>
        <v>Интернет-площадка 2gis.ru на основе Cправочника организаций "2ГИС.УССУРИЙСК"</v>
      </c>
      <c r="D135" s="56">
        <v>5616</v>
      </c>
      <c r="E135" s="37"/>
      <c r="F135" s="37"/>
      <c r="G135" s="37"/>
      <c r="H135" s="38"/>
    </row>
    <row r="136" spans="1:8" ht="50.1" customHeight="1" x14ac:dyDescent="0.2">
      <c r="A136" s="137" t="s">
        <v>104</v>
      </c>
      <c r="B136" s="191"/>
      <c r="C136"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6" s="56">
        <v>7200</v>
      </c>
      <c r="E136" s="37"/>
      <c r="F136" s="37"/>
      <c r="G136" s="37"/>
      <c r="H136" s="38"/>
    </row>
    <row r="137" spans="1:8" ht="50.1" customHeight="1" x14ac:dyDescent="0.2">
      <c r="A137" s="137" t="s">
        <v>105</v>
      </c>
      <c r="B137" s="191"/>
      <c r="C137"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7" s="56">
        <v>12600</v>
      </c>
      <c r="E137" s="37"/>
      <c r="F137" s="37"/>
      <c r="G137" s="37"/>
      <c r="H137" s="38"/>
    </row>
    <row r="138" spans="1:8" ht="50.1" customHeight="1" x14ac:dyDescent="0.2">
      <c r="A138" s="143" t="s">
        <v>106</v>
      </c>
      <c r="B138" s="144"/>
      <c r="C138"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8" s="56">
        <v>1680</v>
      </c>
      <c r="E138" s="37"/>
      <c r="F138" s="37"/>
      <c r="G138" s="37"/>
      <c r="H138" s="38"/>
    </row>
    <row r="139" spans="1:8" ht="50.1" customHeight="1" x14ac:dyDescent="0.2">
      <c r="A139" s="143" t="s">
        <v>107</v>
      </c>
      <c r="B139" s="144"/>
      <c r="C139" s="190" t="s">
        <v>88</v>
      </c>
      <c r="D139" s="56">
        <v>720</v>
      </c>
      <c r="E139" s="37"/>
      <c r="F139" s="37"/>
      <c r="G139" s="37"/>
      <c r="H139" s="38"/>
    </row>
    <row r="140" spans="1:8" ht="66.75" customHeight="1" x14ac:dyDescent="0.2">
      <c r="A140" s="143" t="s">
        <v>108</v>
      </c>
      <c r="B140" s="144"/>
      <c r="C140"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56">
        <v>7560</v>
      </c>
      <c r="E140" s="37"/>
      <c r="F140" s="37"/>
      <c r="G140" s="37"/>
      <c r="H140" s="38"/>
    </row>
    <row r="141" spans="1:8" ht="50.1" customHeight="1" thickBot="1" x14ac:dyDescent="0.25">
      <c r="A141" s="143" t="s">
        <v>109</v>
      </c>
      <c r="B141" s="144"/>
      <c r="C14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1" s="56">
        <v>8400</v>
      </c>
      <c r="E141" s="37"/>
      <c r="F141" s="37"/>
      <c r="G141" s="37"/>
      <c r="H141" s="38"/>
    </row>
    <row r="142" spans="1:8" s="28" customFormat="1" ht="50.1" customHeight="1" thickBot="1" x14ac:dyDescent="0.25">
      <c r="A142" s="24" t="s">
        <v>110</v>
      </c>
      <c r="B142" s="25"/>
      <c r="C142" s="26"/>
      <c r="D142" s="156"/>
      <c r="E142" s="156"/>
      <c r="F142" s="156"/>
      <c r="G142" s="156"/>
      <c r="H142" s="157"/>
    </row>
    <row r="143" spans="1:8" s="16" customFormat="1" ht="50.1" customHeight="1" x14ac:dyDescent="0.2">
      <c r="A143" s="494" t="s">
        <v>111</v>
      </c>
      <c r="B143" s="495"/>
      <c r="C14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43" s="31">
        <v>5004</v>
      </c>
      <c r="E143" s="32"/>
      <c r="F143" s="32"/>
      <c r="G143" s="32"/>
      <c r="H143" s="33"/>
    </row>
    <row r="144" spans="1:8" s="16" customFormat="1" ht="50.1" customHeight="1" x14ac:dyDescent="0.2">
      <c r="A144" s="143" t="s">
        <v>112</v>
      </c>
      <c r="B144" s="144"/>
      <c r="C144" s="196"/>
      <c r="D144" s="36">
        <v>5004</v>
      </c>
      <c r="E144" s="37"/>
      <c r="F144" s="37"/>
      <c r="G144" s="37"/>
      <c r="H144" s="38"/>
    </row>
    <row r="145" spans="1:8" s="16" customFormat="1" ht="50.1" customHeight="1" x14ac:dyDescent="0.2">
      <c r="A145" s="194" t="s">
        <v>113</v>
      </c>
      <c r="B145" s="195"/>
      <c r="C145" s="196"/>
      <c r="D145" s="329">
        <v>1500</v>
      </c>
      <c r="E145" s="140"/>
      <c r="F145" s="140"/>
      <c r="G145" s="140"/>
      <c r="H145" s="141"/>
    </row>
    <row r="146" spans="1:8" s="16" customFormat="1" ht="50.1" customHeight="1" x14ac:dyDescent="0.2">
      <c r="A146" s="194" t="s">
        <v>114</v>
      </c>
      <c r="B146" s="195"/>
      <c r="C146" s="196"/>
      <c r="D146" s="329">
        <v>150</v>
      </c>
      <c r="E146" s="140"/>
      <c r="F146" s="140"/>
      <c r="G146" s="140"/>
      <c r="H146" s="141"/>
    </row>
    <row r="147" spans="1:8" s="16" customFormat="1" ht="50.1" customHeight="1" thickBot="1" x14ac:dyDescent="0.25">
      <c r="A147" s="496" t="s">
        <v>115</v>
      </c>
      <c r="B147" s="497"/>
      <c r="C147" s="198"/>
      <c r="D147" s="78">
        <v>510</v>
      </c>
      <c r="E147" s="79"/>
      <c r="F147" s="79"/>
      <c r="G147" s="79"/>
      <c r="H147" s="80"/>
    </row>
    <row r="148" spans="1:8" s="16" customFormat="1" ht="50.1" customHeight="1" thickBot="1" x14ac:dyDescent="0.25">
      <c r="A148" s="24" t="s">
        <v>116</v>
      </c>
      <c r="B148" s="25"/>
      <c r="C148" s="26"/>
      <c r="D148" s="156"/>
      <c r="E148" s="156"/>
      <c r="F148" s="156"/>
      <c r="G148" s="156"/>
      <c r="H148" s="157"/>
    </row>
    <row r="149" spans="1:8" ht="50.1" customHeight="1" x14ac:dyDescent="0.2">
      <c r="A149" s="143" t="s">
        <v>117</v>
      </c>
      <c r="B149" s="144"/>
      <c r="C149"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9" s="200">
        <f>F149*1.2</f>
        <v>2880</v>
      </c>
      <c r="E149" s="201">
        <f>F149*1.1</f>
        <v>2640</v>
      </c>
      <c r="F149" s="201">
        <v>2400</v>
      </c>
      <c r="G149" s="201">
        <f>F149*0.75</f>
        <v>1800</v>
      </c>
      <c r="H149" s="202">
        <f>F149*0.5</f>
        <v>1200</v>
      </c>
    </row>
    <row r="150" spans="1:8" ht="50.1" customHeight="1" x14ac:dyDescent="0.2">
      <c r="A150" s="143" t="s">
        <v>118</v>
      </c>
      <c r="B150" s="144"/>
      <c r="C150" s="190" t="str">
        <f>"Интернет-площадка 2gis.ru на основе Cправочника организаций "&amp;$C$2&amp;""</f>
        <v>Интернет-площадка 2gis.ru на основе Cправочника организаций "2ГИС.УССУРИЙСК"</v>
      </c>
      <c r="D150" s="36">
        <v>5400</v>
      </c>
      <c r="E150" s="37"/>
      <c r="F150" s="37"/>
      <c r="G150" s="37"/>
      <c r="H150" s="38"/>
    </row>
    <row r="151" spans="1:8" ht="50.1" customHeight="1" x14ac:dyDescent="0.2">
      <c r="A151" s="143" t="s">
        <v>119</v>
      </c>
      <c r="B151" s="144"/>
      <c r="C151"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1" s="56">
        <v>3900</v>
      </c>
      <c r="E151" s="37"/>
      <c r="F151" s="37"/>
      <c r="G151" s="37"/>
      <c r="H151" s="38"/>
    </row>
    <row r="152" spans="1:8" ht="50.1" customHeight="1" x14ac:dyDescent="0.2">
      <c r="A152" s="137" t="s">
        <v>286</v>
      </c>
      <c r="B152" s="191"/>
      <c r="C15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52" s="200">
        <f>F152*1.2</f>
        <v>4032</v>
      </c>
      <c r="E152" s="201">
        <f>F152*1.1</f>
        <v>3696.0000000000005</v>
      </c>
      <c r="F152" s="201">
        <v>3360</v>
      </c>
      <c r="G152" s="201">
        <f>F152*0.75</f>
        <v>2520</v>
      </c>
      <c r="H152" s="202">
        <f>F152*0.5</f>
        <v>1680</v>
      </c>
    </row>
    <row r="153" spans="1:8" ht="50.1" customHeight="1" x14ac:dyDescent="0.2">
      <c r="A153" s="137" t="s">
        <v>165</v>
      </c>
      <c r="B153" s="191"/>
      <c r="C153" s="190" t="str">
        <f>"Интернет-площадка 2gis.ru на основе Cправочника организаций "&amp;$C$2&amp;""</f>
        <v>Интернет-площадка 2gis.ru на основе Cправочника организаций "2ГИС.УССУРИЙСК"</v>
      </c>
      <c r="D153" s="36">
        <v>7560</v>
      </c>
      <c r="E153" s="37"/>
      <c r="F153" s="37"/>
      <c r="G153" s="37"/>
      <c r="H153" s="38"/>
    </row>
    <row r="154" spans="1:8" ht="50.1" customHeight="1" x14ac:dyDescent="0.2">
      <c r="A154" s="137" t="s">
        <v>122</v>
      </c>
      <c r="B154" s="191"/>
      <c r="C154" s="19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6">
        <v>5520</v>
      </c>
      <c r="E154" s="37"/>
      <c r="F154" s="37"/>
      <c r="G154" s="37"/>
      <c r="H154" s="38"/>
    </row>
    <row r="155" spans="1:8" s="16" customFormat="1" ht="78" customHeight="1" x14ac:dyDescent="0.2">
      <c r="A155" s="143" t="s">
        <v>123</v>
      </c>
      <c r="B155" s="144"/>
      <c r="C155" s="203" t="str">
        <f>C150</f>
        <v>Интернет-площадка 2gis.ru на основе Cправочника организаций "2ГИС.УССУРИЙСК"</v>
      </c>
      <c r="D155" s="200">
        <f>F155*1.2</f>
        <v>2397.6</v>
      </c>
      <c r="E155" s="201">
        <f>F155*1.1</f>
        <v>2197.8000000000002</v>
      </c>
      <c r="F155" s="201">
        <v>1998</v>
      </c>
      <c r="G155" s="201">
        <f>F155*0.75</f>
        <v>1498.5</v>
      </c>
      <c r="H155" s="202">
        <f>F155*0.5</f>
        <v>999</v>
      </c>
    </row>
    <row r="156" spans="1:8" s="16" customFormat="1" ht="78" customHeight="1" thickBot="1" x14ac:dyDescent="0.25">
      <c r="A156" s="143" t="s">
        <v>124</v>
      </c>
      <c r="B156" s="144"/>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6" s="56">
        <v>3432</v>
      </c>
      <c r="E156" s="37"/>
      <c r="F156" s="37"/>
      <c r="G156" s="37"/>
      <c r="H156" s="38"/>
    </row>
    <row r="157" spans="1:8" ht="50.1" customHeight="1" thickBot="1" x14ac:dyDescent="0.25">
      <c r="A157" s="24" t="s">
        <v>184</v>
      </c>
      <c r="B157" s="25"/>
      <c r="C157" s="26"/>
      <c r="D157" s="156"/>
      <c r="E157" s="156"/>
      <c r="F157" s="156"/>
      <c r="G157" s="156"/>
      <c r="H157" s="157"/>
    </row>
    <row r="158" spans="1:8" s="23" customFormat="1" ht="30" customHeight="1" thickBot="1" x14ac:dyDescent="0.25">
      <c r="A158" s="357"/>
      <c r="B158" s="357"/>
      <c r="C158" s="357"/>
      <c r="D158" s="357"/>
      <c r="E158" s="357"/>
      <c r="F158" s="357"/>
      <c r="G158" s="357"/>
      <c r="H158" s="359"/>
    </row>
    <row r="159" spans="1:8" s="16" customFormat="1" ht="83.25" customHeight="1" x14ac:dyDescent="0.2">
      <c r="A159" s="494" t="s">
        <v>185</v>
      </c>
      <c r="B159" s="495"/>
      <c r="C15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9" s="509">
        <v>9240</v>
      </c>
      <c r="E159" s="510"/>
      <c r="F159" s="510"/>
      <c r="G159" s="510"/>
      <c r="H159" s="416"/>
    </row>
    <row r="160" spans="1:8" s="16" customFormat="1" ht="83.25" customHeight="1" thickBot="1" x14ac:dyDescent="0.25">
      <c r="A160" s="496" t="s">
        <v>186</v>
      </c>
      <c r="B160" s="497"/>
      <c r="C160" s="198"/>
      <c r="D160" s="327">
        <v>9240</v>
      </c>
      <c r="E160" s="148"/>
      <c r="F160" s="148"/>
      <c r="G160" s="148"/>
      <c r="H160" s="149"/>
    </row>
    <row r="161" spans="1:8" ht="50.1" customHeight="1" thickBot="1" x14ac:dyDescent="0.25">
      <c r="A161" s="180"/>
      <c r="B161" s="181"/>
      <c r="C161" s="182"/>
      <c r="D161" s="183"/>
      <c r="E161" s="183"/>
      <c r="F161" s="183"/>
      <c r="G161" s="183"/>
      <c r="H161" s="184"/>
    </row>
    <row r="162" spans="1:8" s="23" customFormat="1" ht="26.25" x14ac:dyDescent="0.2">
      <c r="A162" s="204"/>
      <c r="B162" s="205"/>
      <c r="C162" s="206"/>
      <c r="D162" s="205"/>
      <c r="E162" s="205"/>
      <c r="F162" s="205"/>
      <c r="G162" s="205"/>
      <c r="H162" s="207"/>
    </row>
    <row r="163" spans="1:8" s="16" customFormat="1" ht="21" x14ac:dyDescent="0.2">
      <c r="A163" s="208"/>
      <c r="B163" s="209" t="s">
        <v>125</v>
      </c>
      <c r="C163" s="210" t="s">
        <v>710</v>
      </c>
      <c r="D163" s="210"/>
      <c r="E163" s="211"/>
      <c r="F163" s="211"/>
      <c r="G163" s="211"/>
      <c r="H163" s="211"/>
    </row>
    <row r="164" spans="1:8" s="16" customFormat="1" ht="21" x14ac:dyDescent="0.2">
      <c r="A164" s="208"/>
      <c r="B164" s="211"/>
      <c r="C164" s="212" t="s">
        <v>259</v>
      </c>
      <c r="D164" s="212"/>
      <c r="E164" s="211"/>
      <c r="F164" s="211"/>
      <c r="G164" s="211"/>
      <c r="H164" s="211"/>
    </row>
    <row r="165" spans="1:8" s="16" customFormat="1" ht="21" x14ac:dyDescent="0.2">
      <c r="A165" s="208"/>
      <c r="B165" s="211"/>
      <c r="C165" s="212" t="s">
        <v>260</v>
      </c>
      <c r="D165" s="212"/>
      <c r="E165" s="211"/>
      <c r="F165" s="211"/>
      <c r="G165" s="211"/>
      <c r="H165" s="211"/>
    </row>
    <row r="166" spans="1:8" s="16" customFormat="1" ht="21" x14ac:dyDescent="0.2">
      <c r="A166" s="204"/>
      <c r="B166" s="205"/>
      <c r="C166" s="212"/>
      <c r="D166" s="212"/>
      <c r="E166" s="211"/>
      <c r="F166" s="211"/>
      <c r="G166" s="211"/>
      <c r="H166" s="205"/>
    </row>
    <row r="167" spans="1:8" s="16" customFormat="1" ht="26.25" x14ac:dyDescent="0.2">
      <c r="A167" s="215" t="str">
        <f>Абакан_юр!A157</f>
        <v>По соглашению сторон в качестве валюты платежа могут выступать украинские гривны, в этом случае курс следующий: 1 руб. = 0,4294 гривен</v>
      </c>
      <c r="B167" s="215"/>
      <c r="C167" s="215"/>
      <c r="D167" s="216"/>
      <c r="E167" s="216"/>
      <c r="F167" s="217"/>
      <c r="G167" s="218"/>
      <c r="H167" s="218"/>
    </row>
    <row r="168" spans="1:8" ht="26.25" x14ac:dyDescent="0.2">
      <c r="A168" s="215" t="str">
        <f>Абакан_юр!A158</f>
        <v>По соглашению сторон в качестве валюты платежа могут выступать дирхамы ОАЭ, в этом случае курс следующий: 1 руб. = 0,0422 дирхам</v>
      </c>
      <c r="B168" s="215"/>
      <c r="C168" s="215"/>
      <c r="D168" s="216"/>
      <c r="E168" s="216"/>
      <c r="F168" s="217"/>
      <c r="G168" s="220"/>
      <c r="H168" s="220"/>
    </row>
    <row r="169" spans="1:8" ht="26.25" x14ac:dyDescent="0.2">
      <c r="A169" s="215" t="str">
        <f>Абакан_юр!A159</f>
        <v>По соглашению сторон в качестве валюты платежа могут выступать доллары США, в этом случае курс следующий: 1 руб. = 0,0115 доллара</v>
      </c>
      <c r="B169" s="215"/>
      <c r="C169" s="215"/>
      <c r="D169" s="216"/>
      <c r="E169" s="216"/>
      <c r="F169" s="217"/>
      <c r="G169" s="220"/>
      <c r="H169" s="220"/>
    </row>
    <row r="170" spans="1:8" ht="26.25" x14ac:dyDescent="0.2">
      <c r="A170" s="215" t="str">
        <f>Абакан_юр!A160</f>
        <v>По соглашению сторон в качестве валюты платежа могут выступать евро, в этом случае курс следующий: 1 руб. = 0,0106 евро</v>
      </c>
      <c r="B170" s="215"/>
      <c r="C170" s="215"/>
      <c r="D170" s="216"/>
      <c r="E170" s="217"/>
      <c r="F170" s="217"/>
      <c r="G170" s="220"/>
      <c r="H170" s="220"/>
    </row>
    <row r="171" spans="1:8" ht="26.25" x14ac:dyDescent="0.2">
      <c r="A171" s="215" t="str">
        <f>Абакан_юр!A161</f>
        <v>По соглашению сторон в качестве валюты платежа могут выступать чешские кроны, в этом случае курс следующий: 1 руб. = 0,2596 крона</v>
      </c>
      <c r="B171" s="215"/>
      <c r="C171" s="215"/>
      <c r="D171" s="216"/>
      <c r="E171" s="217"/>
      <c r="F171" s="217"/>
      <c r="G171" s="220"/>
      <c r="H171" s="220"/>
    </row>
    <row r="172" spans="1:8" ht="26.25" x14ac:dyDescent="0.2">
      <c r="A172" s="215" t="str">
        <f>Абакан_юр!A162</f>
        <v>По соглашению сторон в качестве валюты платежа могут выступать киргизские сомы, в этом случае курс следующий: 1 руб. = 1,0276 сом</v>
      </c>
      <c r="B172" s="215"/>
      <c r="C172" s="215"/>
      <c r="D172" s="216"/>
      <c r="E172" s="216"/>
      <c r="F172" s="217"/>
      <c r="G172" s="220"/>
      <c r="H172" s="220"/>
    </row>
    <row r="173" spans="1:8" ht="26.25" x14ac:dyDescent="0.2">
      <c r="A173"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3" s="215"/>
      <c r="C173" s="215"/>
      <c r="D173" s="216"/>
      <c r="E173" s="216"/>
      <c r="F173" s="217"/>
      <c r="G173" s="220"/>
      <c r="H173" s="220"/>
    </row>
    <row r="174" spans="1:8" ht="26.25" x14ac:dyDescent="0.2">
      <c r="A174" s="221"/>
      <c r="B174" s="221"/>
      <c r="C174" s="222"/>
      <c r="D174" s="223"/>
      <c r="E174" s="223"/>
      <c r="F174" s="224"/>
      <c r="G174" s="225"/>
      <c r="H174" s="225"/>
    </row>
    <row r="175" spans="1:8" ht="21" x14ac:dyDescent="0.2">
      <c r="A175" s="227" t="s">
        <v>136</v>
      </c>
      <c r="B175" s="227"/>
      <c r="C175" s="227"/>
      <c r="D175" s="227"/>
      <c r="E175" s="227"/>
      <c r="F175" s="227"/>
      <c r="G175" s="227"/>
      <c r="H175" s="227"/>
    </row>
    <row r="176" spans="1:8" ht="21" x14ac:dyDescent="0.2">
      <c r="A176" s="227" t="s">
        <v>137</v>
      </c>
      <c r="B176" s="227"/>
      <c r="C176" s="227"/>
      <c r="D176" s="227"/>
      <c r="E176" s="227"/>
      <c r="F176" s="227"/>
      <c r="G176" s="227"/>
      <c r="H176" s="227"/>
    </row>
    <row r="177" spans="1:8" ht="26.25" x14ac:dyDescent="0.2">
      <c r="A177" s="221"/>
      <c r="B177" s="221"/>
      <c r="C177" s="222"/>
      <c r="D177" s="223"/>
      <c r="E177" s="223"/>
      <c r="F177" s="224"/>
      <c r="G177" s="225"/>
      <c r="H177" s="225"/>
    </row>
    <row r="178" spans="1:8" ht="24" thickBot="1" x14ac:dyDescent="0.25">
      <c r="A178" s="228" t="s">
        <v>138</v>
      </c>
      <c r="B178" s="228"/>
      <c r="C178" s="228"/>
      <c r="D178" s="228"/>
      <c r="E178" s="228"/>
      <c r="F178" s="229"/>
      <c r="G178" s="219"/>
      <c r="H178" s="230"/>
    </row>
    <row r="179" spans="1:8" ht="21.75" thickBot="1" x14ac:dyDescent="0.25">
      <c r="A179" s="541" t="s">
        <v>139</v>
      </c>
      <c r="B179" s="542"/>
      <c r="C179" s="542"/>
      <c r="D179" s="542"/>
      <c r="E179" s="543"/>
      <c r="F179" s="234"/>
      <c r="H179" s="235"/>
    </row>
    <row r="180" spans="1:8" ht="21.75" thickBot="1" x14ac:dyDescent="0.25">
      <c r="A180" s="305" t="s">
        <v>140</v>
      </c>
      <c r="B180" s="306"/>
      <c r="C180" s="238" t="s">
        <v>141</v>
      </c>
      <c r="D180" s="330" t="s">
        <v>142</v>
      </c>
      <c r="E180" s="331"/>
      <c r="F180" s="240"/>
      <c r="G180" s="240"/>
      <c r="H180" s="240"/>
    </row>
    <row r="181" spans="1:8" ht="84" x14ac:dyDescent="0.2">
      <c r="A181" s="246" t="s">
        <v>143</v>
      </c>
      <c r="B181" s="247"/>
      <c r="C181" s="248" t="s">
        <v>144</v>
      </c>
      <c r="D181" s="249" t="s">
        <v>145</v>
      </c>
      <c r="E181" s="250"/>
      <c r="F181" s="240"/>
      <c r="G181" s="240"/>
      <c r="H181" s="240"/>
    </row>
    <row r="182" spans="1:8" ht="21" x14ac:dyDescent="0.2">
      <c r="A182" s="246" t="s">
        <v>146</v>
      </c>
      <c r="B182" s="247"/>
      <c r="C182" s="248" t="s">
        <v>147</v>
      </c>
      <c r="D182" s="249" t="s">
        <v>148</v>
      </c>
      <c r="E182" s="250"/>
      <c r="F182" s="240"/>
      <c r="G182" s="240"/>
      <c r="H182" s="240"/>
    </row>
    <row r="183" spans="1:8" ht="63.75" thickBot="1" x14ac:dyDescent="0.25">
      <c r="A183" s="332" t="s">
        <v>149</v>
      </c>
      <c r="B183" s="333"/>
      <c r="C183" s="334" t="s">
        <v>150</v>
      </c>
      <c r="D183" s="335" t="s">
        <v>148</v>
      </c>
      <c r="E183" s="336"/>
      <c r="F183" s="240"/>
      <c r="G183" s="240"/>
      <c r="H183" s="240"/>
    </row>
    <row r="184" spans="1:8" ht="42.75" thickBot="1" x14ac:dyDescent="0.25">
      <c r="A184" s="332" t="s">
        <v>152</v>
      </c>
      <c r="B184" s="333"/>
      <c r="C184" s="547" t="s">
        <v>153</v>
      </c>
      <c r="D184" s="335" t="s">
        <v>148</v>
      </c>
      <c r="E184" s="336"/>
      <c r="F184" s="234"/>
      <c r="G184" s="234"/>
      <c r="H184" s="234"/>
    </row>
    <row r="185" spans="1:8" ht="50.1" customHeight="1" thickBot="1" x14ac:dyDescent="0.25">
      <c r="A185" s="332" t="s">
        <v>154</v>
      </c>
      <c r="B185" s="333"/>
      <c r="C185" s="334" t="s">
        <v>155</v>
      </c>
      <c r="D185" s="335" t="s">
        <v>148</v>
      </c>
      <c r="E185" s="336"/>
      <c r="F185" s="224"/>
      <c r="G185" s="225"/>
      <c r="H185" s="225"/>
    </row>
    <row r="186" spans="1:8" ht="50.1" customHeight="1" x14ac:dyDescent="0.2">
      <c r="A186" s="252" t="s">
        <v>156</v>
      </c>
      <c r="B186" s="252"/>
      <c r="C186" s="252"/>
      <c r="D186" s="252"/>
      <c r="E186" s="252"/>
      <c r="F186" s="252"/>
      <c r="G186" s="252"/>
      <c r="H186" s="252"/>
    </row>
    <row r="187" spans="1:8" ht="94.5" customHeight="1" x14ac:dyDescent="0.2">
      <c r="A187" s="252" t="s">
        <v>157</v>
      </c>
      <c r="B187" s="252"/>
      <c r="C187" s="252"/>
      <c r="D187" s="252"/>
      <c r="E187" s="252"/>
      <c r="F187" s="252"/>
      <c r="G187" s="252"/>
      <c r="H187" s="252"/>
    </row>
    <row r="188" spans="1:8" ht="101.25" customHeight="1" x14ac:dyDescent="0.2">
      <c r="A188"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311"/>
      <c r="C188" s="311"/>
      <c r="D188" s="311"/>
      <c r="E188" s="311"/>
      <c r="F188" s="311"/>
      <c r="G188" s="311"/>
      <c r="H188" s="311"/>
    </row>
    <row r="189" spans="1:8" ht="111" customHeight="1" x14ac:dyDescent="0.2">
      <c r="A189" s="227" t="s">
        <v>159</v>
      </c>
      <c r="B189" s="227"/>
      <c r="C189" s="227"/>
      <c r="D189" s="227"/>
      <c r="E189" s="227"/>
      <c r="F189" s="227"/>
      <c r="G189" s="227"/>
      <c r="H189" s="227"/>
    </row>
    <row r="190" spans="1:8" ht="124.5" customHeight="1" x14ac:dyDescent="0.2">
      <c r="A190" s="252" t="s">
        <v>160</v>
      </c>
      <c r="B190" s="252"/>
      <c r="C190" s="252"/>
      <c r="D190" s="252"/>
      <c r="E190" s="252"/>
      <c r="F190" s="252"/>
      <c r="G190" s="252"/>
      <c r="H190" s="252"/>
    </row>
    <row r="191" spans="1:8" s="205" customFormat="1" ht="102.75" customHeight="1" x14ac:dyDescent="0.2">
      <c r="A191" s="227" t="s">
        <v>161</v>
      </c>
      <c r="B191" s="227"/>
      <c r="C191" s="227"/>
      <c r="D191" s="227"/>
      <c r="E191" s="227"/>
      <c r="F191" s="227"/>
      <c r="G191" s="227"/>
      <c r="H191" s="227"/>
    </row>
    <row r="192" spans="1:8" s="226" customFormat="1" ht="222.75" customHeight="1" x14ac:dyDescent="0.2">
      <c r="A192" s="204"/>
      <c r="B192" s="205"/>
      <c r="C192" s="206"/>
      <c r="D192" s="205"/>
      <c r="E192" s="205"/>
      <c r="F192" s="205"/>
      <c r="G192" s="205"/>
      <c r="H192" s="207"/>
    </row>
    <row r="193" spans="1:8" ht="27" customHeight="1" x14ac:dyDescent="0.2"/>
    <row r="194" spans="1:8" ht="27" customHeight="1" x14ac:dyDescent="0.2"/>
    <row r="195" spans="1:8" ht="182.25" customHeight="1" x14ac:dyDescent="0.2"/>
    <row r="196" spans="1:8" ht="81" customHeight="1" x14ac:dyDescent="0.2"/>
    <row r="197" spans="1:8" ht="48.75" customHeight="1" x14ac:dyDescent="0.2"/>
    <row r="198" spans="1:8" s="254" customFormat="1" ht="114.75" customHeight="1" x14ac:dyDescent="0.2">
      <c r="A198" s="204"/>
      <c r="B198" s="205"/>
      <c r="C198" s="206"/>
      <c r="D198" s="205"/>
      <c r="E198" s="205"/>
      <c r="F198" s="205"/>
      <c r="G198" s="205"/>
      <c r="H198" s="207"/>
    </row>
  </sheetData>
  <sheetProtection selectLockedCells="1" selectUnlockedCells="1"/>
  <mergeCells count="314">
    <mergeCell ref="A188:H188"/>
    <mergeCell ref="A189:H189"/>
    <mergeCell ref="A190:H190"/>
    <mergeCell ref="A191:E191"/>
    <mergeCell ref="F191:H191"/>
    <mergeCell ref="A184:B184"/>
    <mergeCell ref="D184:E184"/>
    <mergeCell ref="A185:B185"/>
    <mergeCell ref="D185:E185"/>
    <mergeCell ref="A186:H186"/>
    <mergeCell ref="A187:H187"/>
    <mergeCell ref="A181:B181"/>
    <mergeCell ref="D181:E181"/>
    <mergeCell ref="A182:B182"/>
    <mergeCell ref="D182:E182"/>
    <mergeCell ref="A183:B183"/>
    <mergeCell ref="D183:E183"/>
    <mergeCell ref="A175:H175"/>
    <mergeCell ref="A176:H176"/>
    <mergeCell ref="A178:E178"/>
    <mergeCell ref="A179:E179"/>
    <mergeCell ref="A180:B180"/>
    <mergeCell ref="D180:E180"/>
    <mergeCell ref="A168:C168"/>
    <mergeCell ref="A169:C169"/>
    <mergeCell ref="A170:C170"/>
    <mergeCell ref="A171:C171"/>
    <mergeCell ref="A172:C172"/>
    <mergeCell ref="A173:C173"/>
    <mergeCell ref="C163:D163"/>
    <mergeCell ref="C164:D164"/>
    <mergeCell ref="C165:D165"/>
    <mergeCell ref="C166:D166"/>
    <mergeCell ref="A167:C167"/>
    <mergeCell ref="G167:H167"/>
    <mergeCell ref="A159:B159"/>
    <mergeCell ref="C159:C160"/>
    <mergeCell ref="D159:H159"/>
    <mergeCell ref="A160:B160"/>
    <mergeCell ref="D160:H160"/>
    <mergeCell ref="A161:B161"/>
    <mergeCell ref="D161:H161"/>
    <mergeCell ref="A155:B155"/>
    <mergeCell ref="A156:B156"/>
    <mergeCell ref="D156:H156"/>
    <mergeCell ref="A157:B157"/>
    <mergeCell ref="D157:H157"/>
    <mergeCell ref="A158:C158"/>
    <mergeCell ref="D158:H158"/>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107"/>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162"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236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61" customFormat="1" ht="24.95" customHeight="1"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10879.199999999999</v>
      </c>
      <c r="E7" s="32">
        <f>F7*1.1</f>
        <v>9972.6</v>
      </c>
      <c r="F7" s="32">
        <v>9066</v>
      </c>
      <c r="G7" s="32">
        <f>F7*0.75</f>
        <v>6799.5</v>
      </c>
      <c r="H7" s="33">
        <f>F7*0.5</f>
        <v>4533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12513.6</v>
      </c>
      <c r="E12" s="32">
        <f>F12*1.1</f>
        <v>11470.800000000001</v>
      </c>
      <c r="F12" s="32">
        <v>10428</v>
      </c>
      <c r="G12" s="32">
        <f>F12*0.75</f>
        <v>7821</v>
      </c>
      <c r="H12" s="33">
        <f>F12*0.5</f>
        <v>5214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4">
        <v>204</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19584</v>
      </c>
      <c r="E27" s="32">
        <f>F27*1.1</f>
        <v>17952</v>
      </c>
      <c r="F27" s="32">
        <v>16320</v>
      </c>
      <c r="G27" s="32">
        <f>F27*0.75</f>
        <v>12240</v>
      </c>
      <c r="H27" s="33">
        <f>F27*0.5</f>
        <v>8160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22536</v>
      </c>
      <c r="E32" s="32">
        <f>F32*1.1</f>
        <v>20658</v>
      </c>
      <c r="F32" s="32">
        <v>18780</v>
      </c>
      <c r="G32" s="32">
        <f>F32*0.75</f>
        <v>14085</v>
      </c>
      <c r="H32" s="33">
        <f>F32*0.5</f>
        <v>9390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372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361">
        <f>F48*1.2</f>
        <v>5184</v>
      </c>
      <c r="E48" s="361">
        <f>F48*1.1</f>
        <v>4752</v>
      </c>
      <c r="F48" s="361">
        <v>4320</v>
      </c>
      <c r="G48" s="361">
        <f>F48*0.75</f>
        <v>3240</v>
      </c>
      <c r="H48" s="361">
        <f>F48*0.5</f>
        <v>2160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2202 до 44040</v>
      </c>
      <c r="E55" s="122"/>
      <c r="F55" s="122"/>
      <c r="G55" s="122"/>
      <c r="H55" s="123"/>
    </row>
    <row r="56" spans="1:8" ht="37.5" customHeight="1" outlineLevel="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6" s="365">
        <v>2202</v>
      </c>
      <c r="E56" s="128"/>
      <c r="F56" s="128"/>
      <c r="G56" s="128"/>
      <c r="H56" s="129"/>
    </row>
    <row r="57" spans="1:8" ht="37.5" customHeight="1" outlineLevel="1" x14ac:dyDescent="0.2">
      <c r="A57" s="130" t="s">
        <v>33</v>
      </c>
      <c r="B57" s="366"/>
      <c r="C57" s="367"/>
      <c r="D57" s="56">
        <v>4404</v>
      </c>
      <c r="E57" s="37"/>
      <c r="F57" s="37"/>
      <c r="G57" s="37"/>
      <c r="H57" s="38"/>
    </row>
    <row r="58" spans="1:8" ht="37.5" customHeight="1" outlineLevel="1" x14ac:dyDescent="0.2">
      <c r="A58" s="130" t="s">
        <v>34</v>
      </c>
      <c r="B58" s="366"/>
      <c r="C58" s="367"/>
      <c r="D58" s="56">
        <v>6606</v>
      </c>
      <c r="E58" s="37"/>
      <c r="F58" s="37"/>
      <c r="G58" s="37"/>
      <c r="H58" s="38"/>
    </row>
    <row r="59" spans="1:8" ht="37.5" customHeight="1" outlineLevel="1" x14ac:dyDescent="0.2">
      <c r="A59" s="130" t="s">
        <v>35</v>
      </c>
      <c r="B59" s="366"/>
      <c r="C59" s="367"/>
      <c r="D59" s="56">
        <v>8808</v>
      </c>
      <c r="E59" s="37"/>
      <c r="F59" s="37"/>
      <c r="G59" s="37"/>
      <c r="H59" s="38"/>
    </row>
    <row r="60" spans="1:8" ht="37.5" customHeight="1" outlineLevel="1" x14ac:dyDescent="0.2">
      <c r="A60" s="130" t="s">
        <v>36</v>
      </c>
      <c r="B60" s="366"/>
      <c r="C60" s="367"/>
      <c r="D60" s="56">
        <v>11010</v>
      </c>
      <c r="E60" s="37"/>
      <c r="F60" s="37"/>
      <c r="G60" s="37"/>
      <c r="H60" s="38"/>
    </row>
    <row r="61" spans="1:8" ht="37.5" customHeight="1" outlineLevel="1" x14ac:dyDescent="0.2">
      <c r="A61" s="130" t="s">
        <v>37</v>
      </c>
      <c r="B61" s="366"/>
      <c r="C61" s="367"/>
      <c r="D61" s="56">
        <v>13212</v>
      </c>
      <c r="E61" s="37"/>
      <c r="F61" s="37"/>
      <c r="G61" s="37"/>
      <c r="H61" s="38"/>
    </row>
    <row r="62" spans="1:8" ht="37.5" customHeight="1" outlineLevel="1" x14ac:dyDescent="0.2">
      <c r="A62" s="130" t="s">
        <v>38</v>
      </c>
      <c r="B62" s="366"/>
      <c r="C62" s="367"/>
      <c r="D62" s="56">
        <v>15414</v>
      </c>
      <c r="E62" s="37"/>
      <c r="F62" s="37"/>
      <c r="G62" s="37"/>
      <c r="H62" s="38"/>
    </row>
    <row r="63" spans="1:8" ht="37.5" customHeight="1" outlineLevel="1" x14ac:dyDescent="0.2">
      <c r="A63" s="130" t="s">
        <v>39</v>
      </c>
      <c r="B63" s="366"/>
      <c r="C63" s="367"/>
      <c r="D63" s="56">
        <v>17616</v>
      </c>
      <c r="E63" s="37"/>
      <c r="F63" s="37"/>
      <c r="G63" s="37"/>
      <c r="H63" s="38"/>
    </row>
    <row r="64" spans="1:8" ht="37.5" customHeight="1" outlineLevel="1" x14ac:dyDescent="0.2">
      <c r="A64" s="130" t="s">
        <v>40</v>
      </c>
      <c r="B64" s="366"/>
      <c r="C64" s="367"/>
      <c r="D64" s="56">
        <v>19818</v>
      </c>
      <c r="E64" s="37"/>
      <c r="F64" s="37"/>
      <c r="G64" s="37"/>
      <c r="H64" s="38"/>
    </row>
    <row r="65" spans="1:8" ht="37.5" customHeight="1" outlineLevel="1" x14ac:dyDescent="0.2">
      <c r="A65" s="130" t="s">
        <v>41</v>
      </c>
      <c r="B65" s="366"/>
      <c r="C65" s="367"/>
      <c r="D65" s="56">
        <v>22020</v>
      </c>
      <c r="E65" s="37"/>
      <c r="F65" s="37"/>
      <c r="G65" s="37"/>
      <c r="H65" s="38"/>
    </row>
    <row r="66" spans="1:8" ht="37.5" customHeight="1" outlineLevel="1" x14ac:dyDescent="0.2">
      <c r="A66" s="130" t="s">
        <v>42</v>
      </c>
      <c r="B66" s="366"/>
      <c r="C66" s="367"/>
      <c r="D66" s="56">
        <v>24222</v>
      </c>
      <c r="E66" s="37"/>
      <c r="F66" s="37"/>
      <c r="G66" s="37"/>
      <c r="H66" s="38"/>
    </row>
    <row r="67" spans="1:8" ht="37.5" customHeight="1" outlineLevel="1" x14ac:dyDescent="0.2">
      <c r="A67" s="130" t="s">
        <v>43</v>
      </c>
      <c r="B67" s="366"/>
      <c r="C67" s="367"/>
      <c r="D67" s="56">
        <v>26424</v>
      </c>
      <c r="E67" s="37"/>
      <c r="F67" s="37"/>
      <c r="G67" s="37"/>
      <c r="H67" s="38"/>
    </row>
    <row r="68" spans="1:8" ht="37.5" customHeight="1" outlineLevel="1" x14ac:dyDescent="0.2">
      <c r="A68" s="130" t="s">
        <v>44</v>
      </c>
      <c r="B68" s="366"/>
      <c r="C68" s="367"/>
      <c r="D68" s="56">
        <v>28626</v>
      </c>
      <c r="E68" s="37"/>
      <c r="F68" s="37"/>
      <c r="G68" s="37"/>
      <c r="H68" s="38"/>
    </row>
    <row r="69" spans="1:8" ht="37.5" customHeight="1" outlineLevel="1" x14ac:dyDescent="0.2">
      <c r="A69" s="130" t="s">
        <v>45</v>
      </c>
      <c r="B69" s="366"/>
      <c r="C69" s="367"/>
      <c r="D69" s="56">
        <v>30828</v>
      </c>
      <c r="E69" s="37"/>
      <c r="F69" s="37"/>
      <c r="G69" s="37"/>
      <c r="H69" s="38"/>
    </row>
    <row r="70" spans="1:8" ht="37.5" customHeight="1" outlineLevel="1" x14ac:dyDescent="0.2">
      <c r="A70" s="130" t="s">
        <v>46</v>
      </c>
      <c r="B70" s="366"/>
      <c r="C70" s="367"/>
      <c r="D70" s="56">
        <v>33030</v>
      </c>
      <c r="E70" s="37"/>
      <c r="F70" s="37"/>
      <c r="G70" s="37"/>
      <c r="H70" s="38"/>
    </row>
    <row r="71" spans="1:8" ht="37.5" customHeight="1" outlineLevel="1" x14ac:dyDescent="0.2">
      <c r="A71" s="130" t="s">
        <v>47</v>
      </c>
      <c r="B71" s="366"/>
      <c r="C71" s="367"/>
      <c r="D71" s="56">
        <v>35232</v>
      </c>
      <c r="E71" s="37"/>
      <c r="F71" s="37"/>
      <c r="G71" s="37"/>
      <c r="H71" s="38"/>
    </row>
    <row r="72" spans="1:8" ht="37.5" customHeight="1" outlineLevel="1" x14ac:dyDescent="0.2">
      <c r="A72" s="130" t="s">
        <v>48</v>
      </c>
      <c r="B72" s="366"/>
      <c r="C72" s="367"/>
      <c r="D72" s="56">
        <v>37434</v>
      </c>
      <c r="E72" s="37"/>
      <c r="F72" s="37"/>
      <c r="G72" s="37"/>
      <c r="H72" s="38"/>
    </row>
    <row r="73" spans="1:8" ht="37.5" customHeight="1" outlineLevel="1" x14ac:dyDescent="0.2">
      <c r="A73" s="130" t="s">
        <v>49</v>
      </c>
      <c r="B73" s="366"/>
      <c r="C73" s="367"/>
      <c r="D73" s="56">
        <v>39636</v>
      </c>
      <c r="E73" s="37"/>
      <c r="F73" s="37"/>
      <c r="G73" s="37"/>
      <c r="H73" s="38"/>
    </row>
    <row r="74" spans="1:8" ht="37.5" customHeight="1" outlineLevel="1" x14ac:dyDescent="0.2">
      <c r="A74" s="130" t="s">
        <v>50</v>
      </c>
      <c r="B74" s="366"/>
      <c r="C74" s="367"/>
      <c r="D74" s="56">
        <v>41838</v>
      </c>
      <c r="E74" s="37"/>
      <c r="F74" s="37"/>
      <c r="G74" s="37"/>
      <c r="H74" s="38"/>
    </row>
    <row r="75" spans="1:8" ht="37.5" customHeight="1" outlineLevel="1" x14ac:dyDescent="0.2">
      <c r="A75" s="130" t="s">
        <v>51</v>
      </c>
      <c r="B75" s="366"/>
      <c r="C75" s="367"/>
      <c r="D75" s="56">
        <v>44040</v>
      </c>
      <c r="E75" s="37"/>
      <c r="F75" s="37"/>
      <c r="G75" s="37"/>
      <c r="H75" s="38"/>
    </row>
    <row r="76" spans="1:8" ht="37.5" customHeight="1" outlineLevel="1" x14ac:dyDescent="0.2">
      <c r="A76" s="130" t="s">
        <v>196</v>
      </c>
      <c r="B76" s="366"/>
      <c r="C76" s="385"/>
      <c r="D76" s="56">
        <v>46242</v>
      </c>
      <c r="E76" s="37"/>
      <c r="F76" s="37"/>
      <c r="G76" s="37"/>
      <c r="H76" s="38"/>
    </row>
    <row r="77" spans="1:8" ht="37.5" customHeight="1" outlineLevel="1" x14ac:dyDescent="0.2">
      <c r="A77" s="130" t="s">
        <v>197</v>
      </c>
      <c r="B77" s="366"/>
      <c r="C77" s="385"/>
      <c r="D77" s="56">
        <v>48444</v>
      </c>
      <c r="E77" s="37"/>
      <c r="F77" s="37"/>
      <c r="G77" s="37"/>
      <c r="H77" s="38"/>
    </row>
    <row r="78" spans="1:8" ht="37.5" customHeight="1" outlineLevel="1" x14ac:dyDescent="0.2">
      <c r="A78" s="130" t="s">
        <v>198</v>
      </c>
      <c r="B78" s="366"/>
      <c r="C78" s="385"/>
      <c r="D78" s="56">
        <v>50646</v>
      </c>
      <c r="E78" s="37"/>
      <c r="F78" s="37"/>
      <c r="G78" s="37"/>
      <c r="H78" s="38"/>
    </row>
    <row r="79" spans="1:8" ht="37.5" customHeight="1" outlineLevel="1" x14ac:dyDescent="0.2">
      <c r="A79" s="130" t="s">
        <v>199</v>
      </c>
      <c r="B79" s="366"/>
      <c r="C79" s="385"/>
      <c r="D79" s="56">
        <v>52848</v>
      </c>
      <c r="E79" s="37"/>
      <c r="F79" s="37"/>
      <c r="G79" s="37"/>
      <c r="H79" s="38"/>
    </row>
    <row r="80" spans="1:8" ht="37.5" customHeight="1" outlineLevel="1" x14ac:dyDescent="0.2">
      <c r="A80" s="130" t="s">
        <v>200</v>
      </c>
      <c r="B80" s="366"/>
      <c r="C80" s="385"/>
      <c r="D80" s="56">
        <v>55050</v>
      </c>
      <c r="E80" s="37"/>
      <c r="F80" s="37"/>
      <c r="G80" s="37"/>
      <c r="H80" s="38"/>
    </row>
    <row r="81" spans="1:8" ht="37.5" customHeight="1" outlineLevel="1" x14ac:dyDescent="0.2">
      <c r="A81" s="130" t="s">
        <v>201</v>
      </c>
      <c r="B81" s="366"/>
      <c r="C81" s="385"/>
      <c r="D81" s="56">
        <v>57252</v>
      </c>
      <c r="E81" s="37"/>
      <c r="F81" s="37"/>
      <c r="G81" s="37"/>
      <c r="H81" s="38"/>
    </row>
    <row r="82" spans="1:8" ht="37.5" customHeight="1" outlineLevel="1" x14ac:dyDescent="0.2">
      <c r="A82" s="130" t="s">
        <v>202</v>
      </c>
      <c r="B82" s="366"/>
      <c r="C82" s="385"/>
      <c r="D82" s="56">
        <v>59454</v>
      </c>
      <c r="E82" s="37"/>
      <c r="F82" s="37"/>
      <c r="G82" s="37"/>
      <c r="H82" s="38"/>
    </row>
    <row r="83" spans="1:8" ht="37.5" customHeight="1" outlineLevel="1" x14ac:dyDescent="0.2">
      <c r="A83" s="130" t="s">
        <v>203</v>
      </c>
      <c r="B83" s="366"/>
      <c r="C83" s="385"/>
      <c r="D83" s="56">
        <v>61656</v>
      </c>
      <c r="E83" s="37"/>
      <c r="F83" s="37"/>
      <c r="G83" s="37"/>
      <c r="H83" s="38"/>
    </row>
    <row r="84" spans="1:8" ht="37.5" customHeight="1" outlineLevel="1" x14ac:dyDescent="0.2">
      <c r="A84" s="130" t="s">
        <v>204</v>
      </c>
      <c r="B84" s="366"/>
      <c r="C84" s="385"/>
      <c r="D84" s="56">
        <v>63858</v>
      </c>
      <c r="E84" s="37"/>
      <c r="F84" s="37"/>
      <c r="G84" s="37"/>
      <c r="H84" s="38"/>
    </row>
    <row r="85" spans="1:8" ht="37.5" customHeight="1" outlineLevel="1" thickBot="1" x14ac:dyDescent="0.25">
      <c r="A85" s="130" t="s">
        <v>205</v>
      </c>
      <c r="B85" s="366"/>
      <c r="C85" s="386"/>
      <c r="D85" s="56">
        <v>66060</v>
      </c>
      <c r="E85" s="37"/>
      <c r="F85" s="37"/>
      <c r="G85" s="37"/>
      <c r="H85" s="38"/>
    </row>
    <row r="86" spans="1:8" ht="50.1" customHeight="1" thickBot="1" x14ac:dyDescent="0.25">
      <c r="A86" s="119" t="s">
        <v>52</v>
      </c>
      <c r="B86" s="120"/>
      <c r="C86" s="120"/>
      <c r="D86" s="121" t="str">
        <f>"от "&amp;MIN(D87:D96)&amp;" до "&amp;MAX(D87:D96)</f>
        <v>от 297 до 11022</v>
      </c>
      <c r="E86" s="122"/>
      <c r="F86" s="122"/>
      <c r="G86" s="122"/>
      <c r="H86" s="123"/>
    </row>
    <row r="87" spans="1:8" s="16" customFormat="1" ht="159" customHeight="1" x14ac:dyDescent="0.2">
      <c r="A87" s="132" t="s">
        <v>53</v>
      </c>
      <c r="B87" s="133" t="s">
        <v>13</v>
      </c>
      <c r="C87" s="385"/>
      <c r="D87" s="135">
        <v>768</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88" s="140">
        <v>516</v>
      </c>
      <c r="E88" s="140"/>
      <c r="F88" s="140"/>
      <c r="G88" s="140"/>
      <c r="H88" s="141"/>
    </row>
    <row r="89" spans="1:8" ht="37.5" customHeight="1" x14ac:dyDescent="0.2">
      <c r="A89" s="137" t="s">
        <v>55</v>
      </c>
      <c r="B89" s="138"/>
      <c r="C89" s="142"/>
      <c r="D89" s="140">
        <v>11022</v>
      </c>
      <c r="E89" s="140"/>
      <c r="F89" s="140"/>
      <c r="G89" s="140"/>
      <c r="H89" s="141"/>
    </row>
    <row r="90" spans="1:8" ht="37.5" customHeight="1" x14ac:dyDescent="0.2">
      <c r="A90" s="137" t="s">
        <v>56</v>
      </c>
      <c r="B90" s="138"/>
      <c r="C90" s="142"/>
      <c r="D90" s="140">
        <v>2160</v>
      </c>
      <c r="E90" s="140"/>
      <c r="F90" s="140"/>
      <c r="G90" s="140"/>
      <c r="H90" s="141"/>
    </row>
    <row r="91" spans="1:8" ht="37.5" customHeight="1" x14ac:dyDescent="0.2">
      <c r="A91" s="143" t="s">
        <v>57</v>
      </c>
      <c r="B91" s="144"/>
      <c r="C91" s="142"/>
      <c r="D91" s="140">
        <v>5946</v>
      </c>
      <c r="E91" s="140"/>
      <c r="F91" s="140"/>
      <c r="G91" s="140"/>
      <c r="H91" s="141"/>
    </row>
    <row r="92" spans="1:8" ht="37.5" customHeight="1" x14ac:dyDescent="0.2">
      <c r="A92" s="137" t="s">
        <v>58</v>
      </c>
      <c r="B92" s="138"/>
      <c r="C92" s="142"/>
      <c r="D92" s="140">
        <v>297</v>
      </c>
      <c r="E92" s="140"/>
      <c r="F92" s="140"/>
      <c r="G92" s="140"/>
      <c r="H92" s="141"/>
    </row>
    <row r="93" spans="1:8" ht="37.5" customHeight="1" x14ac:dyDescent="0.2">
      <c r="A93" s="137" t="s">
        <v>59</v>
      </c>
      <c r="B93" s="138"/>
      <c r="C93" s="142"/>
      <c r="D93" s="140">
        <v>297</v>
      </c>
      <c r="E93" s="140"/>
      <c r="F93" s="140"/>
      <c r="G93" s="140"/>
      <c r="H93" s="141"/>
    </row>
    <row r="94" spans="1:8" ht="37.5" customHeight="1" x14ac:dyDescent="0.2">
      <c r="A94" s="137" t="s">
        <v>60</v>
      </c>
      <c r="B94" s="138"/>
      <c r="C94" s="142"/>
      <c r="D94" s="140">
        <v>594</v>
      </c>
      <c r="E94" s="140"/>
      <c r="F94" s="140"/>
      <c r="G94" s="140"/>
      <c r="H94" s="141"/>
    </row>
    <row r="95" spans="1:8" ht="37.5" customHeight="1" x14ac:dyDescent="0.2">
      <c r="A95" s="137" t="s">
        <v>61</v>
      </c>
      <c r="B95" s="138"/>
      <c r="C95" s="142"/>
      <c r="D95" s="140">
        <v>891</v>
      </c>
      <c r="E95" s="140"/>
      <c r="F95" s="140"/>
      <c r="G95" s="140"/>
      <c r="H95" s="141"/>
    </row>
    <row r="96" spans="1:8" ht="37.5" customHeight="1" thickBot="1" x14ac:dyDescent="0.25">
      <c r="A96" s="145" t="s">
        <v>62</v>
      </c>
      <c r="B96" s="146"/>
      <c r="C96" s="147"/>
      <c r="D96" s="148">
        <v>5064</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7" s="45">
        <v>30</v>
      </c>
      <c r="E97" s="45"/>
      <c r="F97" s="45"/>
      <c r="G97" s="45"/>
      <c r="H97" s="46"/>
    </row>
    <row r="98" spans="1:8" ht="50.1" customHeight="1" thickBot="1" x14ac:dyDescent="0.25">
      <c r="A98" s="24" t="s">
        <v>65</v>
      </c>
      <c r="B98" s="25"/>
      <c r="C98" s="26"/>
      <c r="D98" s="156" t="str">
        <f>"от "&amp;MIN(D100,D120:H121,F160,D122:H136)&amp;" до "&amp;MAX(D100,D120:H121,F160,D122:H136)</f>
        <v>от 618 до 33306</v>
      </c>
      <c r="E98" s="156"/>
      <c r="F98" s="156"/>
      <c r="G98" s="156"/>
      <c r="H98" s="157"/>
    </row>
    <row r="99" spans="1:8" ht="21.75" thickBot="1" x14ac:dyDescent="0.25">
      <c r="A99" s="301"/>
      <c r="B99" s="302"/>
      <c r="C99" s="118"/>
      <c r="D99" s="325"/>
      <c r="E99" s="325"/>
      <c r="F99" s="325"/>
      <c r="G99" s="325"/>
      <c r="H99" s="326"/>
    </row>
    <row r="100" spans="1:8" ht="70.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00" s="165">
        <v>6660</v>
      </c>
      <c r="E100" s="165"/>
      <c r="F100" s="165"/>
      <c r="G100" s="165"/>
      <c r="H100" s="166"/>
    </row>
    <row r="101" spans="1:8" ht="70.5" customHeight="1" thickBot="1" x14ac:dyDescent="0.25">
      <c r="A101" s="167" t="s">
        <v>67</v>
      </c>
      <c r="B101" s="168"/>
      <c r="C101" s="169"/>
      <c r="D101" s="170" t="s">
        <v>68</v>
      </c>
      <c r="E101" s="171"/>
      <c r="F101" s="171"/>
      <c r="G101" s="171"/>
      <c r="H101" s="172"/>
    </row>
    <row r="102" spans="1:8" ht="70.5" customHeight="1" x14ac:dyDescent="0.2">
      <c r="A102" s="173" t="s">
        <v>69</v>
      </c>
      <c r="B102" s="174"/>
      <c r="C102" s="169"/>
      <c r="D102" s="140">
        <f>D100/4</f>
        <v>1665</v>
      </c>
      <c r="E102" s="140"/>
      <c r="F102" s="140"/>
      <c r="G102" s="140"/>
      <c r="H102" s="141"/>
    </row>
    <row r="103" spans="1:8" ht="70.5" customHeight="1" x14ac:dyDescent="0.2">
      <c r="A103" s="173" t="s">
        <v>70</v>
      </c>
      <c r="B103" s="174"/>
      <c r="C103" s="169"/>
      <c r="D103" s="140">
        <f>D100/5</f>
        <v>1332</v>
      </c>
      <c r="E103" s="140"/>
      <c r="F103" s="140"/>
      <c r="G103" s="140"/>
      <c r="H103" s="141"/>
    </row>
    <row r="104" spans="1:8" ht="70.5" customHeight="1" x14ac:dyDescent="0.2">
      <c r="A104" s="173" t="s">
        <v>71</v>
      </c>
      <c r="B104" s="174"/>
      <c r="C104" s="169"/>
      <c r="D104" s="140">
        <f>D100/6</f>
        <v>1110</v>
      </c>
      <c r="E104" s="140"/>
      <c r="F104" s="140"/>
      <c r="G104" s="140"/>
      <c r="H104" s="141"/>
    </row>
    <row r="105" spans="1:8" ht="70.5" customHeight="1" x14ac:dyDescent="0.2">
      <c r="A105" s="173" t="s">
        <v>72</v>
      </c>
      <c r="B105" s="174"/>
      <c r="C105" s="169"/>
      <c r="D105" s="140">
        <f>D100/7</f>
        <v>951.42857142857144</v>
      </c>
      <c r="E105" s="140"/>
      <c r="F105" s="140"/>
      <c r="G105" s="140"/>
      <c r="H105" s="141"/>
    </row>
    <row r="106" spans="1:8" ht="70.5" customHeight="1" x14ac:dyDescent="0.2">
      <c r="A106" s="173" t="s">
        <v>73</v>
      </c>
      <c r="B106" s="174"/>
      <c r="C106" s="169"/>
      <c r="D106" s="140">
        <f>D100/8</f>
        <v>832.5</v>
      </c>
      <c r="E106" s="140"/>
      <c r="F106" s="140"/>
      <c r="G106" s="140"/>
      <c r="H106" s="141"/>
    </row>
    <row r="107" spans="1:8" ht="70.5" customHeight="1" x14ac:dyDescent="0.2">
      <c r="A107" s="173" t="s">
        <v>74</v>
      </c>
      <c r="B107" s="174"/>
      <c r="C107" s="169"/>
      <c r="D107" s="140">
        <f>D100/9</f>
        <v>740</v>
      </c>
      <c r="E107" s="140"/>
      <c r="F107" s="140"/>
      <c r="G107" s="140"/>
      <c r="H107" s="141"/>
    </row>
    <row r="108" spans="1:8" ht="70.5" customHeight="1" x14ac:dyDescent="0.2">
      <c r="A108" s="173" t="s">
        <v>75</v>
      </c>
      <c r="B108" s="174"/>
      <c r="C108" s="169"/>
      <c r="D108" s="140">
        <f>D100/10</f>
        <v>666</v>
      </c>
      <c r="E108" s="140"/>
      <c r="F108" s="140"/>
      <c r="G108" s="140"/>
      <c r="H108" s="141"/>
    </row>
    <row r="109" spans="1:8" ht="70.5" customHeight="1" thickBot="1" x14ac:dyDescent="0.25">
      <c r="A109" s="162" t="s">
        <v>76</v>
      </c>
      <c r="B109" s="163"/>
      <c r="C109" s="169"/>
      <c r="D109" s="165">
        <v>10320</v>
      </c>
      <c r="E109" s="165"/>
      <c r="F109" s="165"/>
      <c r="G109" s="165"/>
      <c r="H109" s="166"/>
    </row>
    <row r="110" spans="1:8" ht="70.5" customHeight="1" thickBot="1" x14ac:dyDescent="0.25">
      <c r="A110" s="167" t="s">
        <v>67</v>
      </c>
      <c r="B110" s="168"/>
      <c r="C110" s="169"/>
      <c r="D110" s="170" t="s">
        <v>68</v>
      </c>
      <c r="E110" s="171"/>
      <c r="F110" s="171"/>
      <c r="G110" s="171"/>
      <c r="H110" s="172"/>
    </row>
    <row r="111" spans="1:8" ht="70.5" customHeight="1" x14ac:dyDescent="0.2">
      <c r="A111" s="173" t="s">
        <v>69</v>
      </c>
      <c r="B111" s="174"/>
      <c r="C111" s="169"/>
      <c r="D111" s="140">
        <v>2580</v>
      </c>
      <c r="E111" s="140"/>
      <c r="F111" s="140"/>
      <c r="G111" s="140"/>
      <c r="H111" s="141"/>
    </row>
    <row r="112" spans="1:8" ht="70.5" customHeight="1" x14ac:dyDescent="0.2">
      <c r="A112" s="173" t="s">
        <v>70</v>
      </c>
      <c r="B112" s="174"/>
      <c r="C112" s="169"/>
      <c r="D112" s="140">
        <v>2064</v>
      </c>
      <c r="E112" s="140"/>
      <c r="F112" s="140"/>
      <c r="G112" s="140"/>
      <c r="H112" s="141"/>
    </row>
    <row r="113" spans="1:8" ht="70.5" customHeight="1" x14ac:dyDescent="0.2">
      <c r="A113" s="173" t="s">
        <v>71</v>
      </c>
      <c r="B113" s="174"/>
      <c r="C113" s="169"/>
      <c r="D113" s="140">
        <v>1719.9999999999998</v>
      </c>
      <c r="E113" s="140"/>
      <c r="F113" s="140"/>
      <c r="G113" s="140"/>
      <c r="H113" s="141"/>
    </row>
    <row r="114" spans="1:8" ht="70.5" customHeight="1" x14ac:dyDescent="0.2">
      <c r="A114" s="173" t="s">
        <v>72</v>
      </c>
      <c r="B114" s="174"/>
      <c r="C114" s="169"/>
      <c r="D114" s="140">
        <v>1474.2857142857144</v>
      </c>
      <c r="E114" s="140"/>
      <c r="F114" s="140"/>
      <c r="G114" s="140"/>
      <c r="H114" s="141"/>
    </row>
    <row r="115" spans="1:8" ht="70.5" customHeight="1" x14ac:dyDescent="0.2">
      <c r="A115" s="173" t="s">
        <v>73</v>
      </c>
      <c r="B115" s="174"/>
      <c r="C115" s="169"/>
      <c r="D115" s="140">
        <v>1290</v>
      </c>
      <c r="E115" s="140"/>
      <c r="F115" s="140"/>
      <c r="G115" s="140"/>
      <c r="H115" s="141"/>
    </row>
    <row r="116" spans="1:8" ht="70.5" customHeight="1" x14ac:dyDescent="0.2">
      <c r="A116" s="173" t="s">
        <v>74</v>
      </c>
      <c r="B116" s="174"/>
      <c r="C116" s="169"/>
      <c r="D116" s="140">
        <v>1146.6666666666665</v>
      </c>
      <c r="E116" s="140"/>
      <c r="F116" s="140"/>
      <c r="G116" s="140"/>
      <c r="H116" s="141"/>
    </row>
    <row r="117" spans="1:8" ht="70.5" customHeight="1" thickBot="1" x14ac:dyDescent="0.25">
      <c r="A117" s="173" t="s">
        <v>75</v>
      </c>
      <c r="B117" s="174"/>
      <c r="C117" s="177"/>
      <c r="D117" s="140">
        <v>1032</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18" s="44">
        <v>9348</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"2ГИС.БЛАГОВЕЩЕНСК"</v>
      </c>
      <c r="D120" s="31">
        <v>4572</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1" s="187">
        <v>4428</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2" s="36">
        <v>5778</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"2ГИС.БЛАГОВЕЩЕНСК"</v>
      </c>
      <c r="D123" s="36">
        <v>5712</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"2ГИС.БЛАГОВЕЩЕНСК"</v>
      </c>
      <c r="D124" s="36">
        <v>6854.4</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5" s="36">
        <v>4872</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6" s="36">
        <v>4428</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7" s="36">
        <v>5520</v>
      </c>
      <c r="E127" s="37"/>
      <c r="F127" s="37"/>
      <c r="G127" s="37"/>
      <c r="H127" s="38"/>
    </row>
    <row r="128" spans="1:8" ht="50.1" customHeight="1" x14ac:dyDescent="0.2">
      <c r="A128" s="143" t="s">
        <v>86</v>
      </c>
      <c r="B128" s="144"/>
      <c r="C128"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28" s="36">
        <v>18960</v>
      </c>
      <c r="E128" s="37"/>
      <c r="F128" s="37"/>
      <c r="G128" s="37"/>
      <c r="H128" s="38"/>
    </row>
    <row r="129" spans="1:8" ht="50.1" customHeight="1" x14ac:dyDescent="0.2">
      <c r="A129" s="143" t="s">
        <v>87</v>
      </c>
      <c r="B129" s="144"/>
      <c r="C129" s="186" t="s">
        <v>88</v>
      </c>
      <c r="D129" s="36">
        <v>618</v>
      </c>
      <c r="E129" s="37"/>
      <c r="F129" s="37"/>
      <c r="G129" s="37"/>
      <c r="H129" s="38"/>
    </row>
    <row r="130" spans="1:8" ht="62.4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0" s="36">
        <v>6378</v>
      </c>
      <c r="E130" s="37"/>
      <c r="F130" s="37"/>
      <c r="G130" s="37"/>
      <c r="H130" s="38"/>
    </row>
    <row r="131" spans="1:8" ht="62.45" customHeight="1" x14ac:dyDescent="0.2">
      <c r="A131" s="143" t="s">
        <v>90</v>
      </c>
      <c r="B131" s="144"/>
      <c r="C131" s="186" t="str">
        <f t="shared" ref="C131: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1" s="36">
        <v>4638</v>
      </c>
      <c r="E131" s="37"/>
      <c r="F131" s="37"/>
      <c r="G131" s="37"/>
      <c r="H131" s="38"/>
    </row>
    <row r="132" spans="1:8" ht="62.45" customHeight="1" x14ac:dyDescent="0.2">
      <c r="A132" s="143" t="s">
        <v>91</v>
      </c>
      <c r="B132" s="144"/>
      <c r="C132"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2" s="36">
        <v>5316</v>
      </c>
      <c r="E132" s="37"/>
      <c r="F132" s="37"/>
      <c r="G132" s="37"/>
      <c r="H132" s="38"/>
    </row>
    <row r="133" spans="1:8" ht="62.45" customHeight="1" x14ac:dyDescent="0.2">
      <c r="A133" s="143" t="s">
        <v>92</v>
      </c>
      <c r="B133" s="144"/>
      <c r="C133"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3" s="36">
        <v>2322</v>
      </c>
      <c r="E133" s="37"/>
      <c r="F133" s="37"/>
      <c r="G133" s="37"/>
      <c r="H133" s="38"/>
    </row>
    <row r="134" spans="1:8" ht="62.45" customHeight="1" x14ac:dyDescent="0.2">
      <c r="A134" s="143" t="s">
        <v>93</v>
      </c>
      <c r="B134" s="144" t="s">
        <v>93</v>
      </c>
      <c r="C134"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4" s="36">
        <v>33306</v>
      </c>
      <c r="E134" s="37"/>
      <c r="F134" s="37"/>
      <c r="G134" s="37"/>
      <c r="H134" s="38"/>
    </row>
    <row r="135" spans="1:8" ht="62.45" customHeight="1" x14ac:dyDescent="0.2">
      <c r="A135" s="143" t="s">
        <v>94</v>
      </c>
      <c r="B135" s="144" t="s">
        <v>94</v>
      </c>
      <c r="C135" s="186"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35" s="36">
        <v>14004</v>
      </c>
      <c r="E135" s="37"/>
      <c r="F135" s="37"/>
      <c r="G135" s="37"/>
      <c r="H135" s="38"/>
    </row>
    <row r="136" spans="1:8" ht="50.1" customHeight="1" x14ac:dyDescent="0.2">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6" s="36">
        <v>27522</v>
      </c>
      <c r="E136" s="37"/>
      <c r="F136" s="37"/>
      <c r="G136" s="37"/>
      <c r="H136" s="38"/>
    </row>
    <row r="137" spans="1:8" s="16" customFormat="1" ht="102" customHeight="1" x14ac:dyDescent="0.2">
      <c r="A137" s="143" t="s">
        <v>16</v>
      </c>
      <c r="B137" s="144"/>
      <c r="C137" s="18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7" s="36">
        <v>1296</v>
      </c>
      <c r="E137" s="37"/>
      <c r="F137" s="37"/>
      <c r="G137" s="37"/>
      <c r="H137" s="38"/>
    </row>
    <row r="138" spans="1:8" s="16" customFormat="1" ht="126" customHeight="1" x14ac:dyDescent="0.2">
      <c r="A138" s="143" t="s">
        <v>96</v>
      </c>
      <c r="B138" s="144"/>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8" s="36">
        <v>9528</v>
      </c>
      <c r="E138" s="37"/>
      <c r="F138" s="37"/>
      <c r="G138" s="37"/>
      <c r="H138" s="38"/>
    </row>
    <row r="139" spans="1:8" s="16" customFormat="1" ht="126" customHeight="1" x14ac:dyDescent="0.2">
      <c r="A139" s="143" t="s">
        <v>97</v>
      </c>
      <c r="B139" s="14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9" s="36">
        <v>6900</v>
      </c>
      <c r="E139" s="37"/>
      <c r="F139" s="37"/>
      <c r="G139" s="37"/>
      <c r="H139" s="38"/>
    </row>
    <row r="140" spans="1:8" s="16" customFormat="1" ht="126" customHeight="1" x14ac:dyDescent="0.2">
      <c r="A140" s="137" t="s">
        <v>98</v>
      </c>
      <c r="B140" s="191"/>
      <c r="C1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0" s="36">
        <v>11004</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"2ГИС.БЛАГОВЕЩЕНСК"</v>
      </c>
      <c r="D141" s="36">
        <v>8280</v>
      </c>
      <c r="E141" s="37"/>
      <c r="F141" s="37"/>
      <c r="G141" s="37"/>
      <c r="H141" s="38"/>
    </row>
    <row r="142" spans="1:8" ht="50.1" customHeight="1" x14ac:dyDescent="0.2">
      <c r="A142" s="143" t="s">
        <v>100</v>
      </c>
      <c r="B142" s="144"/>
      <c r="C142" s="186"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8040</v>
      </c>
      <c r="E142" s="37"/>
      <c r="F142" s="37"/>
      <c r="G142" s="37"/>
      <c r="H142" s="38"/>
    </row>
    <row r="143" spans="1:8" ht="50.1" customHeight="1" x14ac:dyDescent="0.2">
      <c r="A143" s="143" t="s">
        <v>101</v>
      </c>
      <c r="B143" s="144"/>
      <c r="C143" s="186" t="str">
        <f t="shared" si="1"/>
        <v>Электронный справочник на основе Справочника организаций "2ГИС.БЛАГОВЕЩЕНСК" (версия для ПК)</v>
      </c>
      <c r="D143" s="36">
        <v>10440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"2ГИС.БЛАГОВЕЩЕНСК"</v>
      </c>
      <c r="D144" s="36">
        <v>10320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"2ГИС.БЛАГОВЕЩЕНСК"</v>
      </c>
      <c r="D145" s="36">
        <v>12384</v>
      </c>
      <c r="E145" s="37"/>
      <c r="F145" s="37"/>
      <c r="G145" s="37"/>
      <c r="H145" s="38"/>
    </row>
    <row r="146" spans="1:8" ht="50.1" customHeight="1" x14ac:dyDescent="0.2">
      <c r="A146" s="143" t="s">
        <v>104</v>
      </c>
      <c r="B146" s="144"/>
      <c r="C146" s="186" t="str">
        <f t="shared" si="1"/>
        <v>Электронный справочник на основе Справочника организаций "2ГИС.БЛАГОВЕЩЕНСК" (версия для ПК)</v>
      </c>
      <c r="D146" s="36">
        <v>8880</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"2ГИС.БЛАГОВЕЩЕНСК" (версия для ПК)</v>
      </c>
      <c r="D147" s="36">
        <v>8040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"2ГИС.БЛАГОВЕЩЕНСК" (версия для ПК)</v>
      </c>
      <c r="D148" s="36">
        <v>9960</v>
      </c>
      <c r="E148" s="37"/>
      <c r="F148" s="37"/>
      <c r="G148" s="37"/>
      <c r="H148" s="38"/>
    </row>
    <row r="149" spans="1:8" ht="50.1" customHeight="1" x14ac:dyDescent="0.2">
      <c r="A149" s="143" t="s">
        <v>107</v>
      </c>
      <c r="B149" s="144"/>
      <c r="C149" s="186" t="s">
        <v>88</v>
      </c>
      <c r="D149" s="36">
        <v>1200</v>
      </c>
      <c r="E149" s="37"/>
      <c r="F149" s="37"/>
      <c r="G149" s="37"/>
      <c r="H149" s="38"/>
    </row>
    <row r="150" spans="1:8" ht="69.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6">
        <v>60000</v>
      </c>
      <c r="E150" s="37"/>
      <c r="F150" s="37"/>
      <c r="G150" s="37"/>
      <c r="H150" s="38"/>
    </row>
    <row r="151" spans="1:8" ht="50.1" customHeight="1" thickBot="1" x14ac:dyDescent="0.25">
      <c r="A151" s="143" t="s">
        <v>109</v>
      </c>
      <c r="B151" s="144"/>
      <c r="C151" s="186" t="str">
        <f t="shared" si="1"/>
        <v>Электронный справочник на основе Справочника организаций "2ГИС.БЛАГОВЕЩЕНСК" (версия для ПК)</v>
      </c>
      <c r="D151" s="44">
        <v>49560</v>
      </c>
      <c r="E151" s="45"/>
      <c r="F151" s="45"/>
      <c r="G151" s="45"/>
      <c r="H151" s="46"/>
    </row>
    <row r="152" spans="1:8" s="28" customFormat="1" ht="50.1" customHeight="1" thickBot="1" x14ac:dyDescent="0.25">
      <c r="A152" s="24" t="s">
        <v>110</v>
      </c>
      <c r="B152" s="25"/>
      <c r="C152" s="26"/>
      <c r="D152" s="156"/>
      <c r="E152" s="156"/>
      <c r="F152" s="156"/>
      <c r="G152" s="156"/>
      <c r="H152" s="157"/>
    </row>
    <row r="153" spans="1:8" s="28" customFormat="1" ht="50.1" customHeight="1" thickBot="1" x14ac:dyDescent="0.25">
      <c r="A153" s="382" t="s">
        <v>5</v>
      </c>
      <c r="B153" s="387"/>
      <c r="C153" s="388" t="s">
        <v>7</v>
      </c>
      <c r="D153" s="20" t="s">
        <v>8</v>
      </c>
      <c r="E153" s="21"/>
      <c r="F153" s="21"/>
      <c r="G153" s="21"/>
      <c r="H153" s="22"/>
    </row>
    <row r="154" spans="1:8" s="16" customFormat="1" ht="50.1" customHeight="1" x14ac:dyDescent="0.2">
      <c r="A154" s="143" t="s">
        <v>112</v>
      </c>
      <c r="B154" s="144"/>
      <c r="C154" s="389"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54" s="36">
        <v>5508</v>
      </c>
      <c r="E154" s="37"/>
      <c r="F154" s="37"/>
      <c r="G154" s="37"/>
      <c r="H154" s="38"/>
    </row>
    <row r="155" spans="1:8" s="16" customFormat="1" ht="50.1" customHeight="1" x14ac:dyDescent="0.2">
      <c r="A155" s="143" t="s">
        <v>111</v>
      </c>
      <c r="B155" s="144"/>
      <c r="C155" s="390"/>
      <c r="D155" s="36">
        <v>7200</v>
      </c>
      <c r="E155" s="37"/>
      <c r="F155" s="37"/>
      <c r="G155" s="37"/>
      <c r="H155" s="38"/>
    </row>
    <row r="156" spans="1:8" s="16" customFormat="1" ht="50.1" customHeight="1" x14ac:dyDescent="0.2">
      <c r="A156" s="194" t="s">
        <v>113</v>
      </c>
      <c r="B156" s="195"/>
      <c r="C156" s="390"/>
      <c r="D156" s="329">
        <v>3300</v>
      </c>
      <c r="E156" s="140"/>
      <c r="F156" s="140"/>
      <c r="G156" s="140"/>
      <c r="H156" s="140"/>
    </row>
    <row r="157" spans="1:8" s="16" customFormat="1" ht="50.1" customHeight="1" x14ac:dyDescent="0.2">
      <c r="A157" s="194" t="s">
        <v>114</v>
      </c>
      <c r="B157" s="195"/>
      <c r="C157" s="390"/>
      <c r="D157" s="329">
        <v>330</v>
      </c>
      <c r="E157" s="140"/>
      <c r="F157" s="140"/>
      <c r="G157" s="140"/>
      <c r="H157" s="140"/>
    </row>
    <row r="158" spans="1:8" s="16" customFormat="1" ht="50.1" customHeight="1" thickBot="1" x14ac:dyDescent="0.25">
      <c r="A158" s="194" t="s">
        <v>115</v>
      </c>
      <c r="B158" s="195"/>
      <c r="C158" s="391"/>
      <c r="D158" s="78">
        <v>1155</v>
      </c>
      <c r="E158" s="79"/>
      <c r="F158" s="79"/>
      <c r="G158" s="79"/>
      <c r="H158" s="79"/>
    </row>
    <row r="159" spans="1:8" s="16" customFormat="1" ht="50.1" customHeight="1" thickBot="1" x14ac:dyDescent="0.25">
      <c r="A159" s="24" t="s">
        <v>116</v>
      </c>
      <c r="B159" s="25"/>
      <c r="C159" s="26"/>
      <c r="D159" s="156"/>
      <c r="E159" s="156"/>
      <c r="F159" s="156"/>
      <c r="G159" s="156"/>
      <c r="H159" s="157"/>
    </row>
    <row r="160" spans="1:8" ht="50.1" customHeight="1" x14ac:dyDescent="0.2">
      <c r="A160" s="143" t="s">
        <v>117</v>
      </c>
      <c r="B160" s="144"/>
      <c r="C16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0" s="200">
        <f>F160*1.2</f>
        <v>7171.2</v>
      </c>
      <c r="E160" s="201">
        <f>F160*1.1</f>
        <v>6573.6</v>
      </c>
      <c r="F160" s="201">
        <v>5976</v>
      </c>
      <c r="G160" s="201">
        <f>F160*0.75</f>
        <v>4482</v>
      </c>
      <c r="H160" s="202">
        <f>F160*0.5</f>
        <v>2988</v>
      </c>
    </row>
    <row r="161" spans="1:8" ht="50.1" customHeight="1" x14ac:dyDescent="0.2">
      <c r="A161" s="143" t="s">
        <v>118</v>
      </c>
      <c r="B161" s="144"/>
      <c r="C161" s="186" t="str">
        <f>"Интернет-площадка 2gis.ru на основе Cправочника организаций "&amp;$C$2&amp;""</f>
        <v>Интернет-площадка 2gis.ru на основе Cправочника организаций "2ГИС.БЛАГОВЕЩЕНСК"</v>
      </c>
      <c r="D161" s="36">
        <v>2556</v>
      </c>
      <c r="E161" s="37"/>
      <c r="F161" s="37"/>
      <c r="G161" s="37"/>
      <c r="H161" s="38"/>
    </row>
    <row r="162" spans="1:8" ht="50.1" customHeight="1" x14ac:dyDescent="0.2">
      <c r="A162" s="143" t="s">
        <v>119</v>
      </c>
      <c r="B162" s="144"/>
      <c r="C162"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2" s="36">
        <v>2214</v>
      </c>
      <c r="E162" s="37"/>
      <c r="F162" s="37"/>
      <c r="G162" s="37"/>
      <c r="H162" s="38"/>
    </row>
    <row r="163" spans="1:8" ht="50.1" customHeight="1" x14ac:dyDescent="0.2">
      <c r="A163" s="143" t="s">
        <v>120</v>
      </c>
      <c r="B163" s="144"/>
      <c r="C16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63" s="200">
        <f>F163*1.2</f>
        <v>12960</v>
      </c>
      <c r="E163" s="201">
        <f>F163*1.1</f>
        <v>11880.000000000002</v>
      </c>
      <c r="F163" s="201">
        <v>10800</v>
      </c>
      <c r="G163" s="201">
        <f>F163*0.75</f>
        <v>8100</v>
      </c>
      <c r="H163" s="202">
        <f>F163*0.5</f>
        <v>5400</v>
      </c>
    </row>
    <row r="164" spans="1:8" ht="50.1" customHeight="1" x14ac:dyDescent="0.2">
      <c r="A164" s="143" t="s">
        <v>165</v>
      </c>
      <c r="B164" s="144"/>
      <c r="C164" s="186" t="str">
        <f>"Интернет-площадка 2gis.ru на основе Cправочника организаций "&amp;$C$2&amp;""</f>
        <v>Интернет-площадка 2gis.ru на основе Cправочника организаций "2ГИС.БЛАГОВЕЩЕНСК"</v>
      </c>
      <c r="D164" s="36">
        <v>4680</v>
      </c>
      <c r="E164" s="37"/>
      <c r="F164" s="37"/>
      <c r="G164" s="37"/>
      <c r="H164" s="38"/>
    </row>
    <row r="165" spans="1:8" ht="50.1" customHeight="1" x14ac:dyDescent="0.2">
      <c r="A165" s="143" t="s">
        <v>122</v>
      </c>
      <c r="B165" s="144"/>
      <c r="C165" s="18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65" s="36">
        <v>4080</v>
      </c>
      <c r="E165" s="37"/>
      <c r="F165" s="37"/>
      <c r="G165" s="37"/>
      <c r="H165" s="38"/>
    </row>
    <row r="166" spans="1:8" s="16" customFormat="1" ht="126" customHeight="1" thickBot="1" x14ac:dyDescent="0.25">
      <c r="A166" s="143" t="s">
        <v>123</v>
      </c>
      <c r="B166" s="144"/>
      <c r="C166" s="203" t="str">
        <f>C161</f>
        <v>Интернет-площадка 2gis.ru на основе Cправочника организаций "2ГИС.БЛАГОВЕЩЕНСК"</v>
      </c>
      <c r="D166" s="200">
        <f>F166*1.2</f>
        <v>5882.4</v>
      </c>
      <c r="E166" s="201">
        <f>F166*1.1</f>
        <v>5392.2000000000007</v>
      </c>
      <c r="F166" s="201">
        <v>4902</v>
      </c>
      <c r="G166" s="201">
        <f>F166*0.75</f>
        <v>3676.5</v>
      </c>
      <c r="H166" s="202">
        <f>F166*0.5</f>
        <v>2451</v>
      </c>
    </row>
    <row r="167" spans="1:8" ht="49.5" customHeight="1" thickBot="1" x14ac:dyDescent="0.25">
      <c r="A167" s="24" t="s">
        <v>184</v>
      </c>
      <c r="B167" s="25"/>
      <c r="C167" s="26"/>
      <c r="D167" s="156"/>
      <c r="E167" s="156"/>
      <c r="F167" s="156"/>
      <c r="G167" s="156"/>
      <c r="H167" s="157"/>
    </row>
    <row r="168" spans="1:8" s="23" customFormat="1" ht="30" customHeight="1" thickBot="1" x14ac:dyDescent="0.25">
      <c r="A168" s="357"/>
      <c r="B168" s="357"/>
      <c r="C168" s="358"/>
      <c r="D168" s="357"/>
      <c r="E168" s="357"/>
      <c r="F168" s="357"/>
      <c r="G168" s="357"/>
      <c r="H168" s="359"/>
    </row>
    <row r="169" spans="1:8" s="16" customFormat="1" ht="185.25" customHeight="1" x14ac:dyDescent="0.2">
      <c r="A169" s="143" t="s">
        <v>185</v>
      </c>
      <c r="B169" s="144"/>
      <c r="C16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9" s="31">
        <v>9480</v>
      </c>
      <c r="E169" s="32"/>
      <c r="F169" s="32"/>
      <c r="G169" s="32"/>
      <c r="H169" s="33"/>
    </row>
    <row r="170" spans="1:8" s="16" customFormat="1" ht="83.25" customHeight="1" thickBot="1" x14ac:dyDescent="0.25">
      <c r="A170" s="143" t="s">
        <v>186</v>
      </c>
      <c r="B170" s="144"/>
      <c r="C170" s="198"/>
      <c r="D170" s="36">
        <v>9480</v>
      </c>
      <c r="E170" s="37"/>
      <c r="F170" s="37"/>
      <c r="G170" s="37"/>
      <c r="H170" s="38"/>
    </row>
    <row r="171" spans="1:8" ht="21.75" thickBot="1" x14ac:dyDescent="0.25">
      <c r="A171" s="301"/>
      <c r="B171" s="302"/>
      <c r="C171" s="182"/>
      <c r="D171" s="325"/>
      <c r="E171" s="325"/>
      <c r="F171" s="325"/>
      <c r="G171" s="325"/>
      <c r="H171" s="326"/>
    </row>
    <row r="173" spans="1:8" ht="21" x14ac:dyDescent="0.2">
      <c r="A173" s="208"/>
      <c r="B173" s="209" t="s">
        <v>125</v>
      </c>
      <c r="C173" s="210" t="s">
        <v>237</v>
      </c>
      <c r="D173" s="210"/>
      <c r="E173" s="211"/>
      <c r="F173" s="211"/>
      <c r="G173" s="211"/>
      <c r="H173" s="211"/>
    </row>
    <row r="174" spans="1:8" ht="21" x14ac:dyDescent="0.2">
      <c r="A174" s="208"/>
      <c r="B174" s="211"/>
      <c r="C174" s="212" t="s">
        <v>238</v>
      </c>
      <c r="D174" s="212"/>
      <c r="E174" s="211"/>
      <c r="F174" s="211"/>
      <c r="G174" s="211"/>
      <c r="H174" s="211"/>
    </row>
    <row r="175" spans="1:8" ht="21" x14ac:dyDescent="0.2">
      <c r="A175" s="208"/>
      <c r="B175" s="211"/>
      <c r="C175" s="212" t="s">
        <v>239</v>
      </c>
      <c r="D175" s="212"/>
      <c r="E175" s="211"/>
      <c r="F175" s="211"/>
      <c r="G175" s="211"/>
      <c r="H175" s="211"/>
    </row>
    <row r="176" spans="1:8" ht="21" x14ac:dyDescent="0.2">
      <c r="A176" s="208"/>
      <c r="B176" s="211"/>
      <c r="C176" s="392"/>
      <c r="D176" s="392"/>
      <c r="E176" s="211"/>
      <c r="F176" s="211"/>
      <c r="G176" s="211"/>
      <c r="H176" s="211"/>
    </row>
    <row r="177" spans="1:8" s="214" customFormat="1" ht="109.5" customHeight="1" x14ac:dyDescent="0.2">
      <c r="A177" s="213" t="s">
        <v>240</v>
      </c>
      <c r="B177" s="213"/>
      <c r="C177" s="213"/>
      <c r="D177" s="213"/>
      <c r="E177" s="213"/>
      <c r="F177" s="213"/>
      <c r="G177" s="213"/>
      <c r="H177" s="213"/>
    </row>
    <row r="178" spans="1:8" ht="26.25" customHeight="1" x14ac:dyDescent="0.2">
      <c r="A178" s="215" t="str">
        <f>Абакан_юр!A157</f>
        <v>По соглашению сторон в качестве валюты платежа могут выступать украинские гривны, в этом случае курс следующий: 1 руб. = 0,4294 гривен</v>
      </c>
      <c r="B178" s="215"/>
      <c r="C178" s="215"/>
      <c r="D178" s="216"/>
      <c r="E178" s="216"/>
      <c r="F178" s="217"/>
      <c r="G178" s="218"/>
      <c r="H178" s="218"/>
    </row>
    <row r="179" spans="1:8" ht="26.25" customHeight="1" x14ac:dyDescent="0.2">
      <c r="A179" s="215" t="str">
        <f>Абакан_юр!A158</f>
        <v>По соглашению сторон в качестве валюты платежа могут выступать дирхамы ОАЭ, в этом случае курс следующий: 1 руб. = 0,0422 дирхам</v>
      </c>
      <c r="B179" s="215"/>
      <c r="C179" s="215"/>
      <c r="D179" s="216"/>
      <c r="E179" s="216"/>
      <c r="F179" s="217"/>
      <c r="G179" s="220"/>
      <c r="H179" s="220"/>
    </row>
    <row r="180" spans="1:8" ht="26.25" customHeight="1" x14ac:dyDescent="0.2">
      <c r="A180" s="215" t="str">
        <f>Абакан_юр!A159</f>
        <v>По соглашению сторон в качестве валюты платежа могут выступать доллары США, в этом случае курс следующий: 1 руб. = 0,0115 доллара</v>
      </c>
      <c r="B180" s="215"/>
      <c r="C180" s="215"/>
      <c r="D180" s="216"/>
      <c r="E180" s="216"/>
      <c r="F180" s="217"/>
      <c r="G180" s="220"/>
      <c r="H180" s="220"/>
    </row>
    <row r="181" spans="1:8" ht="26.25" customHeight="1" x14ac:dyDescent="0.2">
      <c r="A181" s="215" t="str">
        <f>Абакан_юр!A160</f>
        <v>По соглашению сторон в качестве валюты платежа могут выступать евро, в этом случае курс следующий: 1 руб. = 0,0106 евро</v>
      </c>
      <c r="B181" s="215"/>
      <c r="C181" s="215"/>
      <c r="D181" s="216"/>
      <c r="E181" s="217"/>
      <c r="F181" s="217"/>
      <c r="G181" s="220"/>
      <c r="H181" s="220"/>
    </row>
    <row r="182" spans="1:8" ht="26.25" customHeight="1" x14ac:dyDescent="0.2">
      <c r="A182" s="215" t="str">
        <f>Абакан_юр!A161</f>
        <v>По соглашению сторон в качестве валюты платежа могут выступать чешские кроны, в этом случае курс следующий: 1 руб. = 0,2596 крона</v>
      </c>
      <c r="B182" s="215"/>
      <c r="C182" s="215"/>
      <c r="D182" s="216"/>
      <c r="E182" s="217"/>
      <c r="F182" s="217"/>
      <c r="G182" s="220"/>
      <c r="H182" s="220"/>
    </row>
    <row r="183" spans="1:8" ht="26.25" customHeight="1" x14ac:dyDescent="0.2">
      <c r="A183" s="215" t="str">
        <f>Абакан_юр!A162</f>
        <v>По соглашению сторон в качестве валюты платежа могут выступать киргизские сомы, в этом случае курс следующий: 1 руб. = 1,0276 сом</v>
      </c>
      <c r="B183" s="215"/>
      <c r="C183" s="215"/>
      <c r="D183" s="216"/>
      <c r="E183" s="216"/>
      <c r="F183" s="217"/>
      <c r="G183" s="220"/>
      <c r="H183" s="220"/>
    </row>
    <row r="184" spans="1:8" ht="26.25" customHeight="1" x14ac:dyDescent="0.2">
      <c r="A18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4" s="215"/>
      <c r="C184" s="215"/>
      <c r="D184" s="216"/>
      <c r="E184" s="216"/>
      <c r="F184" s="217"/>
      <c r="G184" s="220"/>
      <c r="H184" s="220"/>
    </row>
    <row r="185" spans="1:8" ht="26.25" x14ac:dyDescent="0.2">
      <c r="A185" s="221"/>
      <c r="B185" s="221"/>
      <c r="C185" s="222"/>
      <c r="D185" s="223"/>
      <c r="E185" s="223"/>
      <c r="F185" s="224"/>
      <c r="G185" s="225"/>
      <c r="H185" s="225"/>
    </row>
    <row r="186" spans="1:8" ht="21" x14ac:dyDescent="0.2">
      <c r="A186" s="227" t="s">
        <v>136</v>
      </c>
      <c r="B186" s="227"/>
      <c r="C186" s="227"/>
      <c r="D186" s="227"/>
      <c r="E186" s="227"/>
      <c r="F186" s="227"/>
      <c r="G186" s="227"/>
      <c r="H186" s="227"/>
    </row>
    <row r="187" spans="1:8" ht="21" x14ac:dyDescent="0.2">
      <c r="A187" s="227" t="s">
        <v>137</v>
      </c>
      <c r="B187" s="227"/>
      <c r="C187" s="227"/>
      <c r="D187" s="227"/>
      <c r="E187" s="227"/>
      <c r="F187" s="227"/>
      <c r="G187" s="227"/>
      <c r="H187" s="227"/>
    </row>
    <row r="188" spans="1:8" ht="26.25" x14ac:dyDescent="0.2">
      <c r="A188" s="221"/>
      <c r="B188" s="221"/>
      <c r="C188" s="222"/>
      <c r="D188" s="223"/>
      <c r="E188" s="223"/>
      <c r="F188" s="224"/>
      <c r="G188" s="225"/>
      <c r="H188" s="225"/>
    </row>
    <row r="189" spans="1:8" ht="35.25" customHeight="1" thickBot="1" x14ac:dyDescent="0.25">
      <c r="A189" s="228" t="s">
        <v>138</v>
      </c>
      <c r="B189" s="228"/>
      <c r="C189" s="228"/>
      <c r="D189" s="228"/>
      <c r="E189" s="228"/>
      <c r="F189" s="229"/>
      <c r="G189" s="219"/>
      <c r="H189" s="230"/>
    </row>
    <row r="190" spans="1:8" ht="50.1" customHeight="1" thickBot="1" x14ac:dyDescent="0.25">
      <c r="A190" s="231" t="s">
        <v>139</v>
      </c>
      <c r="B190" s="232"/>
      <c r="C190" s="232"/>
      <c r="D190" s="232"/>
      <c r="E190" s="233"/>
      <c r="F190" s="234"/>
      <c r="H190" s="235"/>
    </row>
    <row r="191" spans="1:8" ht="85.5" customHeight="1" thickBot="1" x14ac:dyDescent="0.25">
      <c r="A191" s="236" t="s">
        <v>140</v>
      </c>
      <c r="B191" s="237"/>
      <c r="C191" s="238" t="s">
        <v>141</v>
      </c>
      <c r="D191" s="237" t="s">
        <v>142</v>
      </c>
      <c r="E191" s="239"/>
      <c r="F191" s="240"/>
      <c r="G191" s="240"/>
      <c r="H191" s="240"/>
    </row>
    <row r="192" spans="1:8" ht="100.5" customHeight="1" x14ac:dyDescent="0.2">
      <c r="A192" s="241" t="s">
        <v>143</v>
      </c>
      <c r="B192" s="242"/>
      <c r="C192" s="243" t="s">
        <v>144</v>
      </c>
      <c r="D192" s="244" t="s">
        <v>145</v>
      </c>
      <c r="E192" s="245"/>
      <c r="F192" s="240"/>
      <c r="G192" s="240"/>
      <c r="H192" s="240"/>
    </row>
    <row r="193" spans="1:8" ht="85.5" customHeight="1" x14ac:dyDescent="0.2">
      <c r="A193" s="246" t="s">
        <v>146</v>
      </c>
      <c r="B193" s="247"/>
      <c r="C193" s="248" t="s">
        <v>147</v>
      </c>
      <c r="D193" s="249" t="s">
        <v>148</v>
      </c>
      <c r="E193" s="250"/>
      <c r="F193" s="240"/>
      <c r="G193" s="240"/>
      <c r="H193" s="240"/>
    </row>
    <row r="194" spans="1:8" ht="108.75" customHeight="1" thickBot="1" x14ac:dyDescent="0.25">
      <c r="A194" s="332" t="s">
        <v>149</v>
      </c>
      <c r="B194" s="333"/>
      <c r="C194" s="334" t="s">
        <v>150</v>
      </c>
      <c r="D194" s="335" t="s">
        <v>148</v>
      </c>
      <c r="E194" s="336"/>
      <c r="F194" s="240"/>
      <c r="G194" s="240"/>
      <c r="H194" s="240"/>
    </row>
    <row r="195" spans="1:8" s="205" customFormat="1" ht="125.25" customHeight="1" x14ac:dyDescent="0.2">
      <c r="A195" s="246" t="s">
        <v>152</v>
      </c>
      <c r="B195" s="247"/>
      <c r="C195" s="337" t="s">
        <v>153</v>
      </c>
      <c r="D195" s="247" t="s">
        <v>148</v>
      </c>
      <c r="E195" s="338"/>
      <c r="F195" s="234"/>
      <c r="G195" s="234"/>
      <c r="H195" s="234"/>
    </row>
    <row r="196" spans="1:8" s="226" customFormat="1" ht="222.75" customHeight="1" x14ac:dyDescent="0.2">
      <c r="A196" s="378" t="s">
        <v>154</v>
      </c>
      <c r="B196" s="379"/>
      <c r="C196" s="248" t="s">
        <v>155</v>
      </c>
      <c r="D196" s="380" t="s">
        <v>148</v>
      </c>
      <c r="E196" s="381"/>
      <c r="F196" s="224"/>
      <c r="G196" s="225"/>
      <c r="H196" s="225"/>
    </row>
    <row r="197" spans="1:8" ht="24.75" customHeight="1" x14ac:dyDescent="0.2">
      <c r="A197" s="252" t="s">
        <v>156</v>
      </c>
      <c r="B197" s="252"/>
      <c r="C197" s="252"/>
      <c r="D197" s="252"/>
      <c r="E197" s="252"/>
      <c r="F197" s="252"/>
      <c r="G197" s="252"/>
      <c r="H197" s="252"/>
    </row>
    <row r="198" spans="1:8" ht="30.75" customHeight="1" x14ac:dyDescent="0.2">
      <c r="A198" s="252" t="s">
        <v>157</v>
      </c>
      <c r="B198" s="252"/>
      <c r="C198" s="252"/>
      <c r="D198" s="252"/>
      <c r="E198" s="252"/>
      <c r="F198" s="252"/>
      <c r="G198" s="252"/>
      <c r="H198" s="252"/>
    </row>
    <row r="199" spans="1:8" ht="179.25" customHeight="1" x14ac:dyDescent="0.2">
      <c r="A199"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27"/>
      <c r="C199" s="227"/>
      <c r="D199" s="227"/>
      <c r="E199" s="227"/>
      <c r="F199" s="227"/>
      <c r="G199" s="227"/>
      <c r="H199" s="227"/>
    </row>
    <row r="200" spans="1:8" ht="71.25" customHeight="1" x14ac:dyDescent="0.2">
      <c r="A200" s="227" t="s">
        <v>159</v>
      </c>
      <c r="B200" s="227"/>
      <c r="C200" s="227"/>
      <c r="D200" s="227"/>
      <c r="E200" s="227"/>
      <c r="F200" s="227"/>
      <c r="G200" s="227"/>
      <c r="H200" s="227"/>
    </row>
    <row r="201" spans="1:8" ht="36.75" customHeight="1" x14ac:dyDescent="0.2">
      <c r="A201" s="252" t="s">
        <v>160</v>
      </c>
      <c r="B201" s="252"/>
      <c r="C201" s="252"/>
      <c r="D201" s="252"/>
      <c r="E201" s="252"/>
      <c r="F201" s="252"/>
      <c r="G201" s="252"/>
      <c r="H201" s="252"/>
    </row>
    <row r="202" spans="1:8" s="254" customFormat="1" ht="126" customHeight="1" x14ac:dyDescent="0.2">
      <c r="A202" s="227" t="s">
        <v>161</v>
      </c>
      <c r="B202" s="227"/>
      <c r="C202" s="227"/>
      <c r="D202" s="227"/>
      <c r="E202" s="227"/>
      <c r="F202" s="227"/>
      <c r="G202" s="227"/>
      <c r="H202" s="227"/>
    </row>
  </sheetData>
  <sheetProtection selectLockedCells="1" selectUnlockedCells="1"/>
  <mergeCells count="334">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1:B171"/>
    <mergeCell ref="D171:H171"/>
    <mergeCell ref="C173:D173"/>
    <mergeCell ref="C174:D174"/>
    <mergeCell ref="C175:D175"/>
    <mergeCell ref="A177:H177"/>
    <mergeCell ref="A168:C168"/>
    <mergeCell ref="D168:H168"/>
    <mergeCell ref="A169:B169"/>
    <mergeCell ref="C169:C170"/>
    <mergeCell ref="D169:H169"/>
    <mergeCell ref="A170:B170"/>
    <mergeCell ref="D170:H170"/>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15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5" t="s">
        <v>175</v>
      </c>
      <c r="E6" s="314" t="s">
        <v>176</v>
      </c>
      <c r="F6" s="446" t="s">
        <v>177</v>
      </c>
      <c r="G6" s="314" t="s">
        <v>178</v>
      </c>
      <c r="H6" s="447"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4">
        <v>72</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361">
        <f>F48*1.2</f>
        <v>288</v>
      </c>
      <c r="E48" s="361">
        <f>F48*1.1</f>
        <v>264</v>
      </c>
      <c r="F48" s="361">
        <v>240</v>
      </c>
      <c r="G48" s="361">
        <f>F48*0.75</f>
        <v>180</v>
      </c>
      <c r="H48" s="361">
        <f>F48*0.5</f>
        <v>120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120 до 4560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56" s="127">
        <v>120</v>
      </c>
      <c r="E56" s="128"/>
      <c r="F56" s="128"/>
      <c r="G56" s="128"/>
      <c r="H56" s="129"/>
    </row>
    <row r="57" spans="1:8" s="16" customFormat="1" ht="37.5" customHeight="1" outlineLevel="1" x14ac:dyDescent="0.2">
      <c r="A57" s="130" t="s">
        <v>33</v>
      </c>
      <c r="B57" s="131"/>
      <c r="C57" s="126"/>
      <c r="D57" s="36">
        <v>240</v>
      </c>
      <c r="E57" s="37"/>
      <c r="F57" s="37"/>
      <c r="G57" s="37"/>
      <c r="H57" s="38"/>
    </row>
    <row r="58" spans="1:8" s="16" customFormat="1" ht="37.5" customHeight="1" outlineLevel="1" x14ac:dyDescent="0.2">
      <c r="A58" s="130" t="s">
        <v>34</v>
      </c>
      <c r="B58" s="131"/>
      <c r="C58" s="126"/>
      <c r="D58" s="36">
        <v>480</v>
      </c>
      <c r="E58" s="37"/>
      <c r="F58" s="37"/>
      <c r="G58" s="37"/>
      <c r="H58" s="38"/>
    </row>
    <row r="59" spans="1:8" s="16" customFormat="1" ht="37.5" customHeight="1" outlineLevel="1" x14ac:dyDescent="0.2">
      <c r="A59" s="130" t="s">
        <v>35</v>
      </c>
      <c r="B59" s="131"/>
      <c r="C59" s="126"/>
      <c r="D59" s="36">
        <v>720</v>
      </c>
      <c r="E59" s="37"/>
      <c r="F59" s="37"/>
      <c r="G59" s="37"/>
      <c r="H59" s="38"/>
    </row>
    <row r="60" spans="1:8" s="16" customFormat="1" ht="37.5" customHeight="1" outlineLevel="1" x14ac:dyDescent="0.2">
      <c r="A60" s="130" t="s">
        <v>36</v>
      </c>
      <c r="B60" s="131"/>
      <c r="C60" s="126"/>
      <c r="D60" s="36">
        <v>960</v>
      </c>
      <c r="E60" s="37"/>
      <c r="F60" s="37"/>
      <c r="G60" s="37"/>
      <c r="H60" s="38"/>
    </row>
    <row r="61" spans="1:8" s="16" customFormat="1" ht="37.5" customHeight="1" outlineLevel="1" x14ac:dyDescent="0.2">
      <c r="A61" s="130" t="s">
        <v>37</v>
      </c>
      <c r="B61" s="131"/>
      <c r="C61" s="126"/>
      <c r="D61" s="36">
        <v>1200</v>
      </c>
      <c r="E61" s="37"/>
      <c r="F61" s="37"/>
      <c r="G61" s="37"/>
      <c r="H61" s="38"/>
    </row>
    <row r="62" spans="1:8" s="16" customFormat="1" ht="37.5" customHeight="1" outlineLevel="1" x14ac:dyDescent="0.2">
      <c r="A62" s="130" t="s">
        <v>38</v>
      </c>
      <c r="B62" s="131"/>
      <c r="C62" s="126"/>
      <c r="D62" s="36">
        <v>1440</v>
      </c>
      <c r="E62" s="37"/>
      <c r="F62" s="37"/>
      <c r="G62" s="37"/>
      <c r="H62" s="38"/>
    </row>
    <row r="63" spans="1:8" s="16" customFormat="1" ht="37.5" customHeight="1" outlineLevel="1" x14ac:dyDescent="0.2">
      <c r="A63" s="130" t="s">
        <v>39</v>
      </c>
      <c r="B63" s="131"/>
      <c r="C63" s="126"/>
      <c r="D63" s="36">
        <v>1680</v>
      </c>
      <c r="E63" s="37"/>
      <c r="F63" s="37"/>
      <c r="G63" s="37"/>
      <c r="H63" s="38"/>
    </row>
    <row r="64" spans="1:8" s="16" customFormat="1" ht="37.5" customHeight="1" outlineLevel="1" x14ac:dyDescent="0.2">
      <c r="A64" s="130" t="s">
        <v>40</v>
      </c>
      <c r="B64" s="131"/>
      <c r="C64" s="126"/>
      <c r="D64" s="36">
        <v>1920</v>
      </c>
      <c r="E64" s="37"/>
      <c r="F64" s="37"/>
      <c r="G64" s="37"/>
      <c r="H64" s="38"/>
    </row>
    <row r="65" spans="1:8" s="16" customFormat="1" ht="37.5" customHeight="1" outlineLevel="1" x14ac:dyDescent="0.2">
      <c r="A65" s="130" t="s">
        <v>41</v>
      </c>
      <c r="B65" s="131"/>
      <c r="C65" s="126"/>
      <c r="D65" s="36">
        <v>2160</v>
      </c>
      <c r="E65" s="37"/>
      <c r="F65" s="37"/>
      <c r="G65" s="37"/>
      <c r="H65" s="38"/>
    </row>
    <row r="66" spans="1:8" s="16" customFormat="1" ht="37.5" customHeight="1" outlineLevel="1" x14ac:dyDescent="0.2">
      <c r="A66" s="130" t="s">
        <v>42</v>
      </c>
      <c r="B66" s="131"/>
      <c r="C66" s="126"/>
      <c r="D66" s="36">
        <v>2400</v>
      </c>
      <c r="E66" s="37"/>
      <c r="F66" s="37"/>
      <c r="G66" s="37"/>
      <c r="H66" s="38"/>
    </row>
    <row r="67" spans="1:8" s="16" customFormat="1" ht="37.5" customHeight="1" outlineLevel="1" x14ac:dyDescent="0.2">
      <c r="A67" s="130" t="s">
        <v>43</v>
      </c>
      <c r="B67" s="131"/>
      <c r="C67" s="126"/>
      <c r="D67" s="36">
        <v>2640</v>
      </c>
      <c r="E67" s="37"/>
      <c r="F67" s="37"/>
      <c r="G67" s="37"/>
      <c r="H67" s="38"/>
    </row>
    <row r="68" spans="1:8" s="16" customFormat="1" ht="37.5" customHeight="1" outlineLevel="1" x14ac:dyDescent="0.2">
      <c r="A68" s="130" t="s">
        <v>44</v>
      </c>
      <c r="B68" s="131"/>
      <c r="C68" s="126"/>
      <c r="D68" s="36">
        <v>2880</v>
      </c>
      <c r="E68" s="37"/>
      <c r="F68" s="37"/>
      <c r="G68" s="37"/>
      <c r="H68" s="38"/>
    </row>
    <row r="69" spans="1:8" s="16" customFormat="1" ht="37.5" customHeight="1" outlineLevel="1" x14ac:dyDescent="0.2">
      <c r="A69" s="130" t="s">
        <v>45</v>
      </c>
      <c r="B69" s="131"/>
      <c r="C69" s="126"/>
      <c r="D69" s="36">
        <v>3120</v>
      </c>
      <c r="E69" s="37"/>
      <c r="F69" s="37"/>
      <c r="G69" s="37"/>
      <c r="H69" s="38"/>
    </row>
    <row r="70" spans="1:8" s="16" customFormat="1" ht="37.5" customHeight="1" outlineLevel="1" x14ac:dyDescent="0.2">
      <c r="A70" s="130" t="s">
        <v>46</v>
      </c>
      <c r="B70" s="131"/>
      <c r="C70" s="126"/>
      <c r="D70" s="36">
        <v>3360</v>
      </c>
      <c r="E70" s="37"/>
      <c r="F70" s="37"/>
      <c r="G70" s="37"/>
      <c r="H70" s="38"/>
    </row>
    <row r="71" spans="1:8" s="16" customFormat="1" ht="37.5" customHeight="1" outlineLevel="1" x14ac:dyDescent="0.2">
      <c r="A71" s="130" t="s">
        <v>47</v>
      </c>
      <c r="B71" s="131"/>
      <c r="C71" s="126"/>
      <c r="D71" s="36">
        <v>3600</v>
      </c>
      <c r="E71" s="37"/>
      <c r="F71" s="37"/>
      <c r="G71" s="37"/>
      <c r="H71" s="38"/>
    </row>
    <row r="72" spans="1:8" s="16" customFormat="1" ht="37.5" customHeight="1" outlineLevel="1" x14ac:dyDescent="0.2">
      <c r="A72" s="130" t="s">
        <v>48</v>
      </c>
      <c r="B72" s="131"/>
      <c r="C72" s="126"/>
      <c r="D72" s="36">
        <v>3840</v>
      </c>
      <c r="E72" s="37"/>
      <c r="F72" s="37"/>
      <c r="G72" s="37"/>
      <c r="H72" s="38"/>
    </row>
    <row r="73" spans="1:8" s="16" customFormat="1" ht="37.5" customHeight="1" outlineLevel="1" x14ac:dyDescent="0.2">
      <c r="A73" s="130" t="s">
        <v>49</v>
      </c>
      <c r="B73" s="131"/>
      <c r="C73" s="126"/>
      <c r="D73" s="36">
        <v>4080</v>
      </c>
      <c r="E73" s="37"/>
      <c r="F73" s="37"/>
      <c r="G73" s="37"/>
      <c r="H73" s="38"/>
    </row>
    <row r="74" spans="1:8" s="16" customFormat="1" ht="37.5" customHeight="1" outlineLevel="1" x14ac:dyDescent="0.2">
      <c r="A74" s="130" t="s">
        <v>50</v>
      </c>
      <c r="B74" s="131"/>
      <c r="C74" s="126"/>
      <c r="D74" s="36">
        <v>4320</v>
      </c>
      <c r="E74" s="37"/>
      <c r="F74" s="37"/>
      <c r="G74" s="37"/>
      <c r="H74" s="38"/>
    </row>
    <row r="75" spans="1:8" s="16" customFormat="1" ht="37.5" customHeight="1" outlineLevel="1" thickBot="1" x14ac:dyDescent="0.25">
      <c r="A75" s="130" t="s">
        <v>51</v>
      </c>
      <c r="B75" s="131"/>
      <c r="C75" s="126"/>
      <c r="D75" s="36">
        <v>4560</v>
      </c>
      <c r="E75" s="37"/>
      <c r="F75" s="37"/>
      <c r="G75" s="37"/>
      <c r="H75" s="38"/>
    </row>
    <row r="76" spans="1:8" s="16" customFormat="1" ht="50.1" customHeight="1" thickBot="1" x14ac:dyDescent="0.25">
      <c r="A76" s="119" t="s">
        <v>52</v>
      </c>
      <c r="B76" s="120"/>
      <c r="C76" s="120"/>
      <c r="D76" s="121" t="str">
        <f>"от "&amp;MIN(D77:D88)&amp;" до "&amp;MAX(D77:D88)</f>
        <v>от 240 до 3954</v>
      </c>
      <c r="E76" s="122"/>
      <c r="F76" s="122"/>
      <c r="G76" s="122"/>
      <c r="H76" s="123"/>
    </row>
    <row r="77" spans="1:8" s="16" customFormat="1" ht="161.25" customHeight="1" x14ac:dyDescent="0.2">
      <c r="A77" s="422" t="s">
        <v>608</v>
      </c>
      <c r="B77" s="133" t="s">
        <v>272</v>
      </c>
      <c r="C7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77" s="127">
        <v>534</v>
      </c>
      <c r="E77" s="128"/>
      <c r="F77" s="128"/>
      <c r="G77" s="128"/>
      <c r="H77" s="129"/>
    </row>
    <row r="78" spans="1:8" s="16" customFormat="1" ht="152.25" customHeight="1" x14ac:dyDescent="0.2">
      <c r="A78" s="650" t="s">
        <v>609</v>
      </c>
      <c r="B78" s="133" t="s">
        <v>13</v>
      </c>
      <c r="C78" s="367"/>
      <c r="D78" s="127">
        <v>354</v>
      </c>
      <c r="E78" s="128"/>
      <c r="F78" s="128"/>
      <c r="G78" s="128"/>
      <c r="H78" s="129"/>
    </row>
    <row r="79" spans="1:8" s="16" customFormat="1" ht="152.25" customHeight="1" x14ac:dyDescent="0.2">
      <c r="A79" s="132" t="s">
        <v>53</v>
      </c>
      <c r="B79" s="133" t="s">
        <v>13</v>
      </c>
      <c r="C79" s="35"/>
      <c r="D79" s="127">
        <v>534</v>
      </c>
      <c r="E79" s="128"/>
      <c r="F79" s="128"/>
      <c r="G79" s="128"/>
      <c r="H79" s="129"/>
    </row>
    <row r="80" spans="1:8" s="16" customFormat="1" ht="37.5" customHeight="1" x14ac:dyDescent="0.2">
      <c r="A80" s="143" t="s">
        <v>54</v>
      </c>
      <c r="B80" s="458"/>
      <c r="C80" s="139"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80" s="36">
        <v>354</v>
      </c>
      <c r="E80" s="37"/>
      <c r="F80" s="37"/>
      <c r="G80" s="37"/>
      <c r="H80" s="38"/>
    </row>
    <row r="81" spans="1:8" s="16" customFormat="1" ht="37.5" customHeight="1" x14ac:dyDescent="0.2">
      <c r="A81" s="143" t="s">
        <v>55</v>
      </c>
      <c r="B81" s="458"/>
      <c r="C81" s="142"/>
      <c r="D81" s="36">
        <v>2010</v>
      </c>
      <c r="E81" s="37"/>
      <c r="F81" s="37"/>
      <c r="G81" s="37"/>
      <c r="H81" s="38"/>
    </row>
    <row r="82" spans="1:8" s="16" customFormat="1" ht="37.5" customHeight="1" x14ac:dyDescent="0.2">
      <c r="A82" s="143" t="s">
        <v>56</v>
      </c>
      <c r="B82" s="458"/>
      <c r="C82" s="142"/>
      <c r="D82" s="36">
        <v>1122</v>
      </c>
      <c r="E82" s="37"/>
      <c r="F82" s="37"/>
      <c r="G82" s="37"/>
      <c r="H82" s="38"/>
    </row>
    <row r="83" spans="1:8" s="16" customFormat="1" ht="37.5" customHeight="1" x14ac:dyDescent="0.2">
      <c r="A83" s="143" t="s">
        <v>57</v>
      </c>
      <c r="B83" s="144"/>
      <c r="C83" s="142"/>
      <c r="D83" s="36">
        <v>1536</v>
      </c>
      <c r="E83" s="37"/>
      <c r="F83" s="37"/>
      <c r="G83" s="37"/>
      <c r="H83" s="38"/>
    </row>
    <row r="84" spans="1:8" s="16" customFormat="1" ht="37.5" customHeight="1" x14ac:dyDescent="0.2">
      <c r="A84" s="143" t="s">
        <v>58</v>
      </c>
      <c r="B84" s="458"/>
      <c r="C84" s="142"/>
      <c r="D84" s="36">
        <v>240</v>
      </c>
      <c r="E84" s="37"/>
      <c r="F84" s="37"/>
      <c r="G84" s="37"/>
      <c r="H84" s="38"/>
    </row>
    <row r="85" spans="1:8" s="16" customFormat="1" ht="37.5" customHeight="1" x14ac:dyDescent="0.2">
      <c r="A85" s="143" t="s">
        <v>59</v>
      </c>
      <c r="B85" s="458"/>
      <c r="C85" s="142"/>
      <c r="D85" s="36">
        <v>240</v>
      </c>
      <c r="E85" s="37"/>
      <c r="F85" s="37"/>
      <c r="G85" s="37"/>
      <c r="H85" s="38"/>
    </row>
    <row r="86" spans="1:8" s="16" customFormat="1" ht="37.5" customHeight="1" x14ac:dyDescent="0.2">
      <c r="A86" s="143" t="s">
        <v>60</v>
      </c>
      <c r="B86" s="458"/>
      <c r="C86" s="142"/>
      <c r="D86" s="36">
        <v>480</v>
      </c>
      <c r="E86" s="37"/>
      <c r="F86" s="37"/>
      <c r="G86" s="37"/>
      <c r="H86" s="38"/>
    </row>
    <row r="87" spans="1:8" s="16" customFormat="1" ht="37.5" customHeight="1" x14ac:dyDescent="0.2">
      <c r="A87" s="143" t="s">
        <v>61</v>
      </c>
      <c r="B87" s="458"/>
      <c r="C87" s="142"/>
      <c r="D87" s="36">
        <v>720</v>
      </c>
      <c r="E87" s="37"/>
      <c r="F87" s="37"/>
      <c r="G87" s="37"/>
      <c r="H87" s="38"/>
    </row>
    <row r="88" spans="1:8" s="16" customFormat="1" ht="37.5" customHeight="1" thickBot="1" x14ac:dyDescent="0.25">
      <c r="A88" s="194" t="s">
        <v>62</v>
      </c>
      <c r="B88" s="459"/>
      <c r="C88" s="147"/>
      <c r="D88" s="36">
        <v>3954</v>
      </c>
      <c r="E88" s="37"/>
      <c r="F88" s="37"/>
      <c r="G88" s="37"/>
      <c r="H88" s="38"/>
    </row>
    <row r="89" spans="1:8" s="16" customFormat="1" ht="117.75" customHeight="1" thickBot="1" x14ac:dyDescent="0.25">
      <c r="A89" s="322" t="s">
        <v>64</v>
      </c>
      <c r="B89" s="323"/>
      <c r="C8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89" s="45">
        <v>30</v>
      </c>
      <c r="E89" s="45"/>
      <c r="F89" s="45"/>
      <c r="G89" s="45"/>
      <c r="H89" s="46"/>
    </row>
    <row r="90" spans="1:8" s="28" customFormat="1" ht="50.1" customHeight="1" thickBot="1" x14ac:dyDescent="0.25">
      <c r="A90" s="24" t="s">
        <v>65</v>
      </c>
      <c r="B90" s="25"/>
      <c r="C90" s="26"/>
      <c r="D90" s="156" t="str">
        <f>"от "&amp;MIN(D92,D112:H113,F151,D114:H128)&amp;" до "&amp;MAX(D92,D112:H113,F151,D114:H128)</f>
        <v>от 504 до 6018</v>
      </c>
      <c r="E90" s="156"/>
      <c r="F90" s="156"/>
      <c r="G90" s="156"/>
      <c r="H90" s="157"/>
    </row>
    <row r="91" spans="1:8" s="16" customFormat="1" ht="24.95" customHeight="1" thickBot="1" x14ac:dyDescent="0.25">
      <c r="A91" s="301"/>
      <c r="B91" s="302"/>
      <c r="C91" s="118"/>
      <c r="D91" s="325"/>
      <c r="E91" s="325"/>
      <c r="F91" s="325"/>
      <c r="G91" s="325"/>
      <c r="H91" s="326"/>
    </row>
    <row r="92" spans="1:8" s="16" customFormat="1" ht="55.5" customHeight="1" thickBot="1" x14ac:dyDescent="0.25">
      <c r="A92" s="162" t="s">
        <v>66</v>
      </c>
      <c r="B92" s="163"/>
      <c r="C9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92" s="165">
        <v>900</v>
      </c>
      <c r="E92" s="165"/>
      <c r="F92" s="165"/>
      <c r="G92" s="165"/>
      <c r="H92" s="166"/>
    </row>
    <row r="93" spans="1:8" s="16" customFormat="1" ht="55.5" customHeight="1" thickBot="1" x14ac:dyDescent="0.25">
      <c r="A93" s="167" t="s">
        <v>67</v>
      </c>
      <c r="B93" s="168"/>
      <c r="C93" s="169"/>
      <c r="D93" s="170" t="s">
        <v>68</v>
      </c>
      <c r="E93" s="171"/>
      <c r="F93" s="171"/>
      <c r="G93" s="171"/>
      <c r="H93" s="172"/>
    </row>
    <row r="94" spans="1:8" s="16" customFormat="1" ht="55.5" customHeight="1" x14ac:dyDescent="0.2">
      <c r="A94" s="173" t="s">
        <v>69</v>
      </c>
      <c r="B94" s="174"/>
      <c r="C94" s="169"/>
      <c r="D94" s="140">
        <f>D92/4</f>
        <v>225</v>
      </c>
      <c r="E94" s="140"/>
      <c r="F94" s="140"/>
      <c r="G94" s="140"/>
      <c r="H94" s="141"/>
    </row>
    <row r="95" spans="1:8" s="16" customFormat="1" ht="55.5" customHeight="1" x14ac:dyDescent="0.2">
      <c r="A95" s="173" t="s">
        <v>70</v>
      </c>
      <c r="B95" s="174"/>
      <c r="C95" s="169"/>
      <c r="D95" s="140">
        <f>D92/5</f>
        <v>180</v>
      </c>
      <c r="E95" s="140"/>
      <c r="F95" s="140"/>
      <c r="G95" s="140"/>
      <c r="H95" s="141"/>
    </row>
    <row r="96" spans="1:8" s="16" customFormat="1" ht="55.5" customHeight="1" x14ac:dyDescent="0.2">
      <c r="A96" s="173" t="s">
        <v>71</v>
      </c>
      <c r="B96" s="174"/>
      <c r="C96" s="169"/>
      <c r="D96" s="140">
        <f>D92/6</f>
        <v>150</v>
      </c>
      <c r="E96" s="140"/>
      <c r="F96" s="140"/>
      <c r="G96" s="140"/>
      <c r="H96" s="141"/>
    </row>
    <row r="97" spans="1:8" s="16" customFormat="1" ht="55.5" customHeight="1" x14ac:dyDescent="0.2">
      <c r="A97" s="173" t="s">
        <v>72</v>
      </c>
      <c r="B97" s="174"/>
      <c r="C97" s="169"/>
      <c r="D97" s="140">
        <f>D92/7</f>
        <v>128.57142857142858</v>
      </c>
      <c r="E97" s="140"/>
      <c r="F97" s="140"/>
      <c r="G97" s="140"/>
      <c r="H97" s="141"/>
    </row>
    <row r="98" spans="1:8" s="16" customFormat="1" ht="55.5" customHeight="1" x14ac:dyDescent="0.2">
      <c r="A98" s="173" t="s">
        <v>73</v>
      </c>
      <c r="B98" s="174"/>
      <c r="C98" s="169"/>
      <c r="D98" s="140">
        <f>D92/8</f>
        <v>112.5</v>
      </c>
      <c r="E98" s="140"/>
      <c r="F98" s="140"/>
      <c r="G98" s="140"/>
      <c r="H98" s="141"/>
    </row>
    <row r="99" spans="1:8" s="16" customFormat="1" ht="55.5" customHeight="1" x14ac:dyDescent="0.2">
      <c r="A99" s="173" t="s">
        <v>74</v>
      </c>
      <c r="B99" s="174"/>
      <c r="C99" s="169"/>
      <c r="D99" s="140">
        <f>D92/9</f>
        <v>100</v>
      </c>
      <c r="E99" s="140"/>
      <c r="F99" s="140"/>
      <c r="G99" s="140"/>
      <c r="H99" s="141"/>
    </row>
    <row r="100" spans="1:8" s="16" customFormat="1" ht="55.5" customHeight="1" x14ac:dyDescent="0.2">
      <c r="A100" s="173" t="s">
        <v>75</v>
      </c>
      <c r="B100" s="174"/>
      <c r="C100" s="169"/>
      <c r="D100" s="140">
        <f>D92/10</f>
        <v>90</v>
      </c>
      <c r="E100" s="140"/>
      <c r="F100" s="140"/>
      <c r="G100" s="140"/>
      <c r="H100" s="141"/>
    </row>
    <row r="101" spans="1:8" s="16" customFormat="1" ht="55.5" customHeight="1" thickBot="1" x14ac:dyDescent="0.25">
      <c r="A101" s="162" t="s">
        <v>76</v>
      </c>
      <c r="B101" s="163"/>
      <c r="C101" s="169"/>
      <c r="D101" s="165">
        <v>1920</v>
      </c>
      <c r="E101" s="165"/>
      <c r="F101" s="165"/>
      <c r="G101" s="165"/>
      <c r="H101" s="166"/>
    </row>
    <row r="102" spans="1:8" s="16" customFormat="1" ht="55.5" customHeight="1" thickBot="1" x14ac:dyDescent="0.25">
      <c r="A102" s="167" t="s">
        <v>67</v>
      </c>
      <c r="B102" s="168"/>
      <c r="C102" s="169"/>
      <c r="D102" s="170" t="s">
        <v>68</v>
      </c>
      <c r="E102" s="171"/>
      <c r="F102" s="171"/>
      <c r="G102" s="171"/>
      <c r="H102" s="172"/>
    </row>
    <row r="103" spans="1:8" s="16" customFormat="1" ht="55.5" customHeight="1" x14ac:dyDescent="0.2">
      <c r="A103" s="173" t="s">
        <v>69</v>
      </c>
      <c r="B103" s="174"/>
      <c r="C103" s="169"/>
      <c r="D103" s="140">
        <v>480</v>
      </c>
      <c r="E103" s="140"/>
      <c r="F103" s="140"/>
      <c r="G103" s="140"/>
      <c r="H103" s="141"/>
    </row>
    <row r="104" spans="1:8" s="16" customFormat="1" ht="55.5" customHeight="1" x14ac:dyDescent="0.2">
      <c r="A104" s="173" t="s">
        <v>70</v>
      </c>
      <c r="B104" s="174"/>
      <c r="C104" s="169"/>
      <c r="D104" s="140">
        <v>384</v>
      </c>
      <c r="E104" s="140"/>
      <c r="F104" s="140"/>
      <c r="G104" s="140"/>
      <c r="H104" s="141"/>
    </row>
    <row r="105" spans="1:8" s="16" customFormat="1" ht="55.5" customHeight="1" x14ac:dyDescent="0.2">
      <c r="A105" s="173" t="s">
        <v>71</v>
      </c>
      <c r="B105" s="174"/>
      <c r="C105" s="169"/>
      <c r="D105" s="140">
        <v>320</v>
      </c>
      <c r="E105" s="140"/>
      <c r="F105" s="140"/>
      <c r="G105" s="140"/>
      <c r="H105" s="141"/>
    </row>
    <row r="106" spans="1:8" s="16" customFormat="1" ht="55.5" customHeight="1" x14ac:dyDescent="0.2">
      <c r="A106" s="173" t="s">
        <v>72</v>
      </c>
      <c r="B106" s="174"/>
      <c r="C106" s="169"/>
      <c r="D106" s="140">
        <v>274.28571428571428</v>
      </c>
      <c r="E106" s="140"/>
      <c r="F106" s="140"/>
      <c r="G106" s="140"/>
      <c r="H106" s="141"/>
    </row>
    <row r="107" spans="1:8" s="16" customFormat="1" ht="55.5" customHeight="1" x14ac:dyDescent="0.2">
      <c r="A107" s="173" t="s">
        <v>73</v>
      </c>
      <c r="B107" s="174"/>
      <c r="C107" s="169"/>
      <c r="D107" s="140">
        <v>240</v>
      </c>
      <c r="E107" s="140"/>
      <c r="F107" s="140"/>
      <c r="G107" s="140"/>
      <c r="H107" s="141"/>
    </row>
    <row r="108" spans="1:8" s="16" customFormat="1" ht="55.5" customHeight="1" x14ac:dyDescent="0.2">
      <c r="A108" s="173" t="s">
        <v>74</v>
      </c>
      <c r="B108" s="174"/>
      <c r="C108" s="169"/>
      <c r="D108" s="140">
        <v>213.33333333333331</v>
      </c>
      <c r="E108" s="140"/>
      <c r="F108" s="140"/>
      <c r="G108" s="140"/>
      <c r="H108" s="141"/>
    </row>
    <row r="109" spans="1:8" s="16" customFormat="1" ht="55.5" customHeight="1" thickBot="1" x14ac:dyDescent="0.25">
      <c r="A109" s="173" t="s">
        <v>75</v>
      </c>
      <c r="B109" s="174"/>
      <c r="C109" s="177"/>
      <c r="D109" s="140">
        <v>192</v>
      </c>
      <c r="E109" s="140"/>
      <c r="F109" s="140"/>
      <c r="G109" s="140"/>
      <c r="H109" s="141"/>
    </row>
    <row r="110" spans="1:8" s="16" customFormat="1" ht="62.45" customHeight="1" thickBot="1" x14ac:dyDescent="0.25">
      <c r="A110" s="178" t="s">
        <v>77</v>
      </c>
      <c r="B110" s="179"/>
      <c r="C1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10" s="44">
        <v>5004</v>
      </c>
      <c r="E110" s="45"/>
      <c r="F110" s="45"/>
      <c r="G110" s="45"/>
      <c r="H110" s="46"/>
    </row>
    <row r="111" spans="1:8" s="16" customFormat="1" ht="24.95" customHeight="1" thickBot="1" x14ac:dyDescent="0.25">
      <c r="A111" s="301"/>
      <c r="B111" s="302"/>
      <c r="C111" s="182"/>
      <c r="D111" s="325"/>
      <c r="E111" s="325"/>
      <c r="F111" s="325"/>
      <c r="G111" s="325"/>
      <c r="H111" s="326"/>
    </row>
    <row r="112" spans="1:8" s="16" customFormat="1" ht="50.1" customHeight="1" x14ac:dyDescent="0.2">
      <c r="A112" s="143" t="s">
        <v>78</v>
      </c>
      <c r="B112" s="144"/>
      <c r="C112" s="294" t="str">
        <f>"Интернет-площадка 2gis.ru на основе Cправочника организаций "&amp;$C$2&amp;""</f>
        <v>Интернет-площадка 2gis.ru на основе Cправочника организаций "2ГИС.УХТА"</v>
      </c>
      <c r="D112" s="56">
        <v>2640</v>
      </c>
      <c r="E112" s="37"/>
      <c r="F112" s="37"/>
      <c r="G112" s="37"/>
      <c r="H112" s="38"/>
    </row>
    <row r="113" spans="1:8" s="16" customFormat="1" ht="50.1" customHeight="1" x14ac:dyDescent="0.2">
      <c r="A113" s="143" t="s">
        <v>79</v>
      </c>
      <c r="B113" s="144"/>
      <c r="C11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3" s="56">
        <v>2478</v>
      </c>
      <c r="E113" s="37"/>
      <c r="F113" s="37"/>
      <c r="G113" s="37"/>
      <c r="H113" s="38"/>
    </row>
    <row r="114" spans="1:8" s="16" customFormat="1" ht="50.1" customHeight="1" x14ac:dyDescent="0.2">
      <c r="A114" s="137" t="s">
        <v>80</v>
      </c>
      <c r="B114" s="191"/>
      <c r="C11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4" s="56">
        <v>5016</v>
      </c>
      <c r="E114" s="37"/>
      <c r="F114" s="37"/>
      <c r="G114" s="37"/>
      <c r="H114" s="38"/>
    </row>
    <row r="115" spans="1:8" s="16" customFormat="1" ht="50.1" customHeight="1" x14ac:dyDescent="0.2">
      <c r="A115" s="137" t="s">
        <v>81</v>
      </c>
      <c r="B115" s="191"/>
      <c r="C115" s="190" t="str">
        <f>"Интернет-площадка 2gis.ru на основе Cправочника организаций "&amp;$C$2&amp;""</f>
        <v>Интернет-площадка 2gis.ru на основе Cправочника организаций "2ГИС.УХТА"</v>
      </c>
      <c r="D115" s="56">
        <v>3960</v>
      </c>
      <c r="E115" s="37"/>
      <c r="F115" s="37"/>
      <c r="G115" s="37"/>
      <c r="H115" s="38"/>
    </row>
    <row r="116" spans="1:8" s="16" customFormat="1" ht="50.1" customHeight="1" x14ac:dyDescent="0.2">
      <c r="A116" s="143" t="s">
        <v>82</v>
      </c>
      <c r="B116" s="144"/>
      <c r="C116" s="190" t="str">
        <f>"Интернет-площадка 2gis.ru на основе Cправочника организаций "&amp;$C$2&amp;""</f>
        <v>Интернет-площадка 2gis.ru на основе Cправочника организаций "2ГИС.УХТА"</v>
      </c>
      <c r="D116" s="56">
        <v>4752</v>
      </c>
      <c r="E116" s="37"/>
      <c r="F116" s="37"/>
      <c r="G116" s="37"/>
      <c r="H116" s="38"/>
    </row>
    <row r="117" spans="1:8" s="16" customFormat="1" ht="50.1" customHeight="1" x14ac:dyDescent="0.2">
      <c r="A117" s="143" t="s">
        <v>83</v>
      </c>
      <c r="B117" s="144"/>
      <c r="C117"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7" s="56">
        <v>2478</v>
      </c>
      <c r="E117" s="37"/>
      <c r="F117" s="37"/>
      <c r="G117" s="37"/>
      <c r="H117" s="38"/>
    </row>
    <row r="118" spans="1:8" s="16" customFormat="1" ht="50.1" customHeight="1" x14ac:dyDescent="0.2">
      <c r="A118" s="143" t="s">
        <v>84</v>
      </c>
      <c r="B118" s="144"/>
      <c r="C11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8" s="56">
        <v>2478</v>
      </c>
      <c r="E118" s="37"/>
      <c r="F118" s="37"/>
      <c r="G118" s="37"/>
      <c r="H118" s="38"/>
    </row>
    <row r="119" spans="1:8" s="16" customFormat="1" ht="50.1" customHeight="1" x14ac:dyDescent="0.2">
      <c r="A119" s="143" t="s">
        <v>85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9" s="56">
        <v>6018</v>
      </c>
      <c r="E119" s="37"/>
      <c r="F119" s="37"/>
      <c r="G119" s="37"/>
      <c r="H119" s="38"/>
    </row>
    <row r="120" spans="1:8" s="16" customFormat="1" ht="50.1" customHeight="1" x14ac:dyDescent="0.2">
      <c r="A120" s="143" t="s">
        <v>86</v>
      </c>
      <c r="B120" s="144"/>
      <c r="C120" s="190" t="str">
        <f>C113</f>
        <v>Электронный справочник на основе Справочника организаций"2ГИС.УХТА" (версия для ПК)</v>
      </c>
      <c r="D120" s="56">
        <v>4020</v>
      </c>
      <c r="E120" s="37"/>
      <c r="F120" s="37"/>
      <c r="G120" s="37"/>
      <c r="H120" s="38"/>
    </row>
    <row r="121" spans="1:8" s="16" customFormat="1" ht="50.1" customHeight="1" x14ac:dyDescent="0.2">
      <c r="A121" s="143" t="s">
        <v>87</v>
      </c>
      <c r="B121" s="144"/>
      <c r="C121" s="190" t="s">
        <v>88</v>
      </c>
      <c r="D121" s="56">
        <v>504</v>
      </c>
      <c r="E121" s="37"/>
      <c r="F121" s="37"/>
      <c r="G121" s="37"/>
      <c r="H121" s="38"/>
    </row>
    <row r="122" spans="1:8" s="16" customFormat="1" ht="63" customHeight="1" x14ac:dyDescent="0.2">
      <c r="A122" s="143" t="s">
        <v>89</v>
      </c>
      <c r="B122" s="144"/>
      <c r="C12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2" s="56">
        <v>1770</v>
      </c>
      <c r="E122" s="37"/>
      <c r="F122" s="37"/>
      <c r="G122" s="37"/>
      <c r="H122" s="38"/>
    </row>
    <row r="123" spans="1:8" s="16" customFormat="1" ht="63" customHeight="1" x14ac:dyDescent="0.2">
      <c r="A123" s="143" t="s">
        <v>90</v>
      </c>
      <c r="B123" s="144"/>
      <c r="C123" s="190" t="str">
        <f t="shared" ref="C123:C12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3" s="56">
        <v>1416</v>
      </c>
      <c r="E123" s="37"/>
      <c r="F123" s="37"/>
      <c r="G123" s="37"/>
      <c r="H123" s="38"/>
    </row>
    <row r="124" spans="1:8" s="16" customFormat="1" ht="63" customHeight="1" x14ac:dyDescent="0.2">
      <c r="A124" s="143" t="s">
        <v>91</v>
      </c>
      <c r="B124" s="144"/>
      <c r="C124"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4" s="56">
        <v>1182</v>
      </c>
      <c r="E124" s="37"/>
      <c r="F124" s="37"/>
      <c r="G124" s="37"/>
      <c r="H124" s="38"/>
    </row>
    <row r="125" spans="1:8" s="16" customFormat="1" ht="63" customHeight="1" x14ac:dyDescent="0.2">
      <c r="A125" s="143" t="s">
        <v>92</v>
      </c>
      <c r="B125" s="144"/>
      <c r="C125" s="190"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5" s="56">
        <v>708</v>
      </c>
      <c r="E125" s="37"/>
      <c r="F125" s="37"/>
      <c r="G125" s="37"/>
      <c r="H125" s="38"/>
    </row>
    <row r="126" spans="1:8" s="16" customFormat="1" ht="63" customHeight="1" x14ac:dyDescent="0.2">
      <c r="A126" s="143" t="s">
        <v>93</v>
      </c>
      <c r="B126" s="144" t="s">
        <v>93</v>
      </c>
      <c r="C126"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6" s="329">
        <v>3960</v>
      </c>
      <c r="E126" s="140"/>
      <c r="F126" s="140"/>
      <c r="G126" s="140"/>
      <c r="H126" s="141"/>
    </row>
    <row r="127" spans="1:8" s="16" customFormat="1" ht="63" customHeight="1" x14ac:dyDescent="0.2">
      <c r="A127" s="143" t="s">
        <v>94</v>
      </c>
      <c r="B127" s="144" t="s">
        <v>94</v>
      </c>
      <c r="C12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27" s="329">
        <v>2004</v>
      </c>
      <c r="E127" s="140"/>
      <c r="F127" s="140"/>
      <c r="G127" s="140"/>
      <c r="H127" s="141"/>
    </row>
    <row r="128" spans="1:8" s="16" customFormat="1" ht="50.1" customHeight="1" thickBot="1" x14ac:dyDescent="0.25">
      <c r="A128" s="143" t="s">
        <v>95</v>
      </c>
      <c r="B128" s="144"/>
      <c r="C12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8" s="56">
        <v>1476</v>
      </c>
      <c r="E128" s="37"/>
      <c r="F128" s="37"/>
      <c r="G128" s="37"/>
      <c r="H128" s="38"/>
    </row>
    <row r="129" spans="1:8" s="16" customFormat="1" ht="102" customHeight="1" thickBot="1" x14ac:dyDescent="0.25">
      <c r="A129" s="143" t="s">
        <v>16</v>
      </c>
      <c r="B129" s="144"/>
      <c r="C12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9" s="56">
        <v>540</v>
      </c>
      <c r="E129" s="37"/>
      <c r="F129" s="37"/>
      <c r="G129" s="37"/>
      <c r="H129" s="38"/>
    </row>
    <row r="130" spans="1:8" s="16" customFormat="1" ht="126" customHeight="1" x14ac:dyDescent="0.2">
      <c r="A130" s="143" t="s">
        <v>96</v>
      </c>
      <c r="B130" s="144"/>
      <c r="C13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0" s="56">
        <v>2010</v>
      </c>
      <c r="E130" s="37"/>
      <c r="F130" s="37"/>
      <c r="G130" s="37"/>
      <c r="H130" s="38"/>
    </row>
    <row r="131" spans="1:8" s="16" customFormat="1" ht="96" customHeight="1" x14ac:dyDescent="0.2">
      <c r="A131" s="137" t="s">
        <v>97</v>
      </c>
      <c r="B131" s="191"/>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31" s="56">
        <v>1005</v>
      </c>
      <c r="E131" s="37"/>
      <c r="F131" s="37"/>
      <c r="G131" s="37"/>
      <c r="H131" s="38"/>
    </row>
    <row r="132" spans="1:8" s="16" customFormat="1" ht="96" customHeight="1" x14ac:dyDescent="0.2">
      <c r="A132" s="137" t="s">
        <v>98</v>
      </c>
      <c r="B132" s="191"/>
      <c r="C13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32" s="56">
        <v>5010</v>
      </c>
      <c r="E132" s="37"/>
      <c r="F132" s="37"/>
      <c r="G132" s="37"/>
      <c r="H132" s="38"/>
    </row>
    <row r="133" spans="1:8" s="16" customFormat="1" ht="50.1" customHeight="1" x14ac:dyDescent="0.2">
      <c r="A133" s="143" t="s">
        <v>99</v>
      </c>
      <c r="B133" s="144"/>
      <c r="C133" s="190" t="str">
        <f>"Интернет-площадка 2gis.ru на основе Cправочника организаций "&amp;$C$2&amp;""</f>
        <v>Интернет-площадка 2gis.ru на основе Cправочника организаций "2ГИС.УХТА"</v>
      </c>
      <c r="D133" s="56">
        <v>3720</v>
      </c>
      <c r="E133" s="37"/>
      <c r="F133" s="37"/>
      <c r="G133" s="37"/>
      <c r="H133" s="38"/>
    </row>
    <row r="134" spans="1:8" s="16" customFormat="1" ht="50.1" customHeight="1" x14ac:dyDescent="0.2">
      <c r="A134" s="143" t="s">
        <v>100</v>
      </c>
      <c r="B134" s="144"/>
      <c r="C134"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3480</v>
      </c>
      <c r="E134" s="37"/>
      <c r="F134" s="37"/>
      <c r="G134" s="37"/>
      <c r="H134" s="38"/>
    </row>
    <row r="135" spans="1:8" s="16" customFormat="1" ht="50.1" customHeight="1" x14ac:dyDescent="0.2">
      <c r="A135" s="137" t="s">
        <v>101</v>
      </c>
      <c r="B135" s="191"/>
      <c r="C135"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7080</v>
      </c>
      <c r="E135" s="37"/>
      <c r="F135" s="37"/>
      <c r="G135" s="37"/>
      <c r="H135" s="38"/>
    </row>
    <row r="136" spans="1:8" s="16" customFormat="1" ht="50.1" customHeight="1" x14ac:dyDescent="0.2">
      <c r="A136" s="137" t="s">
        <v>102</v>
      </c>
      <c r="B136" s="191"/>
      <c r="C136" s="190" t="str">
        <f>"Интернет-площадка 2gis.ru на основе Cправочника организаций "&amp;$C$2&amp;""</f>
        <v>Интернет-площадка 2gis.ru на основе Cправочника организаций "2ГИС.УХТА"</v>
      </c>
      <c r="D136" s="56">
        <v>5640</v>
      </c>
      <c r="E136" s="37"/>
      <c r="F136" s="37"/>
      <c r="G136" s="37"/>
      <c r="H136" s="38"/>
    </row>
    <row r="137" spans="1:8" s="16" customFormat="1" ht="50.1" customHeight="1" x14ac:dyDescent="0.2">
      <c r="A137" s="137" t="s">
        <v>103</v>
      </c>
      <c r="B137" s="191"/>
      <c r="C137" s="190" t="str">
        <f>"Интернет-площадка 2gis.ru на основе Cправочника организаций "&amp;$C$2&amp;""</f>
        <v>Интернет-площадка 2gis.ru на основе Cправочника организаций "2ГИС.УХТА"</v>
      </c>
      <c r="D137" s="56">
        <v>6768</v>
      </c>
      <c r="E137" s="37"/>
      <c r="F137" s="37"/>
      <c r="G137" s="37"/>
      <c r="H137" s="38"/>
    </row>
    <row r="138" spans="1:8" s="16" customFormat="1" ht="50.1" customHeight="1" x14ac:dyDescent="0.2">
      <c r="A138" s="137" t="s">
        <v>104</v>
      </c>
      <c r="B138" s="191"/>
      <c r="C138"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8" s="56">
        <v>3480</v>
      </c>
      <c r="E138" s="37"/>
      <c r="F138" s="37"/>
      <c r="G138" s="37"/>
      <c r="H138" s="38"/>
    </row>
    <row r="139" spans="1:8" s="16" customFormat="1" ht="50.1" customHeight="1" x14ac:dyDescent="0.2">
      <c r="A139" s="137" t="s">
        <v>105</v>
      </c>
      <c r="B139" s="191"/>
      <c r="C139"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9" s="56">
        <v>3480</v>
      </c>
      <c r="E139" s="37"/>
      <c r="F139" s="37"/>
      <c r="G139" s="37"/>
      <c r="H139" s="38"/>
    </row>
    <row r="140" spans="1:8" s="16" customFormat="1" ht="50.1" customHeight="1" x14ac:dyDescent="0.2">
      <c r="A140" s="143" t="s">
        <v>106</v>
      </c>
      <c r="B140" s="144"/>
      <c r="C140"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0" s="56">
        <v>8520</v>
      </c>
      <c r="E140" s="37"/>
      <c r="F140" s="37"/>
      <c r="G140" s="37"/>
      <c r="H140" s="38"/>
    </row>
    <row r="141" spans="1:8" s="16" customFormat="1" ht="50.1" customHeight="1" x14ac:dyDescent="0.2">
      <c r="A141" s="143" t="s">
        <v>107</v>
      </c>
      <c r="B141" s="144"/>
      <c r="C141" s="190" t="s">
        <v>88</v>
      </c>
      <c r="D141" s="56">
        <v>720</v>
      </c>
      <c r="E141" s="37"/>
      <c r="F141" s="37"/>
      <c r="G141" s="37"/>
      <c r="H141" s="38"/>
    </row>
    <row r="142" spans="1:8" s="16" customFormat="1" ht="63" customHeight="1" x14ac:dyDescent="0.2">
      <c r="A142" s="143" t="s">
        <v>108</v>
      </c>
      <c r="B142" s="144"/>
      <c r="C14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56">
        <v>5640</v>
      </c>
      <c r="E142" s="37"/>
      <c r="F142" s="37"/>
      <c r="G142" s="37"/>
      <c r="H142" s="38"/>
    </row>
    <row r="143" spans="1:8" s="16" customFormat="1" ht="50.1" customHeight="1" thickBot="1" x14ac:dyDescent="0.25">
      <c r="A143" s="143" t="s">
        <v>109</v>
      </c>
      <c r="B143" s="144"/>
      <c r="C14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3" s="56">
        <v>2160</v>
      </c>
      <c r="E143" s="37"/>
      <c r="F143" s="37"/>
      <c r="G143" s="37"/>
      <c r="H143" s="38"/>
    </row>
    <row r="144" spans="1:8" s="28" customFormat="1" ht="50.1" customHeight="1" thickBot="1" x14ac:dyDescent="0.25">
      <c r="A144" s="24" t="s">
        <v>110</v>
      </c>
      <c r="B144" s="25"/>
      <c r="C144" s="26"/>
      <c r="D144" s="156"/>
      <c r="E144" s="156"/>
      <c r="F144" s="156"/>
      <c r="G144" s="156"/>
      <c r="H144" s="157"/>
    </row>
    <row r="145" spans="1:8" s="16" customFormat="1" ht="50.1" customHeight="1" x14ac:dyDescent="0.2">
      <c r="A145" s="143" t="s">
        <v>111</v>
      </c>
      <c r="B145" s="144"/>
      <c r="C145"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45" s="36">
        <v>2004</v>
      </c>
      <c r="E145" s="37"/>
      <c r="F145" s="37"/>
      <c r="G145" s="37"/>
      <c r="H145" s="38"/>
    </row>
    <row r="146" spans="1:8" s="16" customFormat="1" ht="50.1" customHeight="1" x14ac:dyDescent="0.2">
      <c r="A146" s="143" t="s">
        <v>112</v>
      </c>
      <c r="B146" s="144"/>
      <c r="C146" s="196"/>
      <c r="D146" s="36">
        <v>2004</v>
      </c>
      <c r="E146" s="37"/>
      <c r="F146" s="37"/>
      <c r="G146" s="37"/>
      <c r="H146" s="38"/>
    </row>
    <row r="147" spans="1:8" s="16" customFormat="1" ht="50.1" customHeight="1" x14ac:dyDescent="0.2">
      <c r="A147" s="194" t="s">
        <v>113</v>
      </c>
      <c r="B147" s="195"/>
      <c r="C147" s="196"/>
      <c r="D147" s="329">
        <v>1500</v>
      </c>
      <c r="E147" s="140"/>
      <c r="F147" s="140"/>
      <c r="G147" s="140"/>
      <c r="H147" s="140"/>
    </row>
    <row r="148" spans="1:8" s="16" customFormat="1" ht="50.1" customHeight="1" x14ac:dyDescent="0.2">
      <c r="A148" s="194" t="s">
        <v>114</v>
      </c>
      <c r="B148" s="195"/>
      <c r="C148" s="196"/>
      <c r="D148" s="329">
        <v>150</v>
      </c>
      <c r="E148" s="140"/>
      <c r="F148" s="140"/>
      <c r="G148" s="140"/>
      <c r="H148" s="140"/>
    </row>
    <row r="149" spans="1:8" s="16" customFormat="1" ht="50.1" customHeight="1" thickBot="1" x14ac:dyDescent="0.25">
      <c r="A149" s="194" t="s">
        <v>115</v>
      </c>
      <c r="B149" s="195"/>
      <c r="C149" s="198"/>
      <c r="D149" s="78">
        <v>510</v>
      </c>
      <c r="E149" s="79"/>
      <c r="F149" s="79"/>
      <c r="G149" s="79"/>
      <c r="H149" s="79"/>
    </row>
    <row r="150" spans="1:8" s="16" customFormat="1" ht="50.1" customHeight="1" thickBot="1" x14ac:dyDescent="0.25">
      <c r="A150" s="24" t="s">
        <v>116</v>
      </c>
      <c r="B150" s="25"/>
      <c r="C150" s="26"/>
      <c r="D150" s="156"/>
      <c r="E150" s="156"/>
      <c r="F150" s="156"/>
      <c r="G150" s="156"/>
      <c r="H150" s="157"/>
    </row>
    <row r="151" spans="1:8" s="16" customFormat="1" ht="50.1" customHeight="1" x14ac:dyDescent="0.2">
      <c r="A151" s="143" t="s">
        <v>117</v>
      </c>
      <c r="B151" s="144"/>
      <c r="C15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1" s="200">
        <f>F151*1.2</f>
        <v>1699.2</v>
      </c>
      <c r="E151" s="201">
        <f>F151*1.1</f>
        <v>1557.6000000000001</v>
      </c>
      <c r="F151" s="201">
        <v>1416</v>
      </c>
      <c r="G151" s="201">
        <f>F151*0.75</f>
        <v>1062</v>
      </c>
      <c r="H151" s="202">
        <f>F151*0.5</f>
        <v>708</v>
      </c>
    </row>
    <row r="152" spans="1:8" s="16" customFormat="1" ht="50.1" customHeight="1" x14ac:dyDescent="0.2">
      <c r="A152" s="143" t="s">
        <v>118</v>
      </c>
      <c r="B152" s="144"/>
      <c r="C152" s="190" t="str">
        <f>"Интернет-площадка 2gis.ru на основе Cправочника организаций "&amp;$C$2&amp;""</f>
        <v>Интернет-площадка 2gis.ru на основе Cправочника организаций "2ГИС.УХТА"</v>
      </c>
      <c r="D152" s="36">
        <v>1416</v>
      </c>
      <c r="E152" s="37"/>
      <c r="F152" s="37"/>
      <c r="G152" s="37"/>
      <c r="H152" s="38"/>
    </row>
    <row r="153" spans="1:8" s="16" customFormat="1" ht="50.1" customHeight="1" x14ac:dyDescent="0.2">
      <c r="A153" s="143" t="s">
        <v>119</v>
      </c>
      <c r="B153" s="144"/>
      <c r="C153"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3" s="56">
        <v>474</v>
      </c>
      <c r="E153" s="37"/>
      <c r="F153" s="37"/>
      <c r="G153" s="37"/>
      <c r="H153" s="38"/>
    </row>
    <row r="154" spans="1:8" s="16" customFormat="1" ht="50.1" customHeight="1" x14ac:dyDescent="0.2">
      <c r="A154" s="137" t="s">
        <v>286</v>
      </c>
      <c r="B154" s="191"/>
      <c r="C154"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54" s="200">
        <f>F154*1.2</f>
        <v>2448</v>
      </c>
      <c r="E154" s="201">
        <f>F154*1.1</f>
        <v>2244</v>
      </c>
      <c r="F154" s="201">
        <v>2040</v>
      </c>
      <c r="G154" s="201">
        <f>F154*0.75</f>
        <v>1530</v>
      </c>
      <c r="H154" s="202">
        <f>F154*0.5</f>
        <v>1020</v>
      </c>
    </row>
    <row r="155" spans="1:8" s="16" customFormat="1" ht="50.1" customHeight="1" x14ac:dyDescent="0.2">
      <c r="A155" s="137" t="s">
        <v>165</v>
      </c>
      <c r="B155" s="191"/>
      <c r="C155" s="190" t="str">
        <f>"Интернет-площадка 2gis.ru на основе Cправочника организаций "&amp;$C$2&amp;""</f>
        <v>Интернет-площадка 2gis.ru на основе Cправочника организаций "2ГИС.УХТА"</v>
      </c>
      <c r="D155" s="36">
        <v>2040</v>
      </c>
      <c r="E155" s="37"/>
      <c r="F155" s="37"/>
      <c r="G155" s="37"/>
      <c r="H155" s="38"/>
    </row>
    <row r="156" spans="1:8" s="16" customFormat="1" ht="50.1" customHeight="1" x14ac:dyDescent="0.2">
      <c r="A156" s="137" t="s">
        <v>122</v>
      </c>
      <c r="B156" s="191"/>
      <c r="C156" s="19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6">
        <v>720</v>
      </c>
      <c r="E156" s="37"/>
      <c r="F156" s="37"/>
      <c r="G156" s="37"/>
      <c r="H156" s="38"/>
    </row>
    <row r="157" spans="1:8" s="16" customFormat="1" ht="126" customHeight="1" thickBot="1" x14ac:dyDescent="0.25">
      <c r="A157" s="143" t="s">
        <v>123</v>
      </c>
      <c r="B157" s="144"/>
      <c r="C157" s="203" t="str">
        <f>C152</f>
        <v>Интернет-площадка 2gis.ru на основе Cправочника организаций "2ГИС.УХТА"</v>
      </c>
      <c r="D157" s="200">
        <f>F157*1.2</f>
        <v>1440</v>
      </c>
      <c r="E157" s="201">
        <f>F157*1.1</f>
        <v>1320</v>
      </c>
      <c r="F157" s="201">
        <v>1200</v>
      </c>
      <c r="G157" s="201">
        <f>F157*0.75</f>
        <v>900</v>
      </c>
      <c r="H157" s="202">
        <f>F157*0.5</f>
        <v>600</v>
      </c>
    </row>
    <row r="158" spans="1:8" s="28" customFormat="1" ht="50.1" customHeight="1" thickBot="1" x14ac:dyDescent="0.25">
      <c r="A158" s="24" t="s">
        <v>184</v>
      </c>
      <c r="B158" s="25"/>
      <c r="C158" s="26"/>
      <c r="D158" s="156"/>
      <c r="E158" s="156"/>
      <c r="F158" s="156"/>
      <c r="G158" s="156"/>
      <c r="H158" s="157"/>
    </row>
    <row r="159" spans="1:8" s="23" customFormat="1" ht="30" customHeight="1" thickBot="1" x14ac:dyDescent="0.25">
      <c r="A159" s="535"/>
      <c r="B159" s="357"/>
      <c r="C159" s="358"/>
      <c r="D159" s="357"/>
      <c r="E159" s="357"/>
      <c r="F159" s="357"/>
      <c r="G159" s="357"/>
      <c r="H159" s="359"/>
    </row>
    <row r="160" spans="1:8" s="16" customFormat="1" ht="185.25" customHeight="1" x14ac:dyDescent="0.2">
      <c r="A160" s="143" t="s">
        <v>185</v>
      </c>
      <c r="B160" s="144"/>
      <c r="C160"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0" s="31">
        <v>6060</v>
      </c>
      <c r="E160" s="32"/>
      <c r="F160" s="32"/>
      <c r="G160" s="32"/>
      <c r="H160" s="33"/>
    </row>
    <row r="161" spans="1:8" s="16" customFormat="1" ht="83.25" customHeight="1" thickBot="1" x14ac:dyDescent="0.25">
      <c r="A161" s="143" t="s">
        <v>186</v>
      </c>
      <c r="B161" s="144"/>
      <c r="C161" s="196"/>
      <c r="D161" s="36">
        <v>6060</v>
      </c>
      <c r="E161" s="37"/>
      <c r="F161" s="37"/>
      <c r="G161" s="37"/>
      <c r="H161" s="38"/>
    </row>
    <row r="162" spans="1:8" s="16" customFormat="1" ht="21.75" thickBot="1" x14ac:dyDescent="0.25">
      <c r="A162" s="301"/>
      <c r="B162" s="302"/>
      <c r="C162" s="182"/>
      <c r="D162" s="325"/>
      <c r="E162" s="325"/>
      <c r="F162" s="325"/>
      <c r="G162" s="325"/>
      <c r="H162" s="326"/>
    </row>
    <row r="163" spans="1:8" ht="12.6" customHeight="1" x14ac:dyDescent="0.2"/>
    <row r="164" spans="1:8" s="211" customFormat="1" ht="24.95" customHeight="1" x14ac:dyDescent="0.2">
      <c r="A164" s="208"/>
      <c r="B164" s="209" t="s">
        <v>125</v>
      </c>
      <c r="C164" s="210" t="s">
        <v>682</v>
      </c>
      <c r="D164" s="210"/>
    </row>
    <row r="165" spans="1:8" s="211" customFormat="1" ht="24.95" customHeight="1" x14ac:dyDescent="0.2">
      <c r="A165" s="208"/>
      <c r="C165" s="212" t="s">
        <v>683</v>
      </c>
      <c r="D165" s="212"/>
    </row>
    <row r="166" spans="1:8" s="211" customFormat="1" ht="24.95" customHeight="1" x14ac:dyDescent="0.2">
      <c r="A166" s="208"/>
      <c r="C166" s="212" t="s">
        <v>684</v>
      </c>
      <c r="D166" s="212"/>
    </row>
    <row r="167" spans="1:8" s="205" customFormat="1" ht="12" customHeight="1" x14ac:dyDescent="0.2">
      <c r="A167" s="204"/>
      <c r="C167" s="212"/>
      <c r="D167" s="212"/>
      <c r="E167" s="211"/>
      <c r="F167" s="211"/>
      <c r="G167" s="211"/>
    </row>
    <row r="168" spans="1:8" s="219" customFormat="1" ht="24.95" customHeight="1" x14ac:dyDescent="0.2">
      <c r="A168" s="215" t="str">
        <f>Абакан_юр!A157</f>
        <v>По соглашению сторон в качестве валюты платежа могут выступать украинские гривны, в этом случае курс следующий: 1 руб. = 0,4294 гривен</v>
      </c>
      <c r="B168" s="215"/>
      <c r="C168" s="215"/>
      <c r="D168" s="216"/>
      <c r="E168" s="216"/>
      <c r="F168" s="217"/>
      <c r="G168" s="218"/>
      <c r="H168" s="218"/>
    </row>
    <row r="169" spans="1:8" s="219" customFormat="1" ht="24.95" customHeight="1" x14ac:dyDescent="0.2">
      <c r="A169" s="215" t="str">
        <f>Абакан_юр!A158</f>
        <v>По соглашению сторон в качестве валюты платежа могут выступать дирхамы ОАЭ, в этом случае курс следующий: 1 руб. = 0,0422 дирхам</v>
      </c>
      <c r="B169" s="215"/>
      <c r="C169" s="215"/>
      <c r="D169" s="216"/>
      <c r="E169" s="216"/>
      <c r="F169" s="217"/>
      <c r="G169" s="220"/>
      <c r="H169" s="220"/>
    </row>
    <row r="170" spans="1:8" s="219" customFormat="1" ht="24.95" customHeight="1" x14ac:dyDescent="0.2">
      <c r="A170" s="215" t="str">
        <f>Абакан_юр!A159</f>
        <v>По соглашению сторон в качестве валюты платежа могут выступать доллары США, в этом случае курс следующий: 1 руб. = 0,0115 доллара</v>
      </c>
      <c r="B170" s="215"/>
      <c r="C170" s="215"/>
      <c r="D170" s="216"/>
      <c r="E170" s="216"/>
      <c r="F170" s="217"/>
      <c r="G170" s="220"/>
      <c r="H170" s="220"/>
    </row>
    <row r="171" spans="1:8" s="219" customFormat="1" ht="24.95" customHeight="1" x14ac:dyDescent="0.2">
      <c r="A171" s="215" t="str">
        <f>Абакан_юр!A160</f>
        <v>По соглашению сторон в качестве валюты платежа могут выступать евро, в этом случае курс следующий: 1 руб. = 0,0106 евро</v>
      </c>
      <c r="B171" s="215"/>
      <c r="C171" s="215"/>
      <c r="D171" s="216"/>
      <c r="E171" s="217"/>
      <c r="F171" s="217"/>
      <c r="G171" s="220"/>
      <c r="H171" s="220"/>
    </row>
    <row r="172" spans="1:8" s="219" customFormat="1" ht="24.95" customHeight="1" x14ac:dyDescent="0.2">
      <c r="A172" s="215" t="str">
        <f>Абакан_юр!A161</f>
        <v>По соглашению сторон в качестве валюты платежа могут выступать чешские кроны, в этом случае курс следующий: 1 руб. = 0,2596 крона</v>
      </c>
      <c r="B172" s="215"/>
      <c r="C172" s="215"/>
      <c r="D172" s="216"/>
      <c r="E172" s="217"/>
      <c r="F172" s="217"/>
      <c r="G172" s="220"/>
      <c r="H172" s="220"/>
    </row>
    <row r="173" spans="1:8" s="219" customFormat="1" ht="24.95" customHeight="1" x14ac:dyDescent="0.2">
      <c r="A173" s="215" t="str">
        <f>Абакан_юр!A162</f>
        <v>По соглашению сторон в качестве валюты платежа могут выступать киргизские сомы, в этом случае курс следующий: 1 руб. = 1,0276 сом</v>
      </c>
      <c r="B173" s="215"/>
      <c r="C173" s="215"/>
      <c r="D173" s="216"/>
      <c r="E173" s="216"/>
      <c r="F173" s="217"/>
      <c r="G173" s="220"/>
      <c r="H173" s="220"/>
    </row>
    <row r="174" spans="1:8" s="219" customFormat="1" ht="24.95" customHeight="1" x14ac:dyDescent="0.2">
      <c r="A174" s="215" t="str">
        <f>Абакан_юр!A163</f>
        <v>По соглашению сторон в качестве валюты платежа могут выступать казахстанские тенге, в этом случае курс следующий: 1 руб. = 5,2809 тенге</v>
      </c>
      <c r="B174" s="215"/>
      <c r="C174" s="215"/>
      <c r="D174" s="216"/>
      <c r="E174" s="216"/>
      <c r="F174" s="217"/>
      <c r="G174" s="220"/>
      <c r="H174" s="220"/>
    </row>
    <row r="175" spans="1:8" s="226" customFormat="1" ht="12" customHeight="1" x14ac:dyDescent="0.2">
      <c r="A175" s="221"/>
      <c r="B175" s="221"/>
      <c r="C175" s="222"/>
      <c r="D175" s="223"/>
      <c r="E175" s="223"/>
      <c r="F175" s="224"/>
      <c r="G175" s="225"/>
      <c r="H175" s="225"/>
    </row>
    <row r="176" spans="1:8" ht="24.95" customHeight="1" x14ac:dyDescent="0.2">
      <c r="A176" s="227" t="s">
        <v>136</v>
      </c>
      <c r="B176" s="227"/>
      <c r="C176" s="227"/>
      <c r="D176" s="227"/>
      <c r="E176" s="227"/>
      <c r="F176" s="227"/>
      <c r="G176" s="227"/>
      <c r="H176" s="227"/>
    </row>
    <row r="177" spans="1:8" ht="24.95" customHeight="1" x14ac:dyDescent="0.2">
      <c r="A177" s="227" t="s">
        <v>137</v>
      </c>
      <c r="B177" s="227"/>
      <c r="C177" s="227"/>
      <c r="D177" s="227"/>
      <c r="E177" s="227"/>
      <c r="F177" s="227"/>
      <c r="G177" s="227"/>
      <c r="H177" s="227"/>
    </row>
    <row r="178" spans="1:8" s="226" customFormat="1" ht="12.6" customHeight="1" x14ac:dyDescent="0.2">
      <c r="A178" s="221"/>
      <c r="B178" s="221"/>
      <c r="C178" s="222"/>
      <c r="D178" s="223"/>
      <c r="E178" s="223"/>
      <c r="F178" s="224"/>
      <c r="G178" s="225"/>
      <c r="H178" s="225"/>
    </row>
    <row r="179" spans="1:8" s="230" customFormat="1" ht="50.1" customHeight="1" thickBot="1" x14ac:dyDescent="0.25">
      <c r="A179" s="228" t="s">
        <v>138</v>
      </c>
      <c r="B179" s="228"/>
      <c r="C179" s="228"/>
      <c r="D179" s="228"/>
      <c r="E179" s="228"/>
      <c r="F179" s="229"/>
      <c r="G179" s="219"/>
    </row>
    <row r="180" spans="1:8" s="235" customFormat="1" ht="50.1" customHeight="1" thickBot="1" x14ac:dyDescent="0.25">
      <c r="A180" s="541" t="s">
        <v>139</v>
      </c>
      <c r="B180" s="542"/>
      <c r="C180" s="542"/>
      <c r="D180" s="542"/>
      <c r="E180" s="543"/>
      <c r="F180" s="234"/>
      <c r="G180" s="205"/>
    </row>
    <row r="181" spans="1:8" ht="84" customHeight="1" thickBot="1" x14ac:dyDescent="0.25">
      <c r="A181" s="305" t="s">
        <v>140</v>
      </c>
      <c r="B181" s="306"/>
      <c r="C181" s="238" t="s">
        <v>141</v>
      </c>
      <c r="D181" s="330" t="s">
        <v>142</v>
      </c>
      <c r="E181" s="331"/>
      <c r="F181" s="240"/>
      <c r="G181" s="240"/>
      <c r="H181" s="240"/>
    </row>
    <row r="182" spans="1:8" ht="99.95" customHeight="1" x14ac:dyDescent="0.2">
      <c r="A182" s="246" t="s">
        <v>143</v>
      </c>
      <c r="B182" s="247"/>
      <c r="C182" s="248" t="s">
        <v>144</v>
      </c>
      <c r="D182" s="249" t="s">
        <v>145</v>
      </c>
      <c r="E182" s="250"/>
      <c r="F182" s="240"/>
      <c r="G182" s="240"/>
      <c r="H182" s="240"/>
    </row>
    <row r="183" spans="1:8" ht="75" customHeight="1" x14ac:dyDescent="0.2">
      <c r="A183" s="246" t="s">
        <v>146</v>
      </c>
      <c r="B183" s="247"/>
      <c r="C183" s="248" t="s">
        <v>147</v>
      </c>
      <c r="D183" s="249" t="s">
        <v>148</v>
      </c>
      <c r="E183" s="250"/>
      <c r="F183" s="240"/>
      <c r="G183" s="240"/>
      <c r="H183" s="240"/>
    </row>
    <row r="184" spans="1:8" ht="117.75" customHeight="1" thickBot="1" x14ac:dyDescent="0.25">
      <c r="A184" s="332" t="s">
        <v>149</v>
      </c>
      <c r="B184" s="333"/>
      <c r="C184" s="334" t="s">
        <v>150</v>
      </c>
      <c r="D184" s="335" t="s">
        <v>148</v>
      </c>
      <c r="E184" s="336"/>
      <c r="F184" s="240"/>
      <c r="G184" s="240"/>
      <c r="H184" s="240"/>
    </row>
    <row r="185" spans="1:8" s="205" customFormat="1" ht="102.75" customHeight="1" thickBot="1" x14ac:dyDescent="0.25">
      <c r="A185" s="332" t="s">
        <v>152</v>
      </c>
      <c r="B185" s="333"/>
      <c r="C185" s="547" t="s">
        <v>153</v>
      </c>
      <c r="D185" s="335" t="s">
        <v>148</v>
      </c>
      <c r="E185" s="336"/>
      <c r="F185" s="234"/>
      <c r="G185" s="234"/>
      <c r="H185" s="234"/>
    </row>
    <row r="186" spans="1:8" s="226" customFormat="1" ht="222.75" customHeight="1" thickBot="1" x14ac:dyDescent="0.25">
      <c r="A186" s="332" t="s">
        <v>154</v>
      </c>
      <c r="B186" s="333"/>
      <c r="C186" s="334" t="s">
        <v>155</v>
      </c>
      <c r="D186" s="335" t="s">
        <v>148</v>
      </c>
      <c r="E186" s="336"/>
      <c r="F186" s="224"/>
      <c r="G186" s="225"/>
      <c r="H186" s="225"/>
    </row>
    <row r="187" spans="1:8" s="462" customFormat="1" ht="75" customHeight="1" x14ac:dyDescent="0.2">
      <c r="A187" s="460" t="s">
        <v>712</v>
      </c>
      <c r="B187" s="460"/>
      <c r="C187" s="460"/>
      <c r="D187" s="460"/>
      <c r="E187" s="460"/>
      <c r="F187" s="460"/>
      <c r="G187" s="460"/>
      <c r="H187" s="460"/>
    </row>
    <row r="188" spans="1:8" s="462" customFormat="1" ht="24.75" customHeight="1" x14ac:dyDescent="0.2">
      <c r="A188" s="461" t="s">
        <v>713</v>
      </c>
      <c r="B188" s="461"/>
      <c r="C188" s="461"/>
      <c r="D188" s="461"/>
      <c r="E188" s="461"/>
      <c r="F188" s="461"/>
      <c r="G188" s="461"/>
      <c r="H188" s="461"/>
    </row>
    <row r="189" spans="1:8" s="226" customFormat="1" ht="12" customHeight="1" x14ac:dyDescent="0.2">
      <c r="A189" s="221"/>
      <c r="B189" s="221"/>
      <c r="C189" s="222"/>
      <c r="D189" s="223"/>
      <c r="E189" s="223"/>
      <c r="F189" s="224"/>
      <c r="G189" s="225"/>
      <c r="H189" s="225"/>
    </row>
    <row r="190" spans="1:8" s="226" customFormat="1" ht="30.75" customHeight="1" x14ac:dyDescent="0.2">
      <c r="A190" s="252" t="s">
        <v>157</v>
      </c>
      <c r="B190" s="252"/>
      <c r="C190" s="252"/>
      <c r="D190" s="252"/>
      <c r="E190" s="252"/>
      <c r="F190" s="252"/>
      <c r="G190" s="252"/>
      <c r="H190" s="252"/>
    </row>
    <row r="191" spans="1:8" ht="184.5" customHeight="1" x14ac:dyDescent="0.2">
      <c r="A191"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11"/>
      <c r="C191" s="311"/>
      <c r="D191" s="311"/>
      <c r="E191" s="311"/>
      <c r="F191" s="311"/>
      <c r="G191" s="311"/>
      <c r="H191" s="311"/>
    </row>
    <row r="192" spans="1:8" s="16" customFormat="1" ht="67.5" customHeight="1" x14ac:dyDescent="0.2">
      <c r="A192" s="227" t="s">
        <v>159</v>
      </c>
      <c r="B192" s="227"/>
      <c r="C192" s="227"/>
      <c r="D192" s="227"/>
      <c r="E192" s="227"/>
      <c r="F192" s="227"/>
      <c r="G192" s="227"/>
      <c r="H192" s="227"/>
    </row>
    <row r="193" spans="1:8" ht="23.25" x14ac:dyDescent="0.2">
      <c r="A193" s="252" t="s">
        <v>160</v>
      </c>
      <c r="B193" s="252"/>
      <c r="C193" s="252"/>
      <c r="D193" s="252"/>
      <c r="E193" s="252"/>
      <c r="F193" s="252"/>
      <c r="G193" s="252"/>
      <c r="H193" s="252"/>
    </row>
    <row r="194" spans="1:8" ht="6" customHeight="1" x14ac:dyDescent="0.2"/>
    <row r="195" spans="1:8" s="254" customFormat="1" ht="114.75" customHeight="1" x14ac:dyDescent="0.2">
      <c r="A195" s="227" t="s">
        <v>161</v>
      </c>
      <c r="B195" s="227"/>
      <c r="C195" s="227"/>
      <c r="D195" s="227"/>
      <c r="E195" s="227"/>
      <c r="F195" s="227"/>
      <c r="G195" s="227"/>
      <c r="H195" s="227"/>
    </row>
  </sheetData>
  <sheetProtection selectLockedCells="1" selectUnlockedCells="1"/>
  <mergeCells count="316">
    <mergeCell ref="A190:H190"/>
    <mergeCell ref="A191:H191"/>
    <mergeCell ref="A192:H192"/>
    <mergeCell ref="A193:H193"/>
    <mergeCell ref="A195:E195"/>
    <mergeCell ref="F195:H195"/>
    <mergeCell ref="A185:B185"/>
    <mergeCell ref="D185:E185"/>
    <mergeCell ref="A186:B186"/>
    <mergeCell ref="D186:E186"/>
    <mergeCell ref="A187:H187"/>
    <mergeCell ref="A188:H18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4:D164"/>
    <mergeCell ref="C165:D165"/>
    <mergeCell ref="C166:D166"/>
    <mergeCell ref="C167:D167"/>
    <mergeCell ref="A168:C168"/>
    <mergeCell ref="G168:H168"/>
    <mergeCell ref="A160:B160"/>
    <mergeCell ref="C160:C161"/>
    <mergeCell ref="D160:H160"/>
    <mergeCell ref="A161:B161"/>
    <mergeCell ref="D161:H161"/>
    <mergeCell ref="A162:B162"/>
    <mergeCell ref="D162:H162"/>
    <mergeCell ref="A156:B156"/>
    <mergeCell ref="D156:H156"/>
    <mergeCell ref="A157:B157"/>
    <mergeCell ref="A158:B158"/>
    <mergeCell ref="D158:H158"/>
    <mergeCell ref="A159:C159"/>
    <mergeCell ref="D159:H159"/>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D91:H91"/>
    <mergeCell ref="A92:B92"/>
    <mergeCell ref="C92:C109"/>
    <mergeCell ref="D92:H92"/>
    <mergeCell ref="A93:B93"/>
    <mergeCell ref="D93:H93"/>
    <mergeCell ref="A94:B94"/>
    <mergeCell ref="D94:H94"/>
    <mergeCell ref="A95:B95"/>
    <mergeCell ref="A88:B88"/>
    <mergeCell ref="D88:H88"/>
    <mergeCell ref="A89:B89"/>
    <mergeCell ref="D89:H89"/>
    <mergeCell ref="A90:B90"/>
    <mergeCell ref="D90:H90"/>
    <mergeCell ref="D84:H84"/>
    <mergeCell ref="A85:B85"/>
    <mergeCell ref="D85:H85"/>
    <mergeCell ref="A86:B86"/>
    <mergeCell ref="D86:H86"/>
    <mergeCell ref="A87:B87"/>
    <mergeCell ref="D87:H87"/>
    <mergeCell ref="A80:B80"/>
    <mergeCell ref="C80:C88"/>
    <mergeCell ref="D80:H80"/>
    <mergeCell ref="A81:B81"/>
    <mergeCell ref="D81:H81"/>
    <mergeCell ref="A82:B82"/>
    <mergeCell ref="D82:H82"/>
    <mergeCell ref="A83:B83"/>
    <mergeCell ref="D83:H83"/>
    <mergeCell ref="A84:B84"/>
    <mergeCell ref="A76:C76"/>
    <mergeCell ref="D76:H76"/>
    <mergeCell ref="C77:C79"/>
    <mergeCell ref="D77:H77"/>
    <mergeCell ref="D78:H78"/>
    <mergeCell ref="D79:H79"/>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4"/>
  <sheetViews>
    <sheetView view="pageBreakPreview" zoomScale="40" zoomScaleNormal="60" zoomScaleSheetLayoutView="40" workbookViewId="0">
      <pane ySplit="3" topLeftCell="A234"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714</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302" t="s">
        <v>290</v>
      </c>
      <c r="E6" s="302"/>
      <c r="F6" s="302"/>
      <c r="G6" s="302"/>
      <c r="H6" s="429"/>
    </row>
    <row r="7" spans="1:8" s="16" customFormat="1" ht="24.95" customHeight="1" thickBot="1" x14ac:dyDescent="0.25">
      <c r="A7" s="81"/>
      <c r="B7" s="117"/>
      <c r="C7" s="118"/>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4">
        <v>240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656</v>
      </c>
      <c r="B49" s="120"/>
      <c r="C49" s="120"/>
      <c r="D49" s="121" t="str">
        <f>"от "&amp;MIN(D50:D99)&amp;" до "&amp;MAX(D50:D99)</f>
        <v>от 2280 до 114000</v>
      </c>
      <c r="E49" s="122"/>
      <c r="F49" s="122"/>
      <c r="G49" s="122"/>
      <c r="H49" s="123"/>
    </row>
    <row r="50" spans="1:8" s="16" customFormat="1" ht="37.5" customHeight="1" outlineLevel="1" x14ac:dyDescent="0.2">
      <c r="A50" s="124" t="s">
        <v>32</v>
      </c>
      <c r="B50" s="125"/>
      <c r="C50" s="37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50" s="127">
        <v>2280</v>
      </c>
      <c r="E50" s="128"/>
      <c r="F50" s="128"/>
      <c r="G50" s="128"/>
      <c r="H50" s="129"/>
    </row>
    <row r="51" spans="1:8" s="16" customFormat="1" ht="37.5" customHeight="1" outlineLevel="1" x14ac:dyDescent="0.2">
      <c r="A51" s="130" t="s">
        <v>33</v>
      </c>
      <c r="B51" s="131"/>
      <c r="C51" s="126"/>
      <c r="D51" s="36">
        <v>4560</v>
      </c>
      <c r="E51" s="37"/>
      <c r="F51" s="37"/>
      <c r="G51" s="37"/>
      <c r="H51" s="38"/>
    </row>
    <row r="52" spans="1:8" s="16" customFormat="1" ht="37.5" customHeight="1" outlineLevel="1" x14ac:dyDescent="0.2">
      <c r="A52" s="130" t="s">
        <v>34</v>
      </c>
      <c r="B52" s="131"/>
      <c r="C52" s="126"/>
      <c r="D52" s="36">
        <v>6840</v>
      </c>
      <c r="E52" s="37"/>
      <c r="F52" s="37"/>
      <c r="G52" s="37"/>
      <c r="H52" s="38"/>
    </row>
    <row r="53" spans="1:8" s="16" customFormat="1" ht="37.5" customHeight="1" outlineLevel="1" x14ac:dyDescent="0.2">
      <c r="A53" s="130" t="s">
        <v>35</v>
      </c>
      <c r="B53" s="131"/>
      <c r="C53" s="126"/>
      <c r="D53" s="36">
        <v>9120</v>
      </c>
      <c r="E53" s="37"/>
      <c r="F53" s="37"/>
      <c r="G53" s="37"/>
      <c r="H53" s="38"/>
    </row>
    <row r="54" spans="1:8" s="16" customFormat="1" ht="37.5" customHeight="1" outlineLevel="1" x14ac:dyDescent="0.2">
      <c r="A54" s="130" t="s">
        <v>36</v>
      </c>
      <c r="B54" s="131"/>
      <c r="C54" s="126"/>
      <c r="D54" s="36">
        <v>11400</v>
      </c>
      <c r="E54" s="37"/>
      <c r="F54" s="37"/>
      <c r="G54" s="37"/>
      <c r="H54" s="38"/>
    </row>
    <row r="55" spans="1:8" s="16" customFormat="1" ht="37.5" customHeight="1" outlineLevel="1" x14ac:dyDescent="0.2">
      <c r="A55" s="130" t="s">
        <v>37</v>
      </c>
      <c r="B55" s="131"/>
      <c r="C55" s="126"/>
      <c r="D55" s="36">
        <v>13680</v>
      </c>
      <c r="E55" s="37"/>
      <c r="F55" s="37"/>
      <c r="G55" s="37"/>
      <c r="H55" s="38"/>
    </row>
    <row r="56" spans="1:8" s="16" customFormat="1" ht="37.5" customHeight="1" outlineLevel="1" x14ac:dyDescent="0.2">
      <c r="A56" s="130" t="s">
        <v>38</v>
      </c>
      <c r="B56" s="131"/>
      <c r="C56" s="126"/>
      <c r="D56" s="36">
        <v>15960</v>
      </c>
      <c r="E56" s="37"/>
      <c r="F56" s="37"/>
      <c r="G56" s="37"/>
      <c r="H56" s="38"/>
    </row>
    <row r="57" spans="1:8" s="16" customFormat="1" ht="37.5" customHeight="1" outlineLevel="1" x14ac:dyDescent="0.2">
      <c r="A57" s="130" t="s">
        <v>39</v>
      </c>
      <c r="B57" s="131"/>
      <c r="C57" s="126"/>
      <c r="D57" s="36">
        <v>18240</v>
      </c>
      <c r="E57" s="37"/>
      <c r="F57" s="37"/>
      <c r="G57" s="37"/>
      <c r="H57" s="38"/>
    </row>
    <row r="58" spans="1:8" s="16" customFormat="1" ht="37.5" customHeight="1" outlineLevel="1" x14ac:dyDescent="0.2">
      <c r="A58" s="130" t="s">
        <v>40</v>
      </c>
      <c r="B58" s="131"/>
      <c r="C58" s="126"/>
      <c r="D58" s="36">
        <v>20520</v>
      </c>
      <c r="E58" s="37"/>
      <c r="F58" s="37"/>
      <c r="G58" s="37"/>
      <c r="H58" s="38"/>
    </row>
    <row r="59" spans="1:8" s="16" customFormat="1" ht="37.5" customHeight="1" outlineLevel="1" x14ac:dyDescent="0.2">
      <c r="A59" s="130" t="s">
        <v>41</v>
      </c>
      <c r="B59" s="131"/>
      <c r="C59" s="126"/>
      <c r="D59" s="36">
        <v>22800</v>
      </c>
      <c r="E59" s="37"/>
      <c r="F59" s="37"/>
      <c r="G59" s="37"/>
      <c r="H59" s="38"/>
    </row>
    <row r="60" spans="1:8" s="16" customFormat="1" ht="37.5" customHeight="1" outlineLevel="1" x14ac:dyDescent="0.2">
      <c r="A60" s="130" t="s">
        <v>42</v>
      </c>
      <c r="B60" s="131"/>
      <c r="C60" s="126"/>
      <c r="D60" s="36">
        <v>25080</v>
      </c>
      <c r="E60" s="37"/>
      <c r="F60" s="37"/>
      <c r="G60" s="37"/>
      <c r="H60" s="38"/>
    </row>
    <row r="61" spans="1:8" s="16" customFormat="1" ht="37.5" customHeight="1" outlineLevel="1" x14ac:dyDescent="0.2">
      <c r="A61" s="130" t="s">
        <v>43</v>
      </c>
      <c r="B61" s="131"/>
      <c r="C61" s="126"/>
      <c r="D61" s="36">
        <v>27360</v>
      </c>
      <c r="E61" s="37"/>
      <c r="F61" s="37"/>
      <c r="G61" s="37"/>
      <c r="H61" s="38"/>
    </row>
    <row r="62" spans="1:8" s="16" customFormat="1" ht="37.5" customHeight="1" outlineLevel="1" x14ac:dyDescent="0.2">
      <c r="A62" s="130" t="s">
        <v>44</v>
      </c>
      <c r="B62" s="131"/>
      <c r="C62" s="126"/>
      <c r="D62" s="36">
        <v>29640</v>
      </c>
      <c r="E62" s="37"/>
      <c r="F62" s="37"/>
      <c r="G62" s="37"/>
      <c r="H62" s="38"/>
    </row>
    <row r="63" spans="1:8" s="16" customFormat="1" ht="37.5" customHeight="1" outlineLevel="1" x14ac:dyDescent="0.2">
      <c r="A63" s="130" t="s">
        <v>45</v>
      </c>
      <c r="B63" s="131"/>
      <c r="C63" s="126"/>
      <c r="D63" s="36">
        <v>31920</v>
      </c>
      <c r="E63" s="37"/>
      <c r="F63" s="37"/>
      <c r="G63" s="37"/>
      <c r="H63" s="38"/>
    </row>
    <row r="64" spans="1:8" s="16" customFormat="1" ht="37.5" customHeight="1" outlineLevel="1" x14ac:dyDescent="0.2">
      <c r="A64" s="130" t="s">
        <v>46</v>
      </c>
      <c r="B64" s="131"/>
      <c r="C64" s="126"/>
      <c r="D64" s="36">
        <v>34200</v>
      </c>
      <c r="E64" s="37"/>
      <c r="F64" s="37"/>
      <c r="G64" s="37"/>
      <c r="H64" s="38"/>
    </row>
    <row r="65" spans="1:8" s="16" customFormat="1" ht="37.5" customHeight="1" outlineLevel="1" x14ac:dyDescent="0.2">
      <c r="A65" s="130" t="s">
        <v>47</v>
      </c>
      <c r="B65" s="131"/>
      <c r="C65" s="126"/>
      <c r="D65" s="36">
        <v>36480</v>
      </c>
      <c r="E65" s="37"/>
      <c r="F65" s="37"/>
      <c r="G65" s="37"/>
      <c r="H65" s="38"/>
    </row>
    <row r="66" spans="1:8" s="16" customFormat="1" ht="37.5" customHeight="1" outlineLevel="1" x14ac:dyDescent="0.2">
      <c r="A66" s="130" t="s">
        <v>48</v>
      </c>
      <c r="B66" s="131"/>
      <c r="C66" s="126"/>
      <c r="D66" s="36">
        <v>38760</v>
      </c>
      <c r="E66" s="37"/>
      <c r="F66" s="37"/>
      <c r="G66" s="37"/>
      <c r="H66" s="38"/>
    </row>
    <row r="67" spans="1:8" s="16" customFormat="1" ht="37.5" customHeight="1" outlineLevel="1" x14ac:dyDescent="0.2">
      <c r="A67" s="130" t="s">
        <v>49</v>
      </c>
      <c r="B67" s="131"/>
      <c r="C67" s="126"/>
      <c r="D67" s="36">
        <v>41040</v>
      </c>
      <c r="E67" s="37"/>
      <c r="F67" s="37"/>
      <c r="G67" s="37"/>
      <c r="H67" s="38"/>
    </row>
    <row r="68" spans="1:8" s="16" customFormat="1" ht="37.5" customHeight="1" outlineLevel="1" x14ac:dyDescent="0.2">
      <c r="A68" s="130" t="s">
        <v>50</v>
      </c>
      <c r="B68" s="131"/>
      <c r="C68" s="126"/>
      <c r="D68" s="36">
        <v>43320</v>
      </c>
      <c r="E68" s="37"/>
      <c r="F68" s="37"/>
      <c r="G68" s="37"/>
      <c r="H68" s="38"/>
    </row>
    <row r="69" spans="1:8" s="16" customFormat="1" ht="37.5" customHeight="1" outlineLevel="1" x14ac:dyDescent="0.2">
      <c r="A69" s="130" t="s">
        <v>51</v>
      </c>
      <c r="B69" s="131"/>
      <c r="C69" s="126"/>
      <c r="D69" s="36">
        <v>45600</v>
      </c>
      <c r="E69" s="37"/>
      <c r="F69" s="37"/>
      <c r="G69" s="37"/>
      <c r="H69" s="38"/>
    </row>
    <row r="70" spans="1:8" s="16" customFormat="1" ht="37.5" customHeight="1" outlineLevel="1" x14ac:dyDescent="0.2">
      <c r="A70" s="130" t="s">
        <v>196</v>
      </c>
      <c r="B70" s="131"/>
      <c r="C70" s="126"/>
      <c r="D70" s="36">
        <v>47880</v>
      </c>
      <c r="E70" s="37"/>
      <c r="F70" s="37"/>
      <c r="G70" s="37"/>
      <c r="H70" s="38"/>
    </row>
    <row r="71" spans="1:8" s="16" customFormat="1" ht="37.5" customHeight="1" outlineLevel="1" x14ac:dyDescent="0.2">
      <c r="A71" s="130" t="s">
        <v>197</v>
      </c>
      <c r="B71" s="131"/>
      <c r="C71" s="126"/>
      <c r="D71" s="36">
        <v>50160</v>
      </c>
      <c r="E71" s="37"/>
      <c r="F71" s="37"/>
      <c r="G71" s="37"/>
      <c r="H71" s="38"/>
    </row>
    <row r="72" spans="1:8" s="16" customFormat="1" ht="37.5" customHeight="1" outlineLevel="1" x14ac:dyDescent="0.2">
      <c r="A72" s="130" t="s">
        <v>198</v>
      </c>
      <c r="B72" s="131"/>
      <c r="C72" s="126"/>
      <c r="D72" s="36">
        <v>52440</v>
      </c>
      <c r="E72" s="37"/>
      <c r="F72" s="37"/>
      <c r="G72" s="37"/>
      <c r="H72" s="38"/>
    </row>
    <row r="73" spans="1:8" s="16" customFormat="1" ht="37.5" customHeight="1" outlineLevel="1" x14ac:dyDescent="0.2">
      <c r="A73" s="130" t="s">
        <v>199</v>
      </c>
      <c r="B73" s="131"/>
      <c r="C73" s="126"/>
      <c r="D73" s="36">
        <v>54720</v>
      </c>
      <c r="E73" s="37"/>
      <c r="F73" s="37"/>
      <c r="G73" s="37"/>
      <c r="H73" s="38"/>
    </row>
    <row r="74" spans="1:8" s="16" customFormat="1" ht="37.5" customHeight="1" outlineLevel="1" x14ac:dyDescent="0.2">
      <c r="A74" s="130" t="s">
        <v>200</v>
      </c>
      <c r="B74" s="131"/>
      <c r="C74" s="126"/>
      <c r="D74" s="36">
        <v>57000</v>
      </c>
      <c r="E74" s="37"/>
      <c r="F74" s="37"/>
      <c r="G74" s="37"/>
      <c r="H74" s="38"/>
    </row>
    <row r="75" spans="1:8" s="16" customFormat="1" ht="37.5" customHeight="1" outlineLevel="1" x14ac:dyDescent="0.2">
      <c r="A75" s="130" t="s">
        <v>201</v>
      </c>
      <c r="B75" s="131"/>
      <c r="C75" s="126"/>
      <c r="D75" s="36">
        <v>59280</v>
      </c>
      <c r="E75" s="37"/>
      <c r="F75" s="37"/>
      <c r="G75" s="37"/>
      <c r="H75" s="38"/>
    </row>
    <row r="76" spans="1:8" s="16" customFormat="1" ht="37.5" customHeight="1" outlineLevel="1" x14ac:dyDescent="0.2">
      <c r="A76" s="130" t="s">
        <v>202</v>
      </c>
      <c r="B76" s="131"/>
      <c r="C76" s="126"/>
      <c r="D76" s="36">
        <v>61560</v>
      </c>
      <c r="E76" s="37"/>
      <c r="F76" s="37"/>
      <c r="G76" s="37"/>
      <c r="H76" s="38"/>
    </row>
    <row r="77" spans="1:8" s="16" customFormat="1" ht="37.5" customHeight="1" outlineLevel="1" x14ac:dyDescent="0.2">
      <c r="A77" s="130" t="s">
        <v>203</v>
      </c>
      <c r="B77" s="131"/>
      <c r="C77" s="126"/>
      <c r="D77" s="36">
        <v>63840</v>
      </c>
      <c r="E77" s="37"/>
      <c r="F77" s="37"/>
      <c r="G77" s="37"/>
      <c r="H77" s="38"/>
    </row>
    <row r="78" spans="1:8" s="16" customFormat="1" ht="37.5" customHeight="1" outlineLevel="1" x14ac:dyDescent="0.2">
      <c r="A78" s="130" t="s">
        <v>204</v>
      </c>
      <c r="B78" s="131"/>
      <c r="C78" s="126"/>
      <c r="D78" s="36">
        <v>66120</v>
      </c>
      <c r="E78" s="37"/>
      <c r="F78" s="37"/>
      <c r="G78" s="37"/>
      <c r="H78" s="38"/>
    </row>
    <row r="79" spans="1:8" s="16" customFormat="1" ht="37.5" customHeight="1" outlineLevel="1" x14ac:dyDescent="0.2">
      <c r="A79" s="130" t="s">
        <v>205</v>
      </c>
      <c r="B79" s="131"/>
      <c r="C79" s="126"/>
      <c r="D79" s="36">
        <v>68400</v>
      </c>
      <c r="E79" s="37"/>
      <c r="F79" s="37"/>
      <c r="G79" s="37"/>
      <c r="H79" s="38"/>
    </row>
    <row r="80" spans="1:8" s="16" customFormat="1" ht="37.5" customHeight="1" outlineLevel="1" x14ac:dyDescent="0.2">
      <c r="A80" s="130" t="s">
        <v>215</v>
      </c>
      <c r="B80" s="131"/>
      <c r="C80" s="126"/>
      <c r="D80" s="36">
        <v>70680</v>
      </c>
      <c r="E80" s="37"/>
      <c r="F80" s="37"/>
      <c r="G80" s="37"/>
      <c r="H80" s="38"/>
    </row>
    <row r="81" spans="1:8" s="16" customFormat="1" ht="37.5" customHeight="1" outlineLevel="1" x14ac:dyDescent="0.2">
      <c r="A81" s="130" t="s">
        <v>216</v>
      </c>
      <c r="B81" s="131"/>
      <c r="C81" s="126"/>
      <c r="D81" s="36">
        <v>72960</v>
      </c>
      <c r="E81" s="37"/>
      <c r="F81" s="37"/>
      <c r="G81" s="37"/>
      <c r="H81" s="38"/>
    </row>
    <row r="82" spans="1:8" s="16" customFormat="1" ht="37.5" customHeight="1" outlineLevel="1" x14ac:dyDescent="0.2">
      <c r="A82" s="130" t="s">
        <v>217</v>
      </c>
      <c r="B82" s="131"/>
      <c r="C82" s="126"/>
      <c r="D82" s="36">
        <v>75240</v>
      </c>
      <c r="E82" s="37"/>
      <c r="F82" s="37"/>
      <c r="G82" s="37"/>
      <c r="H82" s="38"/>
    </row>
    <row r="83" spans="1:8" s="16" customFormat="1" ht="37.5" customHeight="1" outlineLevel="1" x14ac:dyDescent="0.2">
      <c r="A83" s="130" t="s">
        <v>218</v>
      </c>
      <c r="B83" s="131"/>
      <c r="C83" s="126"/>
      <c r="D83" s="36">
        <v>77520</v>
      </c>
      <c r="E83" s="37"/>
      <c r="F83" s="37"/>
      <c r="G83" s="37"/>
      <c r="H83" s="38"/>
    </row>
    <row r="84" spans="1:8" s="16" customFormat="1" ht="37.5" customHeight="1" outlineLevel="1" x14ac:dyDescent="0.2">
      <c r="A84" s="130" t="s">
        <v>219</v>
      </c>
      <c r="B84" s="131"/>
      <c r="C84" s="126"/>
      <c r="D84" s="36">
        <v>79800</v>
      </c>
      <c r="E84" s="37"/>
      <c r="F84" s="37"/>
      <c r="G84" s="37"/>
      <c r="H84" s="38"/>
    </row>
    <row r="85" spans="1:8" s="16" customFormat="1" ht="37.5" customHeight="1" outlineLevel="1" x14ac:dyDescent="0.2">
      <c r="A85" s="130" t="s">
        <v>220</v>
      </c>
      <c r="B85" s="131"/>
      <c r="C85" s="126"/>
      <c r="D85" s="36">
        <v>82080</v>
      </c>
      <c r="E85" s="37"/>
      <c r="F85" s="37"/>
      <c r="G85" s="37"/>
      <c r="H85" s="38"/>
    </row>
    <row r="86" spans="1:8" s="16" customFormat="1" ht="37.5" customHeight="1" outlineLevel="1" x14ac:dyDescent="0.2">
      <c r="A86" s="130" t="s">
        <v>221</v>
      </c>
      <c r="B86" s="131"/>
      <c r="C86" s="126"/>
      <c r="D86" s="36">
        <v>84360</v>
      </c>
      <c r="E86" s="37"/>
      <c r="F86" s="37"/>
      <c r="G86" s="37"/>
      <c r="H86" s="38"/>
    </row>
    <row r="87" spans="1:8" s="16" customFormat="1" ht="37.5" customHeight="1" outlineLevel="1" x14ac:dyDescent="0.2">
      <c r="A87" s="130" t="s">
        <v>222</v>
      </c>
      <c r="B87" s="131"/>
      <c r="C87" s="126"/>
      <c r="D87" s="36">
        <v>86640</v>
      </c>
      <c r="E87" s="37"/>
      <c r="F87" s="37"/>
      <c r="G87" s="37"/>
      <c r="H87" s="38"/>
    </row>
    <row r="88" spans="1:8" s="16" customFormat="1" ht="37.5" customHeight="1" outlineLevel="1" x14ac:dyDescent="0.2">
      <c r="A88" s="130" t="s">
        <v>223</v>
      </c>
      <c r="B88" s="131"/>
      <c r="C88" s="126"/>
      <c r="D88" s="36">
        <v>88920</v>
      </c>
      <c r="E88" s="37"/>
      <c r="F88" s="37"/>
      <c r="G88" s="37"/>
      <c r="H88" s="38"/>
    </row>
    <row r="89" spans="1:8" s="16" customFormat="1" ht="37.5" customHeight="1" outlineLevel="1" x14ac:dyDescent="0.2">
      <c r="A89" s="130" t="s">
        <v>224</v>
      </c>
      <c r="B89" s="131"/>
      <c r="C89" s="126"/>
      <c r="D89" s="36">
        <v>91200</v>
      </c>
      <c r="E89" s="37"/>
      <c r="F89" s="37"/>
      <c r="G89" s="37"/>
      <c r="H89" s="38"/>
    </row>
    <row r="90" spans="1:8" s="16" customFormat="1" ht="37.5" customHeight="1" outlineLevel="1" x14ac:dyDescent="0.2">
      <c r="A90" s="130" t="s">
        <v>291</v>
      </c>
      <c r="B90" s="131"/>
      <c r="C90" s="126"/>
      <c r="D90" s="36">
        <v>93480</v>
      </c>
      <c r="E90" s="37"/>
      <c r="F90" s="37"/>
      <c r="G90" s="37"/>
      <c r="H90" s="38"/>
    </row>
    <row r="91" spans="1:8" s="16" customFormat="1" ht="37.5" customHeight="1" outlineLevel="1" x14ac:dyDescent="0.2">
      <c r="A91" s="130" t="s">
        <v>292</v>
      </c>
      <c r="B91" s="131"/>
      <c r="C91" s="126"/>
      <c r="D91" s="36">
        <v>95760</v>
      </c>
      <c r="E91" s="37"/>
      <c r="F91" s="37"/>
      <c r="G91" s="37"/>
      <c r="H91" s="38"/>
    </row>
    <row r="92" spans="1:8" s="16" customFormat="1" ht="37.5" customHeight="1" outlineLevel="1" x14ac:dyDescent="0.2">
      <c r="A92" s="130" t="s">
        <v>293</v>
      </c>
      <c r="B92" s="131"/>
      <c r="C92" s="126"/>
      <c r="D92" s="36">
        <v>98040</v>
      </c>
      <c r="E92" s="37"/>
      <c r="F92" s="37"/>
      <c r="G92" s="37"/>
      <c r="H92" s="38"/>
    </row>
    <row r="93" spans="1:8" s="16" customFormat="1" ht="37.5" customHeight="1" outlineLevel="1" x14ac:dyDescent="0.2">
      <c r="A93" s="130" t="s">
        <v>294</v>
      </c>
      <c r="B93" s="131"/>
      <c r="C93" s="126"/>
      <c r="D93" s="36">
        <v>100320</v>
      </c>
      <c r="E93" s="37"/>
      <c r="F93" s="37"/>
      <c r="G93" s="37"/>
      <c r="H93" s="38"/>
    </row>
    <row r="94" spans="1:8" s="16" customFormat="1" ht="37.5" customHeight="1" outlineLevel="1" x14ac:dyDescent="0.2">
      <c r="A94" s="130" t="s">
        <v>295</v>
      </c>
      <c r="B94" s="131"/>
      <c r="C94" s="126"/>
      <c r="D94" s="36">
        <v>102600</v>
      </c>
      <c r="E94" s="37"/>
      <c r="F94" s="37"/>
      <c r="G94" s="37"/>
      <c r="H94" s="38"/>
    </row>
    <row r="95" spans="1:8" s="16" customFormat="1" ht="37.5" customHeight="1" outlineLevel="1" x14ac:dyDescent="0.2">
      <c r="A95" s="130" t="s">
        <v>296</v>
      </c>
      <c r="B95" s="131"/>
      <c r="C95" s="126"/>
      <c r="D95" s="36">
        <v>104880</v>
      </c>
      <c r="E95" s="37"/>
      <c r="F95" s="37"/>
      <c r="G95" s="37"/>
      <c r="H95" s="38"/>
    </row>
    <row r="96" spans="1:8" s="16" customFormat="1" ht="37.5" customHeight="1" outlineLevel="1" x14ac:dyDescent="0.2">
      <c r="A96" s="130" t="s">
        <v>297</v>
      </c>
      <c r="B96" s="131"/>
      <c r="C96" s="126"/>
      <c r="D96" s="36">
        <v>107160</v>
      </c>
      <c r="E96" s="37"/>
      <c r="F96" s="37"/>
      <c r="G96" s="37"/>
      <c r="H96" s="38"/>
    </row>
    <row r="97" spans="1:8" s="16" customFormat="1" ht="37.5" customHeight="1" outlineLevel="1" x14ac:dyDescent="0.2">
      <c r="A97" s="130" t="s">
        <v>298</v>
      </c>
      <c r="B97" s="131"/>
      <c r="C97" s="126"/>
      <c r="D97" s="36">
        <v>109440</v>
      </c>
      <c r="E97" s="37"/>
      <c r="F97" s="37"/>
      <c r="G97" s="37"/>
      <c r="H97" s="38"/>
    </row>
    <row r="98" spans="1:8" s="16" customFormat="1" ht="37.5" customHeight="1" outlineLevel="1" x14ac:dyDescent="0.2">
      <c r="A98" s="130" t="s">
        <v>299</v>
      </c>
      <c r="B98" s="131"/>
      <c r="C98" s="126"/>
      <c r="D98" s="36">
        <v>111720</v>
      </c>
      <c r="E98" s="37"/>
      <c r="F98" s="37"/>
      <c r="G98" s="37"/>
      <c r="H98" s="38"/>
    </row>
    <row r="99" spans="1:8" s="16" customFormat="1" ht="37.5" customHeight="1" outlineLevel="1" thickBot="1" x14ac:dyDescent="0.25">
      <c r="A99" s="130" t="s">
        <v>300</v>
      </c>
      <c r="B99" s="131"/>
      <c r="C99" s="126"/>
      <c r="D99" s="36">
        <v>114000</v>
      </c>
      <c r="E99" s="37"/>
      <c r="F99" s="37"/>
      <c r="G99" s="37"/>
      <c r="H99" s="38"/>
    </row>
    <row r="100" spans="1:8" s="16" customFormat="1" ht="24.95" customHeight="1" thickBot="1" x14ac:dyDescent="0.4">
      <c r="A100" s="81"/>
      <c r="B100" s="467"/>
      <c r="C100" s="118"/>
      <c r="D100" s="753" t="s">
        <v>715</v>
      </c>
      <c r="E100" s="753"/>
      <c r="F100" s="753"/>
      <c r="G100" s="753"/>
      <c r="H100" s="754"/>
    </row>
    <row r="101" spans="1:8" s="16" customFormat="1" ht="24.95" customHeight="1" thickBot="1" x14ac:dyDescent="0.25">
      <c r="A101" s="470"/>
      <c r="B101" s="471"/>
      <c r="C101" s="182"/>
      <c r="D101" s="472" t="s">
        <v>175</v>
      </c>
      <c r="E101" s="473" t="s">
        <v>176</v>
      </c>
      <c r="F101" s="474" t="s">
        <v>177</v>
      </c>
      <c r="G101" s="473" t="s">
        <v>178</v>
      </c>
      <c r="H101" s="475"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2" s="31">
        <f>F102*1.2</f>
        <v>12024</v>
      </c>
      <c r="E102" s="32">
        <f>F102*1.1</f>
        <v>11022</v>
      </c>
      <c r="F102" s="32">
        <v>10020</v>
      </c>
      <c r="G102" s="32">
        <f>F102*0.75</f>
        <v>7515</v>
      </c>
      <c r="H102" s="33">
        <f>F102*0.5</f>
        <v>5010</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7" s="54">
        <f>F107*1.2</f>
        <v>13680</v>
      </c>
      <c r="E107" s="32">
        <f>F107*1.1</f>
        <v>12540.000000000002</v>
      </c>
      <c r="F107" s="32">
        <v>11400</v>
      </c>
      <c r="G107" s="32">
        <f>F107*0.75</f>
        <v>8550</v>
      </c>
      <c r="H107" s="33">
        <f>F107*0.5</f>
        <v>5700</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3" s="264">
        <v>240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5" s="265"/>
      <c r="E115" s="319"/>
      <c r="F115" s="319"/>
      <c r="G115" s="319"/>
      <c r="H115" s="320"/>
    </row>
    <row r="116" spans="1:8" s="16" customFormat="1" ht="24.95" customHeight="1" thickBot="1" x14ac:dyDescent="0.25">
      <c r="A116" s="81"/>
      <c r="B116" s="117"/>
      <c r="C116" s="118"/>
      <c r="D116" s="468" t="s">
        <v>351</v>
      </c>
      <c r="E116" s="468"/>
      <c r="F116" s="468"/>
      <c r="G116" s="468"/>
      <c r="H116" s="469"/>
    </row>
    <row r="117" spans="1:8" s="16" customFormat="1" ht="50.1" customHeight="1" thickBot="1" x14ac:dyDescent="0.25">
      <c r="A117" s="119" t="s">
        <v>31</v>
      </c>
      <c r="B117" s="120"/>
      <c r="C117" s="120"/>
      <c r="D117" s="700" t="str">
        <f>"от "&amp;MIN(D118:D136)&amp;" до "&amp;MAX(D118:D136)</f>
        <v>от 2280 до 43320</v>
      </c>
      <c r="E117" s="701"/>
      <c r="F117" s="701"/>
      <c r="G117" s="701"/>
      <c r="H117" s="702"/>
    </row>
    <row r="118" spans="1:8" s="16" customFormat="1" ht="37.5" customHeight="1" outlineLevel="1" x14ac:dyDescent="0.2">
      <c r="A118" s="124" t="s">
        <v>355</v>
      </c>
      <c r="B118" s="364"/>
      <c r="C118" s="60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1">
        <v>2280</v>
      </c>
      <c r="E118" s="32"/>
      <c r="F118" s="32"/>
      <c r="G118" s="32"/>
      <c r="H118" s="33"/>
    </row>
    <row r="119" spans="1:8" s="16" customFormat="1" ht="37.5" customHeight="1" outlineLevel="1" x14ac:dyDescent="0.2">
      <c r="A119" s="500" t="s">
        <v>356</v>
      </c>
      <c r="B119" s="512"/>
      <c r="C119" s="728"/>
      <c r="D119" s="36">
        <v>4560</v>
      </c>
      <c r="E119" s="37"/>
      <c r="F119" s="37"/>
      <c r="G119" s="37"/>
      <c r="H119" s="38"/>
    </row>
    <row r="120" spans="1:8" s="16" customFormat="1" ht="37.5" customHeight="1" outlineLevel="1" x14ac:dyDescent="0.2">
      <c r="A120" s="500" t="s">
        <v>357</v>
      </c>
      <c r="B120" s="512"/>
      <c r="C120" s="728"/>
      <c r="D120" s="36">
        <v>6840</v>
      </c>
      <c r="E120" s="37"/>
      <c r="F120" s="37"/>
      <c r="G120" s="37"/>
      <c r="H120" s="38"/>
    </row>
    <row r="121" spans="1:8" s="16" customFormat="1" ht="37.5" customHeight="1" outlineLevel="1" x14ac:dyDescent="0.2">
      <c r="A121" s="500" t="s">
        <v>358</v>
      </c>
      <c r="B121" s="512"/>
      <c r="C121" s="728"/>
      <c r="D121" s="36">
        <v>9120</v>
      </c>
      <c r="E121" s="37"/>
      <c r="F121" s="37"/>
      <c r="G121" s="37"/>
      <c r="H121" s="38"/>
    </row>
    <row r="122" spans="1:8" s="16" customFormat="1" ht="37.5" customHeight="1" outlineLevel="1" x14ac:dyDescent="0.2">
      <c r="A122" s="500" t="s">
        <v>359</v>
      </c>
      <c r="B122" s="512"/>
      <c r="C122" s="728"/>
      <c r="D122" s="36">
        <v>11400</v>
      </c>
      <c r="E122" s="37"/>
      <c r="F122" s="37"/>
      <c r="G122" s="37"/>
      <c r="H122" s="38"/>
    </row>
    <row r="123" spans="1:8" s="16" customFormat="1" ht="37.5" customHeight="1" outlineLevel="1" x14ac:dyDescent="0.2">
      <c r="A123" s="500" t="s">
        <v>360</v>
      </c>
      <c r="B123" s="512"/>
      <c r="C123" s="728"/>
      <c r="D123" s="36">
        <v>13680</v>
      </c>
      <c r="E123" s="37"/>
      <c r="F123" s="37"/>
      <c r="G123" s="37"/>
      <c r="H123" s="38"/>
    </row>
    <row r="124" spans="1:8" s="16" customFormat="1" ht="37.5" customHeight="1" outlineLevel="1" x14ac:dyDescent="0.2">
      <c r="A124" s="500" t="s">
        <v>361</v>
      </c>
      <c r="B124" s="512"/>
      <c r="C124" s="728"/>
      <c r="D124" s="36">
        <v>15960</v>
      </c>
      <c r="E124" s="37"/>
      <c r="F124" s="37"/>
      <c r="G124" s="37"/>
      <c r="H124" s="38"/>
    </row>
    <row r="125" spans="1:8" s="16" customFormat="1" ht="37.5" customHeight="1" outlineLevel="1" x14ac:dyDescent="0.2">
      <c r="A125" s="500" t="s">
        <v>362</v>
      </c>
      <c r="B125" s="512"/>
      <c r="C125" s="728"/>
      <c r="D125" s="36">
        <v>18240</v>
      </c>
      <c r="E125" s="37"/>
      <c r="F125" s="37"/>
      <c r="G125" s="37"/>
      <c r="H125" s="38"/>
    </row>
    <row r="126" spans="1:8" s="16" customFormat="1" ht="37.5" customHeight="1" outlineLevel="1" x14ac:dyDescent="0.2">
      <c r="A126" s="500" t="s">
        <v>363</v>
      </c>
      <c r="B126" s="512"/>
      <c r="C126" s="728"/>
      <c r="D126" s="36">
        <v>20520</v>
      </c>
      <c r="E126" s="37"/>
      <c r="F126" s="37"/>
      <c r="G126" s="37"/>
      <c r="H126" s="38"/>
    </row>
    <row r="127" spans="1:8" s="16" customFormat="1" ht="37.5" customHeight="1" outlineLevel="1" x14ac:dyDescent="0.2">
      <c r="A127" s="500" t="s">
        <v>364</v>
      </c>
      <c r="B127" s="512"/>
      <c r="C127" s="728"/>
      <c r="D127" s="36">
        <v>22800</v>
      </c>
      <c r="E127" s="37"/>
      <c r="F127" s="37"/>
      <c r="G127" s="37"/>
      <c r="H127" s="38"/>
    </row>
    <row r="128" spans="1:8" s="16" customFormat="1" ht="37.5" customHeight="1" outlineLevel="1" x14ac:dyDescent="0.2">
      <c r="A128" s="500" t="s">
        <v>365</v>
      </c>
      <c r="B128" s="512"/>
      <c r="C128" s="728"/>
      <c r="D128" s="36">
        <v>25080</v>
      </c>
      <c r="E128" s="37"/>
      <c r="F128" s="37"/>
      <c r="G128" s="37"/>
      <c r="H128" s="38"/>
    </row>
    <row r="129" spans="1:8" s="16" customFormat="1" ht="37.5" customHeight="1" outlineLevel="1" x14ac:dyDescent="0.2">
      <c r="A129" s="500" t="s">
        <v>366</v>
      </c>
      <c r="B129" s="512"/>
      <c r="C129" s="728"/>
      <c r="D129" s="36">
        <v>27360</v>
      </c>
      <c r="E129" s="37"/>
      <c r="F129" s="37"/>
      <c r="G129" s="37"/>
      <c r="H129" s="38"/>
    </row>
    <row r="130" spans="1:8" s="16" customFormat="1" ht="37.5" customHeight="1" outlineLevel="1" x14ac:dyDescent="0.2">
      <c r="A130" s="500" t="s">
        <v>367</v>
      </c>
      <c r="B130" s="512"/>
      <c r="C130" s="728"/>
      <c r="D130" s="36">
        <v>29640</v>
      </c>
      <c r="E130" s="37"/>
      <c r="F130" s="37"/>
      <c r="G130" s="37"/>
      <c r="H130" s="38"/>
    </row>
    <row r="131" spans="1:8" s="16" customFormat="1" ht="37.5" customHeight="1" outlineLevel="1" x14ac:dyDescent="0.2">
      <c r="A131" s="500" t="s">
        <v>368</v>
      </c>
      <c r="B131" s="512"/>
      <c r="C131" s="728"/>
      <c r="D131" s="36">
        <v>31920</v>
      </c>
      <c r="E131" s="37"/>
      <c r="F131" s="37"/>
      <c r="G131" s="37"/>
      <c r="H131" s="38"/>
    </row>
    <row r="132" spans="1:8" s="16" customFormat="1" ht="37.5" customHeight="1" outlineLevel="1" x14ac:dyDescent="0.2">
      <c r="A132" s="500" t="s">
        <v>369</v>
      </c>
      <c r="B132" s="512"/>
      <c r="C132" s="728"/>
      <c r="D132" s="36">
        <v>34200</v>
      </c>
      <c r="E132" s="37"/>
      <c r="F132" s="37"/>
      <c r="G132" s="37"/>
      <c r="H132" s="38"/>
    </row>
    <row r="133" spans="1:8" s="16" customFormat="1" ht="37.5" customHeight="1" outlineLevel="1" x14ac:dyDescent="0.2">
      <c r="A133" s="500" t="s">
        <v>370</v>
      </c>
      <c r="B133" s="512"/>
      <c r="C133" s="728"/>
      <c r="D133" s="36">
        <v>36480</v>
      </c>
      <c r="E133" s="37"/>
      <c r="F133" s="37"/>
      <c r="G133" s="37"/>
      <c r="H133" s="38"/>
    </row>
    <row r="134" spans="1:8" s="16" customFormat="1" ht="37.5" customHeight="1" outlineLevel="1" x14ac:dyDescent="0.2">
      <c r="A134" s="500" t="s">
        <v>371</v>
      </c>
      <c r="B134" s="512"/>
      <c r="C134" s="728"/>
      <c r="D134" s="36">
        <v>38760</v>
      </c>
      <c r="E134" s="37"/>
      <c r="F134" s="37"/>
      <c r="G134" s="37"/>
      <c r="H134" s="38"/>
    </row>
    <row r="135" spans="1:8" s="16" customFormat="1" ht="37.5" customHeight="1" outlineLevel="1" x14ac:dyDescent="0.2">
      <c r="A135" s="500" t="s">
        <v>372</v>
      </c>
      <c r="B135" s="512"/>
      <c r="C135" s="728"/>
      <c r="D135" s="36">
        <v>41040</v>
      </c>
      <c r="E135" s="37"/>
      <c r="F135" s="37"/>
      <c r="G135" s="37"/>
      <c r="H135" s="38"/>
    </row>
    <row r="136" spans="1:8" s="16" customFormat="1" ht="37.5" customHeight="1" outlineLevel="1" x14ac:dyDescent="0.2">
      <c r="A136" s="500" t="s">
        <v>373</v>
      </c>
      <c r="B136" s="512"/>
      <c r="C136" s="728"/>
      <c r="D136" s="36">
        <v>43320</v>
      </c>
      <c r="E136" s="37"/>
      <c r="F136" s="37"/>
      <c r="G136" s="37"/>
      <c r="H136" s="38"/>
    </row>
    <row r="137" spans="1:8" s="16" customFormat="1" ht="37.5" customHeight="1" outlineLevel="1" x14ac:dyDescent="0.2">
      <c r="A137" s="130" t="s">
        <v>374</v>
      </c>
      <c r="B137" s="366"/>
      <c r="C137" s="728"/>
      <c r="D137" s="36">
        <v>45600</v>
      </c>
      <c r="E137" s="37"/>
      <c r="F137" s="37"/>
      <c r="G137" s="37"/>
      <c r="H137" s="38"/>
    </row>
    <row r="138" spans="1:8" s="16" customFormat="1" ht="37.5" customHeight="1" outlineLevel="1" x14ac:dyDescent="0.2">
      <c r="A138" s="130" t="s">
        <v>375</v>
      </c>
      <c r="B138" s="131"/>
      <c r="C138" s="728"/>
      <c r="D138" s="36">
        <v>47880</v>
      </c>
      <c r="E138" s="37"/>
      <c r="F138" s="37"/>
      <c r="G138" s="37"/>
      <c r="H138" s="38"/>
    </row>
    <row r="139" spans="1:8" s="16" customFormat="1" ht="37.5" customHeight="1" outlineLevel="1" x14ac:dyDescent="0.2">
      <c r="A139" s="130" t="s">
        <v>376</v>
      </c>
      <c r="B139" s="131"/>
      <c r="C139" s="728"/>
      <c r="D139" s="36">
        <v>50160</v>
      </c>
      <c r="E139" s="37"/>
      <c r="F139" s="37"/>
      <c r="G139" s="37"/>
      <c r="H139" s="38"/>
    </row>
    <row r="140" spans="1:8" s="16" customFormat="1" ht="37.5" customHeight="1" outlineLevel="1" x14ac:dyDescent="0.2">
      <c r="A140" s="130" t="s">
        <v>377</v>
      </c>
      <c r="B140" s="131"/>
      <c r="C140" s="728"/>
      <c r="D140" s="36">
        <v>52440</v>
      </c>
      <c r="E140" s="37"/>
      <c r="F140" s="37"/>
      <c r="G140" s="37"/>
      <c r="H140" s="38"/>
    </row>
    <row r="141" spans="1:8" s="16" customFormat="1" ht="37.5" customHeight="1" outlineLevel="1" x14ac:dyDescent="0.2">
      <c r="A141" s="130" t="s">
        <v>378</v>
      </c>
      <c r="B141" s="131"/>
      <c r="C141" s="728"/>
      <c r="D141" s="36">
        <v>54720</v>
      </c>
      <c r="E141" s="37"/>
      <c r="F141" s="37"/>
      <c r="G141" s="37"/>
      <c r="H141" s="38"/>
    </row>
    <row r="142" spans="1:8" s="16" customFormat="1" ht="37.5" customHeight="1" outlineLevel="1" x14ac:dyDescent="0.2">
      <c r="A142" s="130" t="s">
        <v>379</v>
      </c>
      <c r="B142" s="131"/>
      <c r="C142" s="728"/>
      <c r="D142" s="36">
        <v>57000</v>
      </c>
      <c r="E142" s="37"/>
      <c r="F142" s="37"/>
      <c r="G142" s="37"/>
      <c r="H142" s="38"/>
    </row>
    <row r="143" spans="1:8" s="16" customFormat="1" ht="37.5" customHeight="1" outlineLevel="1" x14ac:dyDescent="0.2">
      <c r="A143" s="130" t="s">
        <v>380</v>
      </c>
      <c r="B143" s="131"/>
      <c r="C143" s="728"/>
      <c r="D143" s="36">
        <v>59280</v>
      </c>
      <c r="E143" s="37"/>
      <c r="F143" s="37"/>
      <c r="G143" s="37"/>
      <c r="H143" s="38"/>
    </row>
    <row r="144" spans="1:8" s="16" customFormat="1" ht="37.5" customHeight="1" outlineLevel="1" x14ac:dyDescent="0.2">
      <c r="A144" s="130" t="s">
        <v>381</v>
      </c>
      <c r="B144" s="131"/>
      <c r="C144" s="728"/>
      <c r="D144" s="36">
        <v>61560</v>
      </c>
      <c r="E144" s="37"/>
      <c r="F144" s="37"/>
      <c r="G144" s="37"/>
      <c r="H144" s="38"/>
    </row>
    <row r="145" spans="1:8" s="16" customFormat="1" ht="37.5" customHeight="1" outlineLevel="1" x14ac:dyDescent="0.2">
      <c r="A145" s="130" t="s">
        <v>382</v>
      </c>
      <c r="B145" s="131"/>
      <c r="C145" s="728"/>
      <c r="D145" s="36">
        <v>63840</v>
      </c>
      <c r="E145" s="37"/>
      <c r="F145" s="37"/>
      <c r="G145" s="37"/>
      <c r="H145" s="38"/>
    </row>
    <row r="146" spans="1:8" s="16" customFormat="1" ht="37.5" customHeight="1" outlineLevel="1" x14ac:dyDescent="0.2">
      <c r="A146" s="130" t="s">
        <v>383</v>
      </c>
      <c r="B146" s="131"/>
      <c r="C146" s="728"/>
      <c r="D146" s="36">
        <v>66120</v>
      </c>
      <c r="E146" s="37"/>
      <c r="F146" s="37"/>
      <c r="G146" s="37"/>
      <c r="H146" s="38"/>
    </row>
    <row r="147" spans="1:8" s="16" customFormat="1" ht="37.5" customHeight="1" outlineLevel="1" x14ac:dyDescent="0.2">
      <c r="A147" s="130" t="s">
        <v>384</v>
      </c>
      <c r="B147" s="131"/>
      <c r="C147" s="728"/>
      <c r="D147" s="36">
        <v>68400</v>
      </c>
      <c r="E147" s="37"/>
      <c r="F147" s="37"/>
      <c r="G147" s="37"/>
      <c r="H147" s="38"/>
    </row>
    <row r="148" spans="1:8" s="16" customFormat="1" ht="37.5" customHeight="1" outlineLevel="1" x14ac:dyDescent="0.2">
      <c r="A148" s="130" t="s">
        <v>385</v>
      </c>
      <c r="B148" s="131"/>
      <c r="C148" s="728"/>
      <c r="D148" s="36">
        <v>70680</v>
      </c>
      <c r="E148" s="37"/>
      <c r="F148" s="37"/>
      <c r="G148" s="37"/>
      <c r="H148" s="38"/>
    </row>
    <row r="149" spans="1:8" s="16" customFormat="1" ht="37.5" customHeight="1" outlineLevel="1" x14ac:dyDescent="0.2">
      <c r="A149" s="130" t="s">
        <v>386</v>
      </c>
      <c r="B149" s="131"/>
      <c r="C149" s="728"/>
      <c r="D149" s="36">
        <v>72960</v>
      </c>
      <c r="E149" s="37"/>
      <c r="F149" s="37"/>
      <c r="G149" s="37"/>
      <c r="H149" s="38"/>
    </row>
    <row r="150" spans="1:8" s="16" customFormat="1" ht="37.5" customHeight="1" outlineLevel="1" x14ac:dyDescent="0.2">
      <c r="A150" s="130" t="s">
        <v>387</v>
      </c>
      <c r="B150" s="131"/>
      <c r="C150" s="728"/>
      <c r="D150" s="36">
        <v>75240</v>
      </c>
      <c r="E150" s="37"/>
      <c r="F150" s="37"/>
      <c r="G150" s="37"/>
      <c r="H150" s="38"/>
    </row>
    <row r="151" spans="1:8" s="16" customFormat="1" ht="37.5" customHeight="1" outlineLevel="1" x14ac:dyDescent="0.2">
      <c r="A151" s="130" t="s">
        <v>388</v>
      </c>
      <c r="B151" s="131"/>
      <c r="C151" s="728"/>
      <c r="D151" s="36">
        <v>77520</v>
      </c>
      <c r="E151" s="37"/>
      <c r="F151" s="37"/>
      <c r="G151" s="37"/>
      <c r="H151" s="38"/>
    </row>
    <row r="152" spans="1:8" s="16" customFormat="1" ht="37.5" customHeight="1" outlineLevel="1" x14ac:dyDescent="0.2">
      <c r="A152" s="130" t="s">
        <v>389</v>
      </c>
      <c r="B152" s="131"/>
      <c r="C152" s="728"/>
      <c r="D152" s="36">
        <v>79800</v>
      </c>
      <c r="E152" s="37"/>
      <c r="F152" s="37"/>
      <c r="G152" s="37"/>
      <c r="H152" s="38"/>
    </row>
    <row r="153" spans="1:8" s="16" customFormat="1" ht="37.5" customHeight="1" outlineLevel="1" x14ac:dyDescent="0.2">
      <c r="A153" s="130" t="s">
        <v>390</v>
      </c>
      <c r="B153" s="131"/>
      <c r="C153" s="728"/>
      <c r="D153" s="36">
        <v>82080</v>
      </c>
      <c r="E153" s="37"/>
      <c r="F153" s="37"/>
      <c r="G153" s="37"/>
      <c r="H153" s="38"/>
    </row>
    <row r="154" spans="1:8" s="16" customFormat="1" ht="37.5" customHeight="1" outlineLevel="1" x14ac:dyDescent="0.2">
      <c r="A154" s="130" t="s">
        <v>391</v>
      </c>
      <c r="B154" s="131"/>
      <c r="C154" s="728"/>
      <c r="D154" s="36">
        <v>84360</v>
      </c>
      <c r="E154" s="37"/>
      <c r="F154" s="37"/>
      <c r="G154" s="37"/>
      <c r="H154" s="38"/>
    </row>
    <row r="155" spans="1:8" s="16" customFormat="1" ht="37.5" customHeight="1" outlineLevel="1" x14ac:dyDescent="0.2">
      <c r="A155" s="130" t="s">
        <v>392</v>
      </c>
      <c r="B155" s="131"/>
      <c r="C155" s="728"/>
      <c r="D155" s="36">
        <v>86640</v>
      </c>
      <c r="E155" s="37"/>
      <c r="F155" s="37"/>
      <c r="G155" s="37"/>
      <c r="H155" s="38"/>
    </row>
    <row r="156" spans="1:8" s="16" customFormat="1" ht="37.5" customHeight="1" outlineLevel="1" x14ac:dyDescent="0.2">
      <c r="A156" s="130" t="s">
        <v>393</v>
      </c>
      <c r="B156" s="131"/>
      <c r="C156" s="728"/>
      <c r="D156" s="36">
        <v>88920</v>
      </c>
      <c r="E156" s="37"/>
      <c r="F156" s="37"/>
      <c r="G156" s="37"/>
      <c r="H156" s="38"/>
    </row>
    <row r="157" spans="1:8" s="16" customFormat="1" ht="37.5" customHeight="1" outlineLevel="1" x14ac:dyDescent="0.2">
      <c r="A157" s="130" t="s">
        <v>394</v>
      </c>
      <c r="B157" s="131"/>
      <c r="C157" s="728"/>
      <c r="D157" s="36">
        <v>91200</v>
      </c>
      <c r="E157" s="37"/>
      <c r="F157" s="37"/>
      <c r="G157" s="37"/>
      <c r="H157" s="38"/>
    </row>
    <row r="158" spans="1:8" s="16" customFormat="1" ht="37.5" customHeight="1" outlineLevel="1" x14ac:dyDescent="0.2">
      <c r="A158" s="130" t="s">
        <v>395</v>
      </c>
      <c r="B158" s="131"/>
      <c r="C158" s="728"/>
      <c r="D158" s="36">
        <v>93480</v>
      </c>
      <c r="E158" s="37"/>
      <c r="F158" s="37"/>
      <c r="G158" s="37"/>
      <c r="H158" s="38"/>
    </row>
    <row r="159" spans="1:8" s="16" customFormat="1" ht="37.5" customHeight="1" outlineLevel="1" x14ac:dyDescent="0.2">
      <c r="A159" s="130" t="s">
        <v>396</v>
      </c>
      <c r="B159" s="131"/>
      <c r="C159" s="728"/>
      <c r="D159" s="36">
        <v>95760</v>
      </c>
      <c r="E159" s="37"/>
      <c r="F159" s="37"/>
      <c r="G159" s="37"/>
      <c r="H159" s="38"/>
    </row>
    <row r="160" spans="1:8" s="16" customFormat="1" ht="37.5" customHeight="1" outlineLevel="1" x14ac:dyDescent="0.2">
      <c r="A160" s="130" t="s">
        <v>397</v>
      </c>
      <c r="B160" s="131"/>
      <c r="C160" s="728"/>
      <c r="D160" s="36">
        <v>98040</v>
      </c>
      <c r="E160" s="37"/>
      <c r="F160" s="37"/>
      <c r="G160" s="37"/>
      <c r="H160" s="38"/>
    </row>
    <row r="161" spans="1:8" s="16" customFormat="1" ht="37.5" customHeight="1" outlineLevel="1" x14ac:dyDescent="0.2">
      <c r="A161" s="130" t="s">
        <v>398</v>
      </c>
      <c r="B161" s="131"/>
      <c r="C161" s="728"/>
      <c r="D161" s="36">
        <v>100320</v>
      </c>
      <c r="E161" s="37"/>
      <c r="F161" s="37"/>
      <c r="G161" s="37"/>
      <c r="H161" s="38"/>
    </row>
    <row r="162" spans="1:8" s="16" customFormat="1" ht="37.5" customHeight="1" outlineLevel="1" x14ac:dyDescent="0.2">
      <c r="A162" s="130" t="s">
        <v>399</v>
      </c>
      <c r="B162" s="131"/>
      <c r="C162" s="728"/>
      <c r="D162" s="36">
        <v>102600</v>
      </c>
      <c r="E162" s="37"/>
      <c r="F162" s="37"/>
      <c r="G162" s="37"/>
      <c r="H162" s="38"/>
    </row>
    <row r="163" spans="1:8" s="16" customFormat="1" ht="37.5" customHeight="1" outlineLevel="1" x14ac:dyDescent="0.2">
      <c r="A163" s="130" t="s">
        <v>400</v>
      </c>
      <c r="B163" s="131"/>
      <c r="C163" s="728"/>
      <c r="D163" s="36">
        <v>104880</v>
      </c>
      <c r="E163" s="37"/>
      <c r="F163" s="37"/>
      <c r="G163" s="37"/>
      <c r="H163" s="38"/>
    </row>
    <row r="164" spans="1:8" s="16" customFormat="1" ht="37.5" customHeight="1" outlineLevel="1" x14ac:dyDescent="0.2">
      <c r="A164" s="130" t="s">
        <v>401</v>
      </c>
      <c r="B164" s="131"/>
      <c r="C164" s="728"/>
      <c r="D164" s="36">
        <v>107160</v>
      </c>
      <c r="E164" s="37"/>
      <c r="F164" s="37"/>
      <c r="G164" s="37"/>
      <c r="H164" s="38"/>
    </row>
    <row r="165" spans="1:8" s="16" customFormat="1" ht="37.5" customHeight="1" outlineLevel="1" x14ac:dyDescent="0.2">
      <c r="A165" s="130" t="s">
        <v>402</v>
      </c>
      <c r="B165" s="131"/>
      <c r="C165" s="728"/>
      <c r="D165" s="36">
        <v>109440</v>
      </c>
      <c r="E165" s="37"/>
      <c r="F165" s="37"/>
      <c r="G165" s="37"/>
      <c r="H165" s="38"/>
    </row>
    <row r="166" spans="1:8" s="16" customFormat="1" ht="37.5" customHeight="1" outlineLevel="1" x14ac:dyDescent="0.2">
      <c r="A166" s="130" t="s">
        <v>403</v>
      </c>
      <c r="B166" s="131"/>
      <c r="C166" s="728"/>
      <c r="D166" s="36">
        <v>111720</v>
      </c>
      <c r="E166" s="37"/>
      <c r="F166" s="37"/>
      <c r="G166" s="37"/>
      <c r="H166" s="38"/>
    </row>
    <row r="167" spans="1:8" s="16" customFormat="1" ht="37.5" customHeight="1" outlineLevel="1" thickBot="1" x14ac:dyDescent="0.25">
      <c r="A167" s="130" t="s">
        <v>404</v>
      </c>
      <c r="B167" s="131"/>
      <c r="C167" s="728"/>
      <c r="D167" s="44">
        <v>114000</v>
      </c>
      <c r="E167" s="45"/>
      <c r="F167" s="45"/>
      <c r="G167" s="45"/>
      <c r="H167" s="46"/>
    </row>
    <row r="168" spans="1:8" s="16" customFormat="1" ht="50.1" customHeight="1" thickBot="1" x14ac:dyDescent="0.25">
      <c r="A168" s="119" t="s">
        <v>52</v>
      </c>
      <c r="B168" s="120"/>
      <c r="C168" s="120"/>
      <c r="D168" s="452" t="str">
        <f>"от "&amp;MIN(D169:D178)&amp;" до "&amp;MAX(D169:D178)</f>
        <v>от 390 до 10290</v>
      </c>
      <c r="E168" s="453"/>
      <c r="F168" s="453"/>
      <c r="G168" s="453"/>
      <c r="H168" s="454"/>
    </row>
    <row r="169" spans="1:8" s="16" customFormat="1" ht="162.75" customHeight="1" x14ac:dyDescent="0.2">
      <c r="A169" s="590"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69" s="510">
        <v>1380</v>
      </c>
      <c r="E169" s="510"/>
      <c r="F169" s="510"/>
      <c r="G169" s="510"/>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0" s="56">
        <v>840</v>
      </c>
      <c r="E170" s="37"/>
      <c r="F170" s="37"/>
      <c r="G170" s="37"/>
      <c r="H170" s="38"/>
    </row>
    <row r="171" spans="1:8" s="16" customFormat="1" ht="37.5" customHeight="1" x14ac:dyDescent="0.2">
      <c r="A171" s="143" t="s">
        <v>55</v>
      </c>
      <c r="B171" s="144"/>
      <c r="C171" s="142"/>
      <c r="D171" s="56">
        <v>10290</v>
      </c>
      <c r="E171" s="37"/>
      <c r="F171" s="37"/>
      <c r="G171" s="37"/>
      <c r="H171" s="38"/>
    </row>
    <row r="172" spans="1:8" s="16" customFormat="1" ht="37.5" customHeight="1" x14ac:dyDescent="0.2">
      <c r="A172" s="143" t="s">
        <v>56</v>
      </c>
      <c r="B172" s="144"/>
      <c r="C172" s="142"/>
      <c r="D172" s="56">
        <v>2190</v>
      </c>
      <c r="E172" s="37"/>
      <c r="F172" s="37"/>
      <c r="G172" s="37"/>
      <c r="H172" s="38"/>
    </row>
    <row r="173" spans="1:8" s="16" customFormat="1" ht="37.5" customHeight="1" x14ac:dyDescent="0.2">
      <c r="A173" s="143" t="s">
        <v>57</v>
      </c>
      <c r="B173" s="144"/>
      <c r="C173" s="142"/>
      <c r="D173" s="56">
        <v>6390</v>
      </c>
      <c r="E173" s="37"/>
      <c r="F173" s="37"/>
      <c r="G173" s="37"/>
      <c r="H173" s="38"/>
    </row>
    <row r="174" spans="1:8" s="16" customFormat="1" ht="37.5" customHeight="1" x14ac:dyDescent="0.2">
      <c r="A174" s="143" t="s">
        <v>58</v>
      </c>
      <c r="B174" s="144"/>
      <c r="C174" s="142"/>
      <c r="D174" s="56">
        <v>390</v>
      </c>
      <c r="E174" s="37"/>
      <c r="F174" s="37"/>
      <c r="G174" s="37"/>
      <c r="H174" s="38"/>
    </row>
    <row r="175" spans="1:8" s="16" customFormat="1" ht="37.5" customHeight="1" x14ac:dyDescent="0.2">
      <c r="A175" s="143" t="s">
        <v>59</v>
      </c>
      <c r="B175" s="144"/>
      <c r="C175" s="142"/>
      <c r="D175" s="56">
        <v>390</v>
      </c>
      <c r="E175" s="37"/>
      <c r="F175" s="37"/>
      <c r="G175" s="37"/>
      <c r="H175" s="38"/>
    </row>
    <row r="176" spans="1:8" s="16" customFormat="1" ht="37.5" customHeight="1" x14ac:dyDescent="0.2">
      <c r="A176" s="143" t="s">
        <v>60</v>
      </c>
      <c r="B176" s="144"/>
      <c r="C176" s="142"/>
      <c r="D176" s="56">
        <v>780</v>
      </c>
      <c r="E176" s="37"/>
      <c r="F176" s="37"/>
      <c r="G176" s="37"/>
      <c r="H176" s="38"/>
    </row>
    <row r="177" spans="1:8" s="16" customFormat="1" ht="37.5" customHeight="1" x14ac:dyDescent="0.2">
      <c r="A177" s="143" t="s">
        <v>61</v>
      </c>
      <c r="B177" s="144"/>
      <c r="C177" s="142"/>
      <c r="D177" s="56">
        <v>1170</v>
      </c>
      <c r="E177" s="37"/>
      <c r="F177" s="37"/>
      <c r="G177" s="37"/>
      <c r="H177" s="38"/>
    </row>
    <row r="178" spans="1:8" s="16" customFormat="1" ht="37.5" customHeight="1" thickBot="1" x14ac:dyDescent="0.25">
      <c r="A178" s="194" t="s">
        <v>62</v>
      </c>
      <c r="B178" s="195"/>
      <c r="C178" s="147"/>
      <c r="D178" s="56">
        <v>6990</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540 до 39690</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50.1"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82" s="165">
        <v>12600</v>
      </c>
      <c r="E182" s="165"/>
      <c r="F182" s="165"/>
      <c r="G182" s="165"/>
      <c r="H182" s="166"/>
    </row>
    <row r="183" spans="1:8" s="16" customFormat="1" ht="50.1" customHeight="1" thickBot="1" x14ac:dyDescent="0.25">
      <c r="A183" s="167" t="s">
        <v>67</v>
      </c>
      <c r="B183" s="168"/>
      <c r="C183" s="169"/>
      <c r="D183" s="170" t="s">
        <v>68</v>
      </c>
      <c r="E183" s="171"/>
      <c r="F183" s="171"/>
      <c r="G183" s="171"/>
      <c r="H183" s="172"/>
    </row>
    <row r="184" spans="1:8" s="16" customFormat="1" ht="50.1" customHeight="1" x14ac:dyDescent="0.2">
      <c r="A184" s="173" t="s">
        <v>69</v>
      </c>
      <c r="B184" s="174"/>
      <c r="C184" s="169"/>
      <c r="D184" s="140">
        <f>D182/4</f>
        <v>3150</v>
      </c>
      <c r="E184" s="140"/>
      <c r="F184" s="140"/>
      <c r="G184" s="140"/>
      <c r="H184" s="141"/>
    </row>
    <row r="185" spans="1:8" s="16" customFormat="1" ht="50.1" customHeight="1" x14ac:dyDescent="0.2">
      <c r="A185" s="173" t="s">
        <v>70</v>
      </c>
      <c r="B185" s="174"/>
      <c r="C185" s="169"/>
      <c r="D185" s="140">
        <f>D182/5</f>
        <v>2520</v>
      </c>
      <c r="E185" s="140"/>
      <c r="F185" s="140"/>
      <c r="G185" s="140"/>
      <c r="H185" s="141"/>
    </row>
    <row r="186" spans="1:8" s="16" customFormat="1" ht="50.1" customHeight="1" x14ac:dyDescent="0.2">
      <c r="A186" s="173" t="s">
        <v>71</v>
      </c>
      <c r="B186" s="174"/>
      <c r="C186" s="169"/>
      <c r="D186" s="140">
        <f>D182/6</f>
        <v>2100</v>
      </c>
      <c r="E186" s="140"/>
      <c r="F186" s="140"/>
      <c r="G186" s="140"/>
      <c r="H186" s="141"/>
    </row>
    <row r="187" spans="1:8" s="16" customFormat="1" ht="50.1" customHeight="1" x14ac:dyDescent="0.2">
      <c r="A187" s="173" t="s">
        <v>72</v>
      </c>
      <c r="B187" s="174"/>
      <c r="C187" s="169"/>
      <c r="D187" s="140">
        <f>D182/7</f>
        <v>1800</v>
      </c>
      <c r="E187" s="140"/>
      <c r="F187" s="140"/>
      <c r="G187" s="140"/>
      <c r="H187" s="141"/>
    </row>
    <row r="188" spans="1:8" s="16" customFormat="1" ht="50.1" customHeight="1" x14ac:dyDescent="0.2">
      <c r="A188" s="173" t="s">
        <v>73</v>
      </c>
      <c r="B188" s="174"/>
      <c r="C188" s="169"/>
      <c r="D188" s="140">
        <f>D182/8</f>
        <v>1575</v>
      </c>
      <c r="E188" s="140"/>
      <c r="F188" s="140"/>
      <c r="G188" s="140"/>
      <c r="H188" s="141"/>
    </row>
    <row r="189" spans="1:8" s="16" customFormat="1" ht="50.1" customHeight="1" x14ac:dyDescent="0.2">
      <c r="A189" s="173" t="s">
        <v>74</v>
      </c>
      <c r="B189" s="174"/>
      <c r="C189" s="169"/>
      <c r="D189" s="140">
        <f>D182/9</f>
        <v>1400</v>
      </c>
      <c r="E189" s="140"/>
      <c r="F189" s="140"/>
      <c r="G189" s="140"/>
      <c r="H189" s="141"/>
    </row>
    <row r="190" spans="1:8" s="16" customFormat="1" ht="50.1" customHeight="1" x14ac:dyDescent="0.2">
      <c r="A190" s="173" t="s">
        <v>75</v>
      </c>
      <c r="B190" s="174"/>
      <c r="C190" s="169"/>
      <c r="D190" s="140">
        <f>D182/10</f>
        <v>1260</v>
      </c>
      <c r="E190" s="140"/>
      <c r="F190" s="140"/>
      <c r="G190" s="140"/>
      <c r="H190" s="141"/>
    </row>
    <row r="191" spans="1:8" s="16" customFormat="1" ht="50.1" customHeight="1" thickBot="1" x14ac:dyDescent="0.25">
      <c r="A191" s="162" t="s">
        <v>76</v>
      </c>
      <c r="B191" s="163"/>
      <c r="C191" s="169"/>
      <c r="D191" s="165">
        <v>18888</v>
      </c>
      <c r="E191" s="165"/>
      <c r="F191" s="165"/>
      <c r="G191" s="165"/>
      <c r="H191" s="166"/>
    </row>
    <row r="192" spans="1:8" s="16" customFormat="1" ht="50.1" customHeight="1" thickBot="1" x14ac:dyDescent="0.25">
      <c r="A192" s="167" t="s">
        <v>67</v>
      </c>
      <c r="B192" s="168"/>
      <c r="C192" s="169"/>
      <c r="D192" s="170" t="s">
        <v>68</v>
      </c>
      <c r="E192" s="171"/>
      <c r="F192" s="171"/>
      <c r="G192" s="171"/>
      <c r="H192" s="172"/>
    </row>
    <row r="193" spans="1:8" s="16" customFormat="1" ht="50.1" customHeight="1" x14ac:dyDescent="0.2">
      <c r="A193" s="173" t="s">
        <v>69</v>
      </c>
      <c r="B193" s="174"/>
      <c r="C193" s="169"/>
      <c r="D193" s="140">
        <v>4722</v>
      </c>
      <c r="E193" s="140"/>
      <c r="F193" s="140"/>
      <c r="G193" s="140"/>
      <c r="H193" s="141"/>
    </row>
    <row r="194" spans="1:8" s="16" customFormat="1" ht="50.1" customHeight="1" x14ac:dyDescent="0.2">
      <c r="A194" s="173" t="s">
        <v>70</v>
      </c>
      <c r="B194" s="174"/>
      <c r="C194" s="169"/>
      <c r="D194" s="140">
        <v>3777.6</v>
      </c>
      <c r="E194" s="140"/>
      <c r="F194" s="140"/>
      <c r="G194" s="140"/>
      <c r="H194" s="141"/>
    </row>
    <row r="195" spans="1:8" s="16" customFormat="1" ht="50.1" customHeight="1" x14ac:dyDescent="0.2">
      <c r="A195" s="173" t="s">
        <v>71</v>
      </c>
      <c r="B195" s="174"/>
      <c r="C195" s="169"/>
      <c r="D195" s="140">
        <v>3148</v>
      </c>
      <c r="E195" s="140"/>
      <c r="F195" s="140"/>
      <c r="G195" s="140"/>
      <c r="H195" s="141"/>
    </row>
    <row r="196" spans="1:8" s="16" customFormat="1" ht="50.1" customHeight="1" x14ac:dyDescent="0.2">
      <c r="A196" s="173" t="s">
        <v>72</v>
      </c>
      <c r="B196" s="174"/>
      <c r="C196" s="169"/>
      <c r="D196" s="140">
        <v>2698.2857142857142</v>
      </c>
      <c r="E196" s="140"/>
      <c r="F196" s="140"/>
      <c r="G196" s="140"/>
      <c r="H196" s="141"/>
    </row>
    <row r="197" spans="1:8" s="16" customFormat="1" ht="50.1" customHeight="1" x14ac:dyDescent="0.2">
      <c r="A197" s="173" t="s">
        <v>73</v>
      </c>
      <c r="B197" s="174"/>
      <c r="C197" s="169"/>
      <c r="D197" s="140">
        <v>2361</v>
      </c>
      <c r="E197" s="140"/>
      <c r="F197" s="140"/>
      <c r="G197" s="140"/>
      <c r="H197" s="141"/>
    </row>
    <row r="198" spans="1:8" s="16" customFormat="1" ht="50.1" customHeight="1" x14ac:dyDescent="0.2">
      <c r="A198" s="173" t="s">
        <v>74</v>
      </c>
      <c r="B198" s="174"/>
      <c r="C198" s="169"/>
      <c r="D198" s="140">
        <v>2098.6666666666665</v>
      </c>
      <c r="E198" s="140"/>
      <c r="F198" s="140"/>
      <c r="G198" s="140"/>
      <c r="H198" s="141"/>
    </row>
    <row r="199" spans="1:8" s="16" customFormat="1" ht="50.1" customHeight="1" thickBot="1" x14ac:dyDescent="0.25">
      <c r="A199" s="173" t="s">
        <v>75</v>
      </c>
      <c r="B199" s="174"/>
      <c r="C199" s="177"/>
      <c r="D199" s="140">
        <v>1888.8</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00" s="44">
        <v>20004</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"2ГИС.УФА"</v>
      </c>
      <c r="D202" s="56">
        <v>16590</v>
      </c>
      <c r="E202" s="37"/>
      <c r="F202" s="37"/>
      <c r="G202" s="37"/>
      <c r="H202" s="38"/>
    </row>
    <row r="203" spans="1:8" s="16" customFormat="1" ht="50.1" customHeight="1" x14ac:dyDescent="0.2">
      <c r="A203" s="137" t="s">
        <v>79</v>
      </c>
      <c r="B203" s="191"/>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3" s="56">
        <v>8490</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4" s="56">
        <v>28890</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"2ГИС.УФА"</v>
      </c>
      <c r="D205" s="56">
        <v>16590</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"2ГИС.УФА"</v>
      </c>
      <c r="D206" s="56">
        <v>19908</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7" s="56">
        <v>10590</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8" s="56">
        <v>14790</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9" s="56">
        <v>39690</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"2ГИС.УФА" (мобильная версия 2ГИС 4.0 и выше)</v>
      </c>
      <c r="D210" s="56">
        <v>14340</v>
      </c>
      <c r="E210" s="37"/>
      <c r="F210" s="37"/>
      <c r="G210" s="37"/>
      <c r="H210" s="38"/>
    </row>
    <row r="211" spans="1:8" s="16" customFormat="1" ht="50.1" customHeight="1" x14ac:dyDescent="0.2">
      <c r="A211" s="143" t="s">
        <v>87</v>
      </c>
      <c r="B211" s="144"/>
      <c r="C211" s="190" t="s">
        <v>716</v>
      </c>
      <c r="D211" s="56">
        <v>540</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2" s="56">
        <v>8490</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3" s="56">
        <v>6792</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4" s="56">
        <v>6990</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15" s="56">
        <v>3396</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6" s="56">
        <v>9390</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7" s="56">
        <v>1380</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8" s="56">
        <v>20004</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9" s="56">
        <v>10500</v>
      </c>
      <c r="E219" s="37"/>
      <c r="F219" s="37"/>
      <c r="G219" s="37"/>
      <c r="H219" s="38"/>
    </row>
    <row r="220" spans="1:8" s="16" customFormat="1" ht="96" customHeight="1" x14ac:dyDescent="0.2">
      <c r="A220" s="137" t="s">
        <v>98</v>
      </c>
      <c r="B220" s="191"/>
      <c r="C22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0" s="56">
        <v>10002</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1" s="56">
        <v>15000</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22" s="56">
        <v>12000</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"2ГИС.УФА"</v>
      </c>
      <c r="D223" s="56">
        <v>23280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56">
        <v>12000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"2ГИС.УФА" (версия для ПК)</v>
      </c>
      <c r="D225" s="56">
        <v>40560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"2ГИС.УФА"</v>
      </c>
      <c r="D226" s="56">
        <v>23280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"2ГИС.УФА"</v>
      </c>
      <c r="D227" s="56">
        <v>27936</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"2ГИС.УФА" (версия для ПК)</v>
      </c>
      <c r="D228" s="56">
        <v>14880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"2ГИС.УФА" (версия для ПК)</v>
      </c>
      <c r="D229" s="56">
        <v>20760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"2ГИС.УФА" (версия для ПК)</v>
      </c>
      <c r="D230" s="56">
        <v>55680</v>
      </c>
      <c r="E230" s="37"/>
      <c r="F230" s="37"/>
      <c r="G230" s="37"/>
      <c r="H230" s="38"/>
    </row>
    <row r="231" spans="1:8" s="16" customFormat="1" ht="50.1" customHeight="1" x14ac:dyDescent="0.2">
      <c r="A231" s="143" t="s">
        <v>273</v>
      </c>
      <c r="B231" s="144"/>
      <c r="C231" s="190" t="s">
        <v>716</v>
      </c>
      <c r="D231" s="56">
        <v>840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"2ГИС.УФА" (версия для ПК)</v>
      </c>
      <c r="D232" s="56">
        <v>13200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34" s="56">
        <v>5004</v>
      </c>
      <c r="E234" s="37"/>
      <c r="F234" s="37"/>
      <c r="G234" s="37"/>
      <c r="H234" s="38"/>
    </row>
    <row r="235" spans="1:8" s="16" customFormat="1" ht="50.1" customHeight="1" x14ac:dyDescent="0.2">
      <c r="A235" s="143" t="s">
        <v>112</v>
      </c>
      <c r="B235" s="144"/>
      <c r="C235" s="196"/>
      <c r="D235" s="56">
        <v>5004</v>
      </c>
      <c r="E235" s="37"/>
      <c r="F235" s="37"/>
      <c r="G235" s="37"/>
      <c r="H235" s="38"/>
    </row>
    <row r="236" spans="1:8" s="16" customFormat="1" ht="50.1" customHeight="1" x14ac:dyDescent="0.2">
      <c r="A236" s="194" t="s">
        <v>113</v>
      </c>
      <c r="B236" s="195"/>
      <c r="C236" s="196"/>
      <c r="D236" s="329">
        <v>3000</v>
      </c>
      <c r="E236" s="140"/>
      <c r="F236" s="140"/>
      <c r="G236" s="140"/>
      <c r="H236" s="140"/>
    </row>
    <row r="237" spans="1:8" s="16" customFormat="1" ht="50.1" customHeight="1" x14ac:dyDescent="0.2">
      <c r="A237" s="194" t="s">
        <v>114</v>
      </c>
      <c r="B237" s="195"/>
      <c r="C237" s="196"/>
      <c r="D237" s="329">
        <v>300</v>
      </c>
      <c r="E237" s="140"/>
      <c r="F237" s="140"/>
      <c r="G237" s="140"/>
      <c r="H237" s="140"/>
    </row>
    <row r="238" spans="1:8" s="16" customFormat="1" ht="50.1" customHeight="1" thickBot="1" x14ac:dyDescent="0.25">
      <c r="A238" s="194" t="s">
        <v>115</v>
      </c>
      <c r="B238" s="195"/>
      <c r="C238" s="198"/>
      <c r="D238" s="78">
        <v>1050</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37" t="s">
        <v>163</v>
      </c>
      <c r="B240" s="191"/>
      <c r="C2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0" s="56">
        <v>9990</v>
      </c>
      <c r="E240" s="37"/>
      <c r="F240" s="37"/>
      <c r="G240" s="37"/>
      <c r="H240" s="38"/>
    </row>
    <row r="241" spans="1:8" s="16" customFormat="1" ht="50.1" customHeight="1" x14ac:dyDescent="0.2">
      <c r="A241" s="137" t="s">
        <v>118</v>
      </c>
      <c r="B241" s="191"/>
      <c r="C241" s="190" t="str">
        <f>"Интернет-площадка 2gis.ru на основе Cправочника организаций "&amp;$C$2&amp;""</f>
        <v>Интернет-площадка 2gis.ru на основе Cправочника организаций "2ГИС.УФА"</v>
      </c>
      <c r="D241" s="56">
        <v>9990</v>
      </c>
      <c r="E241" s="37"/>
      <c r="F241" s="37"/>
      <c r="G241" s="37"/>
      <c r="H241" s="38"/>
    </row>
    <row r="242" spans="1:8" s="16" customFormat="1" ht="50.1" customHeight="1" x14ac:dyDescent="0.2">
      <c r="A242" s="137" t="s">
        <v>119</v>
      </c>
      <c r="B242" s="191"/>
      <c r="C242" s="48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2" s="56">
        <v>7290</v>
      </c>
      <c r="E242" s="37"/>
      <c r="F242" s="37"/>
      <c r="G242" s="37"/>
      <c r="H242" s="38"/>
    </row>
    <row r="243" spans="1:8" s="16" customFormat="1" ht="50.1" customHeight="1" x14ac:dyDescent="0.2">
      <c r="A243" s="143" t="s">
        <v>164</v>
      </c>
      <c r="B243" s="144"/>
      <c r="C24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43" s="36">
        <v>14040</v>
      </c>
      <c r="E243" s="37"/>
      <c r="F243" s="37"/>
      <c r="G243" s="37"/>
      <c r="H243" s="38"/>
    </row>
    <row r="244" spans="1:8" s="16" customFormat="1" ht="50.1" customHeight="1" x14ac:dyDescent="0.2">
      <c r="A244" s="143" t="s">
        <v>165</v>
      </c>
      <c r="B244" s="144"/>
      <c r="C244" s="48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4" s="36">
        <v>10320</v>
      </c>
      <c r="E244" s="37"/>
      <c r="F244" s="37"/>
      <c r="G244" s="37"/>
      <c r="H244" s="38"/>
    </row>
    <row r="245" spans="1:8" s="16" customFormat="1" ht="50.1" customHeight="1" x14ac:dyDescent="0.2">
      <c r="A245" s="143" t="s">
        <v>122</v>
      </c>
      <c r="B245" s="144"/>
      <c r="C245" s="190" t="str">
        <f>"Интернет-площадка 2gis.ru на основе Cправочника организаций "&amp;$C$2&amp;""</f>
        <v>Интернет-площадка 2gis.ru на основе Cправочника организаций "2ГИС.УФА"</v>
      </c>
      <c r="D245" s="36">
        <v>14040</v>
      </c>
      <c r="E245" s="37"/>
      <c r="F245" s="37"/>
      <c r="G245" s="37"/>
      <c r="H245" s="38"/>
    </row>
    <row r="246" spans="1:8" s="16" customFormat="1" ht="126" customHeight="1" x14ac:dyDescent="0.2">
      <c r="A246" s="143" t="s">
        <v>123</v>
      </c>
      <c r="B246" s="144"/>
      <c r="C246" s="300" t="str">
        <f>C241</f>
        <v>Интернет-площадка 2gis.ru на основе Cправочника организаций "2ГИС.УФА"</v>
      </c>
      <c r="D246" s="56">
        <v>9900</v>
      </c>
      <c r="E246" s="37"/>
      <c r="F246" s="37"/>
      <c r="G246" s="37"/>
      <c r="H246" s="38"/>
    </row>
    <row r="247" spans="1:8" s="16" customFormat="1" ht="126" customHeight="1" thickBot="1" x14ac:dyDescent="0.25">
      <c r="A247" s="143" t="s">
        <v>124</v>
      </c>
      <c r="B247" s="144"/>
      <c r="C2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47" s="56">
        <v>7488</v>
      </c>
      <c r="E247" s="37"/>
      <c r="F247" s="37"/>
      <c r="G247" s="37"/>
      <c r="H247" s="38"/>
    </row>
    <row r="248" spans="1:8" s="28" customFormat="1" ht="50.1" customHeight="1" thickBot="1" x14ac:dyDescent="0.25">
      <c r="A248" s="301"/>
      <c r="B248" s="302"/>
      <c r="C248" s="302"/>
      <c r="D248" s="302"/>
      <c r="E248" s="302"/>
      <c r="F248" s="302"/>
      <c r="G248" s="302"/>
      <c r="H248" s="429"/>
    </row>
    <row r="249" spans="1:8" s="23" customFormat="1" ht="26.25" x14ac:dyDescent="0.2">
      <c r="A249" s="204"/>
      <c r="B249" s="205"/>
      <c r="C249" s="206"/>
      <c r="D249" s="205"/>
      <c r="E249" s="205"/>
      <c r="F249" s="205"/>
      <c r="G249" s="205"/>
      <c r="H249" s="207"/>
    </row>
    <row r="250" spans="1:8" s="16" customFormat="1" ht="21" x14ac:dyDescent="0.2">
      <c r="A250" s="208"/>
      <c r="B250" s="209" t="s">
        <v>125</v>
      </c>
      <c r="C250" s="210" t="s">
        <v>180</v>
      </c>
      <c r="D250" s="210"/>
      <c r="E250" s="211"/>
      <c r="F250" s="211"/>
      <c r="G250" s="211"/>
      <c r="H250" s="211"/>
    </row>
    <row r="251" spans="1:8" s="16" customFormat="1" ht="21" x14ac:dyDescent="0.2">
      <c r="A251" s="208"/>
      <c r="B251" s="211"/>
      <c r="C251" s="212" t="s">
        <v>181</v>
      </c>
      <c r="D251" s="212"/>
      <c r="E251" s="211"/>
      <c r="F251" s="211"/>
      <c r="G251" s="211"/>
      <c r="H251" s="211"/>
    </row>
    <row r="252" spans="1:8" s="16" customFormat="1" ht="21" x14ac:dyDescent="0.2">
      <c r="A252" s="208"/>
      <c r="B252" s="211"/>
      <c r="C252" s="210" t="s">
        <v>182</v>
      </c>
      <c r="D252" s="212"/>
      <c r="E252" s="211"/>
      <c r="F252" s="211"/>
      <c r="G252" s="211"/>
      <c r="H252" s="211"/>
    </row>
    <row r="253" spans="1:8" s="16" customFormat="1" ht="26.25" x14ac:dyDescent="0.2">
      <c r="A253" s="221"/>
      <c r="B253" s="221"/>
      <c r="C253" s="212"/>
      <c r="D253" s="212"/>
      <c r="E253" s="223"/>
      <c r="F253" s="224"/>
      <c r="G253" s="225"/>
      <c r="H253" s="225"/>
    </row>
    <row r="254" spans="1:8" s="16" customFormat="1" ht="26.25" x14ac:dyDescent="0.2">
      <c r="A254" s="215" t="str">
        <f>Абакан_юр!A157</f>
        <v>По соглашению сторон в качестве валюты платежа могут выступать украинские гривны, в этом случае курс следующий: 1 руб. = 0,4294 гривен</v>
      </c>
      <c r="B254" s="215"/>
      <c r="C254" s="215"/>
      <c r="D254" s="216"/>
      <c r="E254" s="216"/>
      <c r="F254" s="217"/>
      <c r="G254" s="218"/>
      <c r="H254" s="218"/>
    </row>
    <row r="255" spans="1:8" s="16" customFormat="1" ht="24.95" customHeight="1" x14ac:dyDescent="0.2">
      <c r="A255" s="215" t="str">
        <f>Абакан_юр!A158</f>
        <v>По соглашению сторон в качестве валюты платежа могут выступать дирхамы ОАЭ, в этом случае курс следующий: 1 руб. = 0,0422 дирхам</v>
      </c>
      <c r="B255" s="215"/>
      <c r="C255" s="215"/>
      <c r="D255" s="216"/>
      <c r="E255" s="216"/>
      <c r="F255" s="217"/>
      <c r="G255" s="220"/>
      <c r="H255" s="220"/>
    </row>
    <row r="256" spans="1:8" ht="12.6" customHeight="1" x14ac:dyDescent="0.2">
      <c r="A256" s="215" t="str">
        <f>Абакан_юр!A159</f>
        <v>По соглашению сторон в качестве валюты платежа могут выступать доллары США, в этом случае курс следующий: 1 руб. = 0,0115 доллара</v>
      </c>
      <c r="B256" s="215"/>
      <c r="C256" s="215"/>
      <c r="D256" s="216"/>
      <c r="E256" s="216"/>
      <c r="F256" s="217"/>
      <c r="G256" s="220"/>
      <c r="H256" s="220"/>
    </row>
    <row r="257" spans="1:8" s="211" customFormat="1" ht="24.95" customHeight="1" x14ac:dyDescent="0.2">
      <c r="A257" s="215" t="str">
        <f>Абакан_юр!A160</f>
        <v>По соглашению сторон в качестве валюты платежа могут выступать евро, в этом случае курс следующий: 1 руб. = 0,0106 евро</v>
      </c>
      <c r="B257" s="215"/>
      <c r="C257" s="215"/>
      <c r="D257" s="216"/>
      <c r="E257" s="217"/>
      <c r="F257" s="217"/>
      <c r="G257" s="220"/>
      <c r="H257" s="220"/>
    </row>
    <row r="258" spans="1:8" s="211" customFormat="1" ht="24.95" customHeight="1" x14ac:dyDescent="0.2">
      <c r="A258" s="215" t="str">
        <f>Абакан_юр!A161</f>
        <v>По соглашению сторон в качестве валюты платежа могут выступать чешские кроны, в этом случае курс следующий: 1 руб. = 0,2596 крона</v>
      </c>
      <c r="B258" s="215"/>
      <c r="C258" s="215"/>
      <c r="D258" s="216"/>
      <c r="E258" s="217"/>
      <c r="F258" s="217"/>
      <c r="G258" s="220"/>
      <c r="H258" s="220"/>
    </row>
    <row r="259" spans="1:8" s="211" customFormat="1" ht="24.95" customHeight="1" x14ac:dyDescent="0.2">
      <c r="A259" s="215" t="str">
        <f>Абакан_юр!A162</f>
        <v>По соглашению сторон в качестве валюты платежа могут выступать киргизские сомы, в этом случае курс следующий: 1 руб. = 1,0276 сом</v>
      </c>
      <c r="B259" s="215"/>
      <c r="C259" s="215"/>
      <c r="D259" s="216"/>
      <c r="E259" s="216"/>
      <c r="F259" s="217"/>
      <c r="G259" s="220"/>
      <c r="H259" s="220"/>
    </row>
    <row r="260" spans="1:8" s="226" customFormat="1" ht="12" customHeight="1" x14ac:dyDescent="0.2">
      <c r="A260" s="215" t="str">
        <f>Абакан_юр!A163</f>
        <v>По соглашению сторон в качестве валюты платежа могут выступать казахстанские тенге, в этом случае курс следующий: 1 руб. = 5,2809 тенге</v>
      </c>
      <c r="B260" s="215"/>
      <c r="C260" s="215"/>
      <c r="D260" s="216"/>
      <c r="E260" s="216"/>
      <c r="F260" s="217"/>
      <c r="G260" s="220"/>
      <c r="H260" s="220"/>
    </row>
    <row r="261" spans="1:8" s="219" customFormat="1" ht="24.95" customHeight="1" x14ac:dyDescent="0.2">
      <c r="A261" s="221"/>
      <c r="B261" s="221"/>
      <c r="C261" s="222"/>
      <c r="D261" s="223"/>
      <c r="E261" s="223"/>
      <c r="F261" s="224"/>
      <c r="G261" s="225"/>
      <c r="H261" s="225"/>
    </row>
    <row r="262" spans="1:8" s="219" customFormat="1" ht="24.95" customHeight="1" x14ac:dyDescent="0.2">
      <c r="A262" s="227" t="s">
        <v>136</v>
      </c>
      <c r="B262" s="227"/>
      <c r="C262" s="227"/>
      <c r="D262" s="227"/>
      <c r="E262" s="227"/>
      <c r="F262" s="227"/>
      <c r="G262" s="227"/>
      <c r="H262" s="227"/>
    </row>
    <row r="263" spans="1:8" s="219" customFormat="1" ht="24.95" customHeight="1" x14ac:dyDescent="0.2">
      <c r="A263" s="227" t="s">
        <v>137</v>
      </c>
      <c r="B263" s="227"/>
      <c r="C263" s="227"/>
      <c r="D263" s="227"/>
      <c r="E263" s="227"/>
      <c r="F263" s="227"/>
      <c r="G263" s="227"/>
      <c r="H263" s="227"/>
    </row>
    <row r="264" spans="1:8" s="219" customFormat="1" ht="24.95" customHeight="1" x14ac:dyDescent="0.2">
      <c r="A264" s="215" t="s">
        <v>458</v>
      </c>
      <c r="B264" s="215"/>
      <c r="C264" s="215"/>
      <c r="D264" s="215"/>
      <c r="E264" s="215"/>
      <c r="F264" s="215"/>
      <c r="G264" s="215"/>
      <c r="H264" s="215"/>
    </row>
    <row r="265" spans="1:8" s="219" customFormat="1" ht="24.95" customHeight="1" thickBot="1" x14ac:dyDescent="0.25">
      <c r="A265" s="228" t="s">
        <v>138</v>
      </c>
      <c r="B265" s="228"/>
      <c r="C265" s="228"/>
      <c r="D265" s="228"/>
      <c r="E265" s="228"/>
      <c r="F265" s="229"/>
      <c r="H265" s="230"/>
    </row>
    <row r="266" spans="1:8" s="219" customFormat="1" ht="24.95" customHeight="1" thickBot="1" x14ac:dyDescent="0.25">
      <c r="A266" s="541" t="s">
        <v>139</v>
      </c>
      <c r="B266" s="542"/>
      <c r="C266" s="542"/>
      <c r="D266" s="542"/>
      <c r="E266" s="543"/>
      <c r="F266" s="234"/>
      <c r="G266" s="205"/>
      <c r="H266" s="235"/>
    </row>
    <row r="267" spans="1:8" s="219" customFormat="1" ht="24.95" customHeight="1" thickBot="1" x14ac:dyDescent="0.25">
      <c r="A267" s="305" t="s">
        <v>140</v>
      </c>
      <c r="B267" s="306"/>
      <c r="C267" s="238" t="s">
        <v>141</v>
      </c>
      <c r="D267" s="330" t="s">
        <v>142</v>
      </c>
      <c r="E267" s="331"/>
      <c r="F267" s="240"/>
      <c r="G267" s="240"/>
      <c r="H267" s="240"/>
    </row>
    <row r="268" spans="1:8" s="226" customFormat="1" ht="12" customHeight="1" x14ac:dyDescent="0.2">
      <c r="A268" s="755" t="s">
        <v>169</v>
      </c>
      <c r="B268" s="756"/>
      <c r="C268" s="757" t="s">
        <v>170</v>
      </c>
      <c r="D268" s="758">
        <v>2190</v>
      </c>
      <c r="E268" s="545"/>
      <c r="F268" s="240"/>
      <c r="G268" s="240"/>
      <c r="H268" s="240"/>
    </row>
    <row r="269" spans="1:8" ht="24.95" customHeight="1" x14ac:dyDescent="0.2">
      <c r="A269" s="755" t="s">
        <v>171</v>
      </c>
      <c r="B269" s="756"/>
      <c r="C269" s="759"/>
      <c r="D269" s="758">
        <v>1590</v>
      </c>
      <c r="E269" s="545"/>
      <c r="F269" s="240"/>
      <c r="G269" s="240"/>
      <c r="H269" s="240"/>
    </row>
    <row r="270" spans="1:8" ht="24.95" customHeight="1" x14ac:dyDescent="0.2">
      <c r="A270" s="755" t="s">
        <v>172</v>
      </c>
      <c r="B270" s="756"/>
      <c r="C270" s="759"/>
      <c r="D270" s="758">
        <v>1440</v>
      </c>
      <c r="E270" s="545"/>
      <c r="F270" s="240"/>
      <c r="G270" s="240"/>
      <c r="H270" s="240"/>
    </row>
    <row r="271" spans="1:8" s="205" customFormat="1" ht="38.25" customHeight="1" x14ac:dyDescent="0.2">
      <c r="A271" s="755" t="s">
        <v>173</v>
      </c>
      <c r="B271" s="756"/>
      <c r="C271" s="544"/>
      <c r="D271" s="758">
        <v>1290</v>
      </c>
      <c r="E271" s="545"/>
      <c r="F271" s="240"/>
      <c r="G271" s="240"/>
      <c r="H271" s="240"/>
    </row>
    <row r="272" spans="1:8" s="230" customFormat="1" ht="50.1" customHeight="1" x14ac:dyDescent="0.2">
      <c r="A272" s="246" t="s">
        <v>143</v>
      </c>
      <c r="B272" s="247"/>
      <c r="C272" s="248" t="s">
        <v>144</v>
      </c>
      <c r="D272" s="249" t="s">
        <v>145</v>
      </c>
      <c r="E272" s="250"/>
      <c r="F272" s="240"/>
      <c r="G272" s="240"/>
      <c r="H272" s="240"/>
    </row>
    <row r="273" spans="1:8" s="235" customFormat="1" ht="50.1" customHeight="1" x14ac:dyDescent="0.2">
      <c r="A273" s="246" t="s">
        <v>146</v>
      </c>
      <c r="B273" s="247"/>
      <c r="C273" s="248" t="s">
        <v>147</v>
      </c>
      <c r="D273" s="249" t="s">
        <v>148</v>
      </c>
      <c r="E273" s="250"/>
      <c r="F273" s="240"/>
      <c r="G273" s="240"/>
      <c r="H273" s="240"/>
    </row>
    <row r="274" spans="1:8" ht="87" customHeight="1" thickBot="1" x14ac:dyDescent="0.25">
      <c r="A274" s="332" t="s">
        <v>149</v>
      </c>
      <c r="B274" s="333"/>
      <c r="C274" s="334" t="s">
        <v>150</v>
      </c>
      <c r="D274" s="335" t="s">
        <v>148</v>
      </c>
      <c r="E274" s="336"/>
      <c r="F274" s="240"/>
      <c r="G274" s="240"/>
      <c r="H274" s="240"/>
    </row>
    <row r="275" spans="1:8" ht="50.1" customHeight="1" thickBot="1" x14ac:dyDescent="0.25">
      <c r="A275" s="332" t="s">
        <v>152</v>
      </c>
      <c r="B275" s="333"/>
      <c r="C275" s="547" t="s">
        <v>153</v>
      </c>
      <c r="D275" s="335" t="s">
        <v>148</v>
      </c>
      <c r="E275" s="336"/>
      <c r="F275" s="234"/>
      <c r="G275" s="234"/>
      <c r="H275" s="234"/>
    </row>
    <row r="276" spans="1:8" ht="50.1" customHeight="1" thickBot="1" x14ac:dyDescent="0.25">
      <c r="A276" s="332" t="s">
        <v>154</v>
      </c>
      <c r="B276" s="333"/>
      <c r="C276" s="334" t="s">
        <v>155</v>
      </c>
      <c r="D276" s="335" t="s">
        <v>148</v>
      </c>
      <c r="E276" s="336"/>
      <c r="F276" s="224"/>
      <c r="G276" s="225"/>
      <c r="H276" s="225"/>
    </row>
    <row r="277" spans="1:8" ht="50.1" customHeight="1" x14ac:dyDescent="0.2">
      <c r="A277" s="252" t="s">
        <v>156</v>
      </c>
      <c r="B277" s="252"/>
      <c r="C277" s="252"/>
      <c r="D277" s="252"/>
      <c r="E277" s="252"/>
      <c r="F277" s="252"/>
      <c r="G277" s="252"/>
      <c r="H277" s="252"/>
    </row>
    <row r="278" spans="1:8" ht="50.1" customHeight="1" x14ac:dyDescent="0.2">
      <c r="A278" s="252" t="s">
        <v>157</v>
      </c>
      <c r="B278" s="252"/>
      <c r="C278" s="252"/>
      <c r="D278" s="252"/>
      <c r="E278" s="252"/>
      <c r="F278" s="252"/>
      <c r="G278" s="252"/>
      <c r="H278" s="252"/>
    </row>
    <row r="279" spans="1:8" ht="99.95" customHeight="1" x14ac:dyDescent="0.2">
      <c r="A279"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9" s="311"/>
      <c r="C279" s="311"/>
      <c r="D279" s="311"/>
      <c r="E279" s="311"/>
      <c r="F279" s="311"/>
      <c r="G279" s="311"/>
      <c r="H279" s="311"/>
    </row>
    <row r="280" spans="1:8" ht="75" customHeight="1" x14ac:dyDescent="0.2">
      <c r="A280" s="227" t="s">
        <v>159</v>
      </c>
      <c r="B280" s="227"/>
      <c r="C280" s="227"/>
      <c r="D280" s="227"/>
      <c r="E280" s="227"/>
      <c r="F280" s="227"/>
      <c r="G280" s="227"/>
      <c r="H280" s="227"/>
    </row>
    <row r="281" spans="1:8" ht="113.25" customHeight="1" x14ac:dyDescent="0.2">
      <c r="A281" s="252" t="s">
        <v>160</v>
      </c>
      <c r="B281" s="252"/>
      <c r="C281" s="252"/>
      <c r="D281" s="252"/>
      <c r="E281" s="252"/>
      <c r="F281" s="252"/>
      <c r="G281" s="252"/>
      <c r="H281" s="252"/>
    </row>
    <row r="282" spans="1:8" s="205" customFormat="1" ht="102.75" customHeight="1" x14ac:dyDescent="0.2">
      <c r="A282" s="204"/>
      <c r="C282" s="206"/>
      <c r="H282" s="207"/>
    </row>
    <row r="283" spans="1:8" s="205" customFormat="1" ht="125.25" customHeight="1" x14ac:dyDescent="0.2">
      <c r="A283" s="487" t="s">
        <v>459</v>
      </c>
      <c r="B283" s="487"/>
      <c r="C283" s="487"/>
      <c r="D283" s="487"/>
      <c r="E283" s="487"/>
      <c r="F283" s="487"/>
      <c r="G283" s="487"/>
      <c r="H283" s="487"/>
    </row>
    <row r="284" spans="1:8" ht="25.5" x14ac:dyDescent="0.35">
      <c r="A284" s="488" t="s">
        <v>460</v>
      </c>
      <c r="B284" s="489"/>
      <c r="C284" s="490" t="s">
        <v>461</v>
      </c>
    </row>
    <row r="285" spans="1:8" ht="25.5" x14ac:dyDescent="0.35">
      <c r="A285" s="491" t="s">
        <v>462</v>
      </c>
      <c r="B285" s="492"/>
      <c r="C285" s="493">
        <v>1</v>
      </c>
    </row>
    <row r="286" spans="1:8" ht="25.5" x14ac:dyDescent="0.35">
      <c r="A286" s="491">
        <v>2</v>
      </c>
      <c r="B286" s="492"/>
      <c r="C286" s="493">
        <v>1.1000000000000001</v>
      </c>
    </row>
    <row r="287" spans="1:8" ht="25.5" x14ac:dyDescent="0.35">
      <c r="A287" s="491">
        <v>3</v>
      </c>
      <c r="B287" s="492"/>
      <c r="C287" s="493">
        <v>1.2</v>
      </c>
    </row>
    <row r="288" spans="1:8" ht="25.5" x14ac:dyDescent="0.35">
      <c r="A288" s="491" t="s">
        <v>463</v>
      </c>
      <c r="B288" s="492"/>
      <c r="C288" s="493">
        <v>1.25</v>
      </c>
    </row>
    <row r="289" spans="1:8" ht="25.5" x14ac:dyDescent="0.35">
      <c r="A289" s="491" t="s">
        <v>464</v>
      </c>
      <c r="B289" s="492"/>
      <c r="C289" s="493">
        <v>1.3</v>
      </c>
    </row>
    <row r="290" spans="1:8" ht="25.5" x14ac:dyDescent="0.35">
      <c r="A290" s="491" t="s">
        <v>465</v>
      </c>
      <c r="B290" s="492"/>
      <c r="C290" s="493">
        <v>1.35</v>
      </c>
    </row>
    <row r="291" spans="1:8" ht="25.5" x14ac:dyDescent="0.35">
      <c r="A291" s="491" t="s">
        <v>466</v>
      </c>
      <c r="B291" s="492"/>
      <c r="C291" s="493">
        <v>1.4</v>
      </c>
    </row>
    <row r="292" spans="1:8" ht="25.5" x14ac:dyDescent="0.35">
      <c r="A292" s="491" t="s">
        <v>467</v>
      </c>
      <c r="B292" s="492"/>
      <c r="C292" s="493">
        <v>1.45</v>
      </c>
    </row>
    <row r="293" spans="1:8" ht="25.5" x14ac:dyDescent="0.35">
      <c r="A293" s="491" t="s">
        <v>468</v>
      </c>
      <c r="B293" s="492"/>
      <c r="C293" s="493">
        <v>1.5</v>
      </c>
    </row>
    <row r="294" spans="1:8" ht="25.5" x14ac:dyDescent="0.35">
      <c r="A294" s="491" t="s">
        <v>469</v>
      </c>
      <c r="B294" s="492"/>
      <c r="C294" s="493">
        <v>2</v>
      </c>
    </row>
    <row r="295" spans="1:8" ht="23.25" x14ac:dyDescent="0.2">
      <c r="A295" s="252" t="s">
        <v>470</v>
      </c>
      <c r="B295" s="252"/>
      <c r="C295" s="252"/>
      <c r="D295" s="252"/>
      <c r="E295" s="252"/>
      <c r="F295" s="252"/>
      <c r="G295" s="252"/>
      <c r="H295" s="252"/>
    </row>
    <row r="298" spans="1:8" s="254" customFormat="1" ht="114.75" customHeight="1" x14ac:dyDescent="0.2">
      <c r="A298" s="227" t="s">
        <v>471</v>
      </c>
      <c r="B298" s="227"/>
      <c r="C298" s="227"/>
      <c r="D298" s="227"/>
      <c r="E298" s="227"/>
      <c r="F298" s="227"/>
      <c r="G298" s="227"/>
      <c r="H298" s="227"/>
    </row>
    <row r="304" spans="1:8" s="254" customFormat="1" ht="114.75" customHeight="1" x14ac:dyDescent="0.2">
      <c r="A304" s="204"/>
      <c r="B304" s="205"/>
      <c r="C304" s="206"/>
      <c r="D304" s="205"/>
      <c r="E304" s="205"/>
      <c r="F304" s="205"/>
      <c r="G304" s="205"/>
      <c r="H304" s="207"/>
    </row>
  </sheetData>
  <sheetProtection selectLockedCells="1" selectUnlockedCells="1"/>
  <mergeCells count="508">
    <mergeCell ref="A292:B292"/>
    <mergeCell ref="A293:B293"/>
    <mergeCell ref="A294:B294"/>
    <mergeCell ref="A295:H295"/>
    <mergeCell ref="A298:E298"/>
    <mergeCell ref="F298:H298"/>
    <mergeCell ref="A286:B286"/>
    <mergeCell ref="A287:B287"/>
    <mergeCell ref="A288:B288"/>
    <mergeCell ref="A289:B289"/>
    <mergeCell ref="A290:B290"/>
    <mergeCell ref="A291:B291"/>
    <mergeCell ref="A279:H279"/>
    <mergeCell ref="A280:H280"/>
    <mergeCell ref="A281:H281"/>
    <mergeCell ref="A283:H283"/>
    <mergeCell ref="A284:B284"/>
    <mergeCell ref="A285:B285"/>
    <mergeCell ref="A275:B275"/>
    <mergeCell ref="D275:E275"/>
    <mergeCell ref="A276:B276"/>
    <mergeCell ref="D276:E276"/>
    <mergeCell ref="A277:H277"/>
    <mergeCell ref="A278:H278"/>
    <mergeCell ref="A272:B272"/>
    <mergeCell ref="D272:E272"/>
    <mergeCell ref="A273:B273"/>
    <mergeCell ref="D273:E273"/>
    <mergeCell ref="A274:B274"/>
    <mergeCell ref="D274:E274"/>
    <mergeCell ref="A268:B268"/>
    <mergeCell ref="C268:C271"/>
    <mergeCell ref="D268:E268"/>
    <mergeCell ref="A269:B269"/>
    <mergeCell ref="D269:E269"/>
    <mergeCell ref="A270:B270"/>
    <mergeCell ref="D270:E270"/>
    <mergeCell ref="A271:B271"/>
    <mergeCell ref="D271:E271"/>
    <mergeCell ref="A262:H262"/>
    <mergeCell ref="A263:H263"/>
    <mergeCell ref="A264:H264"/>
    <mergeCell ref="A265:E265"/>
    <mergeCell ref="A266:E266"/>
    <mergeCell ref="A267:B267"/>
    <mergeCell ref="D267:E267"/>
    <mergeCell ref="A255:C255"/>
    <mergeCell ref="A256:C256"/>
    <mergeCell ref="A257:C257"/>
    <mergeCell ref="A258:C258"/>
    <mergeCell ref="A259:C259"/>
    <mergeCell ref="A260:C260"/>
    <mergeCell ref="A248:H248"/>
    <mergeCell ref="C250:D250"/>
    <mergeCell ref="C251:D251"/>
    <mergeCell ref="C252:D252"/>
    <mergeCell ref="C253:D253"/>
    <mergeCell ref="A254:C254"/>
    <mergeCell ref="G254:H254"/>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4">
        <v>240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361">
        <f>F48*1.2</f>
        <v>4752</v>
      </c>
      <c r="E48" s="361">
        <f>F48*1.1</f>
        <v>4356</v>
      </c>
      <c r="F48" s="361">
        <v>3960</v>
      </c>
      <c r="G48" s="361">
        <f>F48*0.75</f>
        <v>2970</v>
      </c>
      <c r="H48" s="361">
        <f>F48*0.5</f>
        <v>1980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"&amp;MIN(D56:D80)&amp;" до "&amp;MAX(D56:D80)</f>
        <v>от 2502 до 62550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6" s="54">
        <v>2502</v>
      </c>
      <c r="E56" s="32"/>
      <c r="F56" s="32"/>
      <c r="G56" s="32"/>
      <c r="H56" s="33"/>
    </row>
    <row r="57" spans="1:8" ht="37.5" customHeight="1" x14ac:dyDescent="0.2">
      <c r="A57" s="130" t="s">
        <v>33</v>
      </c>
      <c r="B57" s="366"/>
      <c r="C57" s="367"/>
      <c r="D57" s="56">
        <v>5004</v>
      </c>
      <c r="E57" s="37"/>
      <c r="F57" s="37"/>
      <c r="G57" s="37"/>
      <c r="H57" s="38"/>
    </row>
    <row r="58" spans="1:8" ht="37.5" customHeight="1" x14ac:dyDescent="0.2">
      <c r="A58" s="130" t="s">
        <v>34</v>
      </c>
      <c r="B58" s="366"/>
      <c r="C58" s="367"/>
      <c r="D58" s="56">
        <v>7506</v>
      </c>
      <c r="E58" s="37"/>
      <c r="F58" s="37"/>
      <c r="G58" s="37"/>
      <c r="H58" s="38"/>
    </row>
    <row r="59" spans="1:8" ht="37.5" customHeight="1" x14ac:dyDescent="0.2">
      <c r="A59" s="130" t="s">
        <v>35</v>
      </c>
      <c r="B59" s="366"/>
      <c r="C59" s="367"/>
      <c r="D59" s="56">
        <v>10008</v>
      </c>
      <c r="E59" s="37"/>
      <c r="F59" s="37"/>
      <c r="G59" s="37"/>
      <c r="H59" s="38"/>
    </row>
    <row r="60" spans="1:8" ht="37.5" customHeight="1" x14ac:dyDescent="0.2">
      <c r="A60" s="130" t="s">
        <v>36</v>
      </c>
      <c r="B60" s="366"/>
      <c r="C60" s="367"/>
      <c r="D60" s="56">
        <v>12510</v>
      </c>
      <c r="E60" s="37"/>
      <c r="F60" s="37"/>
      <c r="G60" s="37"/>
      <c r="H60" s="38"/>
    </row>
    <row r="61" spans="1:8" ht="37.5" customHeight="1" x14ac:dyDescent="0.2">
      <c r="A61" s="130" t="s">
        <v>37</v>
      </c>
      <c r="B61" s="366"/>
      <c r="C61" s="367"/>
      <c r="D61" s="56">
        <v>15012</v>
      </c>
      <c r="E61" s="37"/>
      <c r="F61" s="37"/>
      <c r="G61" s="37"/>
      <c r="H61" s="38"/>
    </row>
    <row r="62" spans="1:8" ht="37.5" customHeight="1" x14ac:dyDescent="0.2">
      <c r="A62" s="130" t="s">
        <v>38</v>
      </c>
      <c r="B62" s="366"/>
      <c r="C62" s="367"/>
      <c r="D62" s="56">
        <v>17514</v>
      </c>
      <c r="E62" s="37"/>
      <c r="F62" s="37"/>
      <c r="G62" s="37"/>
      <c r="H62" s="38"/>
    </row>
    <row r="63" spans="1:8" ht="37.5" customHeight="1" x14ac:dyDescent="0.2">
      <c r="A63" s="130" t="s">
        <v>39</v>
      </c>
      <c r="B63" s="366"/>
      <c r="C63" s="367"/>
      <c r="D63" s="56">
        <v>20016</v>
      </c>
      <c r="E63" s="37"/>
      <c r="F63" s="37"/>
      <c r="G63" s="37"/>
      <c r="H63" s="38"/>
    </row>
    <row r="64" spans="1:8" ht="37.5" customHeight="1" x14ac:dyDescent="0.2">
      <c r="A64" s="130" t="s">
        <v>40</v>
      </c>
      <c r="B64" s="366"/>
      <c r="C64" s="367"/>
      <c r="D64" s="56">
        <v>22518</v>
      </c>
      <c r="E64" s="37"/>
      <c r="F64" s="37"/>
      <c r="G64" s="37"/>
      <c r="H64" s="38"/>
    </row>
    <row r="65" spans="1:8" ht="37.5" customHeight="1" x14ac:dyDescent="0.2">
      <c r="A65" s="130" t="s">
        <v>41</v>
      </c>
      <c r="B65" s="366"/>
      <c r="C65" s="367"/>
      <c r="D65" s="56">
        <v>25020</v>
      </c>
      <c r="E65" s="37"/>
      <c r="F65" s="37"/>
      <c r="G65" s="37"/>
      <c r="H65" s="38"/>
    </row>
    <row r="66" spans="1:8" ht="37.5" customHeight="1" x14ac:dyDescent="0.2">
      <c r="A66" s="130" t="s">
        <v>42</v>
      </c>
      <c r="B66" s="366"/>
      <c r="C66" s="367"/>
      <c r="D66" s="56">
        <v>27522</v>
      </c>
      <c r="E66" s="37"/>
      <c r="F66" s="37"/>
      <c r="G66" s="37"/>
      <c r="H66" s="38"/>
    </row>
    <row r="67" spans="1:8" ht="37.5" customHeight="1" x14ac:dyDescent="0.2">
      <c r="A67" s="130" t="s">
        <v>43</v>
      </c>
      <c r="B67" s="366"/>
      <c r="C67" s="367"/>
      <c r="D67" s="56">
        <v>30024</v>
      </c>
      <c r="E67" s="37"/>
      <c r="F67" s="37"/>
      <c r="G67" s="37"/>
      <c r="H67" s="38"/>
    </row>
    <row r="68" spans="1:8" ht="37.5" customHeight="1" x14ac:dyDescent="0.2">
      <c r="A68" s="130" t="s">
        <v>44</v>
      </c>
      <c r="B68" s="366"/>
      <c r="C68" s="367"/>
      <c r="D68" s="56">
        <v>32526</v>
      </c>
      <c r="E68" s="37"/>
      <c r="F68" s="37"/>
      <c r="G68" s="37"/>
      <c r="H68" s="38"/>
    </row>
    <row r="69" spans="1:8" ht="37.5" customHeight="1" x14ac:dyDescent="0.2">
      <c r="A69" s="130" t="s">
        <v>45</v>
      </c>
      <c r="B69" s="366"/>
      <c r="C69" s="367"/>
      <c r="D69" s="56">
        <v>35028</v>
      </c>
      <c r="E69" s="37"/>
      <c r="F69" s="37"/>
      <c r="G69" s="37"/>
      <c r="H69" s="38"/>
    </row>
    <row r="70" spans="1:8" ht="37.5" customHeight="1" x14ac:dyDescent="0.2">
      <c r="A70" s="130" t="s">
        <v>46</v>
      </c>
      <c r="B70" s="366"/>
      <c r="C70" s="367"/>
      <c r="D70" s="56">
        <v>37530</v>
      </c>
      <c r="E70" s="37"/>
      <c r="F70" s="37"/>
      <c r="G70" s="37"/>
      <c r="H70" s="38"/>
    </row>
    <row r="71" spans="1:8" ht="37.5" customHeight="1" x14ac:dyDescent="0.2">
      <c r="A71" s="130" t="s">
        <v>47</v>
      </c>
      <c r="B71" s="366"/>
      <c r="C71" s="367"/>
      <c r="D71" s="56">
        <v>40032</v>
      </c>
      <c r="E71" s="37"/>
      <c r="F71" s="37"/>
      <c r="G71" s="37"/>
      <c r="H71" s="38"/>
    </row>
    <row r="72" spans="1:8" ht="37.5" customHeight="1" x14ac:dyDescent="0.2">
      <c r="A72" s="130" t="s">
        <v>48</v>
      </c>
      <c r="B72" s="366"/>
      <c r="C72" s="367"/>
      <c r="D72" s="56">
        <v>42534</v>
      </c>
      <c r="E72" s="37"/>
      <c r="F72" s="37"/>
      <c r="G72" s="37"/>
      <c r="H72" s="38"/>
    </row>
    <row r="73" spans="1:8" ht="37.5" customHeight="1" x14ac:dyDescent="0.2">
      <c r="A73" s="130" t="s">
        <v>49</v>
      </c>
      <c r="B73" s="366"/>
      <c r="C73" s="367"/>
      <c r="D73" s="56">
        <v>45036</v>
      </c>
      <c r="E73" s="37"/>
      <c r="F73" s="37"/>
      <c r="G73" s="37"/>
      <c r="H73" s="38"/>
    </row>
    <row r="74" spans="1:8" ht="37.5" customHeight="1" x14ac:dyDescent="0.2">
      <c r="A74" s="130" t="s">
        <v>50</v>
      </c>
      <c r="B74" s="366"/>
      <c r="C74" s="367"/>
      <c r="D74" s="56">
        <v>47538</v>
      </c>
      <c r="E74" s="37"/>
      <c r="F74" s="37"/>
      <c r="G74" s="37"/>
      <c r="H74" s="38"/>
    </row>
    <row r="75" spans="1:8" ht="37.5" customHeight="1" x14ac:dyDescent="0.2">
      <c r="A75" s="130" t="s">
        <v>51</v>
      </c>
      <c r="B75" s="366"/>
      <c r="C75" s="367"/>
      <c r="D75" s="56">
        <v>50040</v>
      </c>
      <c r="E75" s="37"/>
      <c r="F75" s="37"/>
      <c r="G75" s="37"/>
      <c r="H75" s="38"/>
    </row>
    <row r="76" spans="1:8" ht="37.5" customHeight="1" x14ac:dyDescent="0.2">
      <c r="A76" s="130" t="s">
        <v>196</v>
      </c>
      <c r="B76" s="366"/>
      <c r="C76" s="367"/>
      <c r="D76" s="56">
        <v>52542</v>
      </c>
      <c r="E76" s="37"/>
      <c r="F76" s="37"/>
      <c r="G76" s="37"/>
      <c r="H76" s="38"/>
    </row>
    <row r="77" spans="1:8" ht="37.5" customHeight="1" x14ac:dyDescent="0.2">
      <c r="A77" s="130" t="s">
        <v>197</v>
      </c>
      <c r="B77" s="366"/>
      <c r="C77" s="367"/>
      <c r="D77" s="56">
        <v>55044</v>
      </c>
      <c r="E77" s="37"/>
      <c r="F77" s="37"/>
      <c r="G77" s="37"/>
      <c r="H77" s="38"/>
    </row>
    <row r="78" spans="1:8" ht="37.5" customHeight="1" x14ac:dyDescent="0.2">
      <c r="A78" s="130" t="s">
        <v>198</v>
      </c>
      <c r="B78" s="366"/>
      <c r="C78" s="367"/>
      <c r="D78" s="56">
        <v>57546</v>
      </c>
      <c r="E78" s="37"/>
      <c r="F78" s="37"/>
      <c r="G78" s="37"/>
      <c r="H78" s="38"/>
    </row>
    <row r="79" spans="1:8" ht="37.5" customHeight="1" x14ac:dyDescent="0.2">
      <c r="A79" s="130" t="s">
        <v>199</v>
      </c>
      <c r="B79" s="366"/>
      <c r="C79" s="367"/>
      <c r="D79" s="56">
        <v>60048</v>
      </c>
      <c r="E79" s="37"/>
      <c r="F79" s="37"/>
      <c r="G79" s="37"/>
      <c r="H79" s="38"/>
    </row>
    <row r="80" spans="1:8" ht="37.5" customHeight="1" x14ac:dyDescent="0.2">
      <c r="A80" s="130" t="s">
        <v>200</v>
      </c>
      <c r="B80" s="366"/>
      <c r="C80" s="367"/>
      <c r="D80" s="56">
        <v>62550</v>
      </c>
      <c r="E80" s="37"/>
      <c r="F80" s="37"/>
      <c r="G80" s="37"/>
      <c r="H80" s="38"/>
    </row>
    <row r="81" spans="1:8" ht="37.5" customHeight="1" x14ac:dyDescent="0.2">
      <c r="A81" s="130" t="s">
        <v>201</v>
      </c>
      <c r="B81" s="366"/>
      <c r="C81" s="367"/>
      <c r="D81" s="56">
        <v>65052</v>
      </c>
      <c r="E81" s="37"/>
      <c r="F81" s="37"/>
      <c r="G81" s="37"/>
      <c r="H81" s="38"/>
    </row>
    <row r="82" spans="1:8" ht="37.5" customHeight="1" x14ac:dyDescent="0.2">
      <c r="A82" s="130" t="s">
        <v>202</v>
      </c>
      <c r="B82" s="366"/>
      <c r="C82" s="367"/>
      <c r="D82" s="56">
        <v>67554</v>
      </c>
      <c r="E82" s="37"/>
      <c r="F82" s="37"/>
      <c r="G82" s="37"/>
      <c r="H82" s="38"/>
    </row>
    <row r="83" spans="1:8" ht="37.5" customHeight="1" x14ac:dyDescent="0.2">
      <c r="A83" s="130" t="s">
        <v>203</v>
      </c>
      <c r="B83" s="366"/>
      <c r="C83" s="367"/>
      <c r="D83" s="56">
        <v>70056</v>
      </c>
      <c r="E83" s="37"/>
      <c r="F83" s="37"/>
      <c r="G83" s="37"/>
      <c r="H83" s="38"/>
    </row>
    <row r="84" spans="1:8" ht="37.5" customHeight="1" x14ac:dyDescent="0.2">
      <c r="A84" s="130" t="s">
        <v>204</v>
      </c>
      <c r="B84" s="366"/>
      <c r="C84" s="367"/>
      <c r="D84" s="56">
        <v>72558</v>
      </c>
      <c r="E84" s="37"/>
      <c r="F84" s="37"/>
      <c r="G84" s="37"/>
      <c r="H84" s="38"/>
    </row>
    <row r="85" spans="1:8" ht="37.5" customHeight="1" x14ac:dyDescent="0.2">
      <c r="A85" s="130" t="s">
        <v>205</v>
      </c>
      <c r="B85" s="366"/>
      <c r="C85" s="367"/>
      <c r="D85" s="56">
        <v>75060</v>
      </c>
      <c r="E85" s="37"/>
      <c r="F85" s="37"/>
      <c r="G85" s="37"/>
      <c r="H85" s="38"/>
    </row>
    <row r="86" spans="1:8" ht="37.5" customHeight="1" x14ac:dyDescent="0.2">
      <c r="A86" s="130" t="s">
        <v>215</v>
      </c>
      <c r="B86" s="366"/>
      <c r="C86" s="367"/>
      <c r="D86" s="56">
        <v>77562</v>
      </c>
      <c r="E86" s="37"/>
      <c r="F86" s="37"/>
      <c r="G86" s="37"/>
      <c r="H86" s="38"/>
    </row>
    <row r="87" spans="1:8" ht="37.5" customHeight="1" x14ac:dyDescent="0.2">
      <c r="A87" s="130" t="s">
        <v>216</v>
      </c>
      <c r="B87" s="366"/>
      <c r="C87" s="367"/>
      <c r="D87" s="56">
        <v>80064</v>
      </c>
      <c r="E87" s="37"/>
      <c r="F87" s="37"/>
      <c r="G87" s="37"/>
      <c r="H87" s="38"/>
    </row>
    <row r="88" spans="1:8" ht="37.5" customHeight="1" x14ac:dyDescent="0.2">
      <c r="A88" s="130" t="s">
        <v>217</v>
      </c>
      <c r="B88" s="366"/>
      <c r="C88" s="367"/>
      <c r="D88" s="56">
        <v>82566</v>
      </c>
      <c r="E88" s="37"/>
      <c r="F88" s="37"/>
      <c r="G88" s="37"/>
      <c r="H88" s="38"/>
    </row>
    <row r="89" spans="1:8" ht="37.5" customHeight="1" x14ac:dyDescent="0.2">
      <c r="A89" s="130" t="s">
        <v>218</v>
      </c>
      <c r="B89" s="366"/>
      <c r="C89" s="367"/>
      <c r="D89" s="56">
        <v>85068</v>
      </c>
      <c r="E89" s="37"/>
      <c r="F89" s="37"/>
      <c r="G89" s="37"/>
      <c r="H89" s="38"/>
    </row>
    <row r="90" spans="1:8" ht="37.5" customHeight="1" thickBot="1" x14ac:dyDescent="0.25">
      <c r="A90" s="130" t="s">
        <v>219</v>
      </c>
      <c r="B90" s="366"/>
      <c r="C90" s="368"/>
      <c r="D90" s="56">
        <v>87570</v>
      </c>
      <c r="E90" s="37"/>
      <c r="F90" s="37"/>
      <c r="G90" s="37"/>
      <c r="H90" s="38"/>
    </row>
    <row r="91" spans="1:8" ht="50.1" customHeight="1" thickBot="1" x14ac:dyDescent="0.25">
      <c r="A91" s="119" t="s">
        <v>52</v>
      </c>
      <c r="B91" s="120"/>
      <c r="C91" s="120"/>
      <c r="D91" s="121" t="str">
        <f>"от "&amp;MIN(D92:D101)&amp;" до "&amp;MAX(D92:D101)</f>
        <v>от 309 до 8670</v>
      </c>
      <c r="E91" s="122"/>
      <c r="F91" s="122"/>
      <c r="G91" s="122"/>
      <c r="H91" s="123"/>
    </row>
    <row r="92" spans="1:8" ht="151.5" x14ac:dyDescent="0.2">
      <c r="A92" s="132" t="s">
        <v>53</v>
      </c>
      <c r="B92" s="133" t="s">
        <v>13</v>
      </c>
      <c r="C92" s="321"/>
      <c r="D92" s="135">
        <v>1620</v>
      </c>
      <c r="E92" s="135"/>
      <c r="F92" s="135"/>
      <c r="G92" s="135"/>
      <c r="H92" s="136"/>
    </row>
    <row r="93" spans="1:8" ht="37.5" customHeight="1" x14ac:dyDescent="0.2">
      <c r="A93" s="137" t="s">
        <v>54</v>
      </c>
      <c r="B93" s="138"/>
      <c r="C93" s="139"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93" s="140">
        <v>558</v>
      </c>
      <c r="E93" s="140"/>
      <c r="F93" s="140"/>
      <c r="G93" s="140"/>
      <c r="H93" s="141"/>
    </row>
    <row r="94" spans="1:8" ht="37.5" customHeight="1" x14ac:dyDescent="0.2">
      <c r="A94" s="137" t="s">
        <v>55</v>
      </c>
      <c r="B94" s="138"/>
      <c r="C94" s="142"/>
      <c r="D94" s="140">
        <v>8670</v>
      </c>
      <c r="E94" s="140"/>
      <c r="F94" s="140"/>
      <c r="G94" s="140"/>
      <c r="H94" s="141"/>
    </row>
    <row r="95" spans="1:8" ht="37.5" customHeight="1" x14ac:dyDescent="0.2">
      <c r="A95" s="137" t="s">
        <v>56</v>
      </c>
      <c r="B95" s="138"/>
      <c r="C95" s="142"/>
      <c r="D95" s="140">
        <v>1734</v>
      </c>
      <c r="E95" s="140"/>
      <c r="F95" s="140"/>
      <c r="G95" s="140"/>
      <c r="H95" s="141"/>
    </row>
    <row r="96" spans="1:8" ht="37.5" customHeight="1" x14ac:dyDescent="0.2">
      <c r="A96" s="143" t="s">
        <v>57</v>
      </c>
      <c r="B96" s="144"/>
      <c r="C96" s="142"/>
      <c r="D96" s="140">
        <v>5205</v>
      </c>
      <c r="E96" s="140"/>
      <c r="F96" s="140"/>
      <c r="G96" s="140"/>
      <c r="H96" s="141"/>
    </row>
    <row r="97" spans="1:8" ht="37.5" customHeight="1" x14ac:dyDescent="0.2">
      <c r="A97" s="137" t="s">
        <v>58</v>
      </c>
      <c r="B97" s="138"/>
      <c r="C97" s="142"/>
      <c r="D97" s="140">
        <v>309</v>
      </c>
      <c r="E97" s="140"/>
      <c r="F97" s="140"/>
      <c r="G97" s="140"/>
      <c r="H97" s="141"/>
    </row>
    <row r="98" spans="1:8" ht="37.5" customHeight="1" x14ac:dyDescent="0.2">
      <c r="A98" s="137" t="s">
        <v>59</v>
      </c>
      <c r="B98" s="138"/>
      <c r="C98" s="142"/>
      <c r="D98" s="140">
        <v>309</v>
      </c>
      <c r="E98" s="140"/>
      <c r="F98" s="140"/>
      <c r="G98" s="140"/>
      <c r="H98" s="141"/>
    </row>
    <row r="99" spans="1:8" ht="37.5" customHeight="1" x14ac:dyDescent="0.2">
      <c r="A99" s="137" t="s">
        <v>60</v>
      </c>
      <c r="B99" s="138"/>
      <c r="C99" s="142"/>
      <c r="D99" s="140">
        <v>618</v>
      </c>
      <c r="E99" s="140"/>
      <c r="F99" s="140"/>
      <c r="G99" s="140"/>
      <c r="H99" s="141"/>
    </row>
    <row r="100" spans="1:8" ht="37.5" customHeight="1" x14ac:dyDescent="0.2">
      <c r="A100" s="137" t="s">
        <v>61</v>
      </c>
      <c r="B100" s="138"/>
      <c r="C100" s="142"/>
      <c r="D100" s="140">
        <v>927</v>
      </c>
      <c r="E100" s="140"/>
      <c r="F100" s="140"/>
      <c r="G100" s="140"/>
      <c r="H100" s="141"/>
    </row>
    <row r="101" spans="1:8" ht="37.5" customHeight="1" thickBot="1" x14ac:dyDescent="0.25">
      <c r="A101" s="145" t="s">
        <v>62</v>
      </c>
      <c r="B101" s="146"/>
      <c r="C101" s="147"/>
      <c r="D101" s="148">
        <v>4830</v>
      </c>
      <c r="E101" s="148"/>
      <c r="F101" s="148"/>
      <c r="G101" s="148"/>
      <c r="H101" s="149"/>
    </row>
    <row r="102" spans="1:8" s="16" customFormat="1" ht="117.75" customHeight="1" thickBot="1" x14ac:dyDescent="0.25">
      <c r="A102" s="322" t="s">
        <v>64</v>
      </c>
      <c r="B102" s="323"/>
      <c r="C102"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02" s="45">
        <v>30</v>
      </c>
      <c r="E102" s="45"/>
      <c r="F102" s="45"/>
      <c r="G102" s="45"/>
      <c r="H102" s="46"/>
    </row>
    <row r="103" spans="1:8" ht="50.1" customHeight="1" thickBot="1" x14ac:dyDescent="0.25">
      <c r="A103" s="24" t="s">
        <v>65</v>
      </c>
      <c r="B103" s="25"/>
      <c r="C103" s="26"/>
      <c r="D103" s="156" t="str">
        <f>"от "&amp;MIN(D105,D125:H126,F164,D127:H141)&amp;" до "&amp;MAX(D105,D125:H126,F164,D127:H141)</f>
        <v>от 528 до 28512</v>
      </c>
      <c r="E103" s="156"/>
      <c r="F103" s="156"/>
      <c r="G103" s="156"/>
      <c r="H103" s="157"/>
    </row>
    <row r="104" spans="1:8" ht="21.75" thickBot="1" x14ac:dyDescent="0.25">
      <c r="A104" s="301"/>
      <c r="B104" s="302"/>
      <c r="C104" s="118"/>
      <c r="D104" s="325"/>
      <c r="E104" s="325"/>
      <c r="F104" s="325"/>
      <c r="G104" s="325"/>
      <c r="H104" s="326"/>
    </row>
    <row r="105" spans="1:8" ht="54.75"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05" s="165">
        <v>10260</v>
      </c>
      <c r="E105" s="165"/>
      <c r="F105" s="165"/>
      <c r="G105" s="165"/>
      <c r="H105" s="166"/>
    </row>
    <row r="106" spans="1:8" ht="54.75" customHeight="1" thickBot="1" x14ac:dyDescent="0.25">
      <c r="A106" s="167" t="s">
        <v>67</v>
      </c>
      <c r="B106" s="168"/>
      <c r="C106" s="169"/>
      <c r="D106" s="170" t="s">
        <v>68</v>
      </c>
      <c r="E106" s="171"/>
      <c r="F106" s="171"/>
      <c r="G106" s="171"/>
      <c r="H106" s="172"/>
    </row>
    <row r="107" spans="1:8" ht="54.75" customHeight="1" x14ac:dyDescent="0.2">
      <c r="A107" s="173" t="s">
        <v>69</v>
      </c>
      <c r="B107" s="174"/>
      <c r="C107" s="169"/>
      <c r="D107" s="140">
        <f>D105/4</f>
        <v>2565</v>
      </c>
      <c r="E107" s="140"/>
      <c r="F107" s="140"/>
      <c r="G107" s="140"/>
      <c r="H107" s="141"/>
    </row>
    <row r="108" spans="1:8" ht="54.75" customHeight="1" x14ac:dyDescent="0.2">
      <c r="A108" s="173" t="s">
        <v>70</v>
      </c>
      <c r="B108" s="174"/>
      <c r="C108" s="169"/>
      <c r="D108" s="140">
        <f>D105/5</f>
        <v>2052</v>
      </c>
      <c r="E108" s="140"/>
      <c r="F108" s="140"/>
      <c r="G108" s="140"/>
      <c r="H108" s="141"/>
    </row>
    <row r="109" spans="1:8" ht="54.75" customHeight="1" x14ac:dyDescent="0.2">
      <c r="A109" s="173" t="s">
        <v>71</v>
      </c>
      <c r="B109" s="174"/>
      <c r="C109" s="169"/>
      <c r="D109" s="140">
        <f>D105/6</f>
        <v>1710</v>
      </c>
      <c r="E109" s="140"/>
      <c r="F109" s="140"/>
      <c r="G109" s="140"/>
      <c r="H109" s="141"/>
    </row>
    <row r="110" spans="1:8" ht="54.75" customHeight="1" x14ac:dyDescent="0.2">
      <c r="A110" s="173" t="s">
        <v>72</v>
      </c>
      <c r="B110" s="174"/>
      <c r="C110" s="169"/>
      <c r="D110" s="140">
        <f>D105/7</f>
        <v>1465.7142857142858</v>
      </c>
      <c r="E110" s="140"/>
      <c r="F110" s="140"/>
      <c r="G110" s="140"/>
      <c r="H110" s="141"/>
    </row>
    <row r="111" spans="1:8" ht="54.75" customHeight="1" x14ac:dyDescent="0.2">
      <c r="A111" s="173" t="s">
        <v>73</v>
      </c>
      <c r="B111" s="174"/>
      <c r="C111" s="169"/>
      <c r="D111" s="140">
        <f>D105/8</f>
        <v>1282.5</v>
      </c>
      <c r="E111" s="140"/>
      <c r="F111" s="140"/>
      <c r="G111" s="140"/>
      <c r="H111" s="141"/>
    </row>
    <row r="112" spans="1:8" ht="54.75" customHeight="1" x14ac:dyDescent="0.2">
      <c r="A112" s="173" t="s">
        <v>74</v>
      </c>
      <c r="B112" s="174"/>
      <c r="C112" s="169"/>
      <c r="D112" s="140">
        <f>D105/9</f>
        <v>1140</v>
      </c>
      <c r="E112" s="140"/>
      <c r="F112" s="140"/>
      <c r="G112" s="140"/>
      <c r="H112" s="141"/>
    </row>
    <row r="113" spans="1:8" ht="54.75" customHeight="1" x14ac:dyDescent="0.2">
      <c r="A113" s="173" t="s">
        <v>75</v>
      </c>
      <c r="B113" s="174"/>
      <c r="C113" s="169"/>
      <c r="D113" s="140">
        <f>D105/10</f>
        <v>1026</v>
      </c>
      <c r="E113" s="140"/>
      <c r="F113" s="140"/>
      <c r="G113" s="140"/>
      <c r="H113" s="141"/>
    </row>
    <row r="114" spans="1:8" ht="54.75" customHeight="1" thickBot="1" x14ac:dyDescent="0.25">
      <c r="A114" s="162" t="s">
        <v>76</v>
      </c>
      <c r="B114" s="163"/>
      <c r="C114" s="169"/>
      <c r="D114" s="165">
        <v>15384</v>
      </c>
      <c r="E114" s="165"/>
      <c r="F114" s="165"/>
      <c r="G114" s="165"/>
      <c r="H114" s="166"/>
    </row>
    <row r="115" spans="1:8" ht="54.75" customHeight="1" thickBot="1" x14ac:dyDescent="0.25">
      <c r="A115" s="167" t="s">
        <v>67</v>
      </c>
      <c r="B115" s="168"/>
      <c r="C115" s="169"/>
      <c r="D115" s="170" t="s">
        <v>68</v>
      </c>
      <c r="E115" s="171"/>
      <c r="F115" s="171"/>
      <c r="G115" s="171"/>
      <c r="H115" s="172"/>
    </row>
    <row r="116" spans="1:8" ht="54.75" customHeight="1" x14ac:dyDescent="0.2">
      <c r="A116" s="173" t="s">
        <v>69</v>
      </c>
      <c r="B116" s="174"/>
      <c r="C116" s="169"/>
      <c r="D116" s="140">
        <v>3846</v>
      </c>
      <c r="E116" s="140"/>
      <c r="F116" s="140"/>
      <c r="G116" s="140"/>
      <c r="H116" s="141"/>
    </row>
    <row r="117" spans="1:8" ht="54.75" customHeight="1" x14ac:dyDescent="0.2">
      <c r="A117" s="173" t="s">
        <v>70</v>
      </c>
      <c r="B117" s="174"/>
      <c r="C117" s="169"/>
      <c r="D117" s="140">
        <v>3076.7999999999997</v>
      </c>
      <c r="E117" s="140"/>
      <c r="F117" s="140"/>
      <c r="G117" s="140"/>
      <c r="H117" s="141"/>
    </row>
    <row r="118" spans="1:8" ht="54.75" customHeight="1" x14ac:dyDescent="0.2">
      <c r="A118" s="173" t="s">
        <v>71</v>
      </c>
      <c r="B118" s="174"/>
      <c r="C118" s="169"/>
      <c r="D118" s="140">
        <v>2563.9999999999995</v>
      </c>
      <c r="E118" s="140"/>
      <c r="F118" s="140"/>
      <c r="G118" s="140"/>
      <c r="H118" s="141"/>
    </row>
    <row r="119" spans="1:8" ht="54.75" customHeight="1" x14ac:dyDescent="0.2">
      <c r="A119" s="173" t="s">
        <v>72</v>
      </c>
      <c r="B119" s="174"/>
      <c r="C119" s="169"/>
      <c r="D119" s="140">
        <v>2197.7142857142853</v>
      </c>
      <c r="E119" s="140"/>
      <c r="F119" s="140"/>
      <c r="G119" s="140"/>
      <c r="H119" s="141"/>
    </row>
    <row r="120" spans="1:8" ht="54.75" customHeight="1" x14ac:dyDescent="0.2">
      <c r="A120" s="173" t="s">
        <v>73</v>
      </c>
      <c r="B120" s="174"/>
      <c r="C120" s="169"/>
      <c r="D120" s="140">
        <v>1923</v>
      </c>
      <c r="E120" s="140"/>
      <c r="F120" s="140"/>
      <c r="G120" s="140"/>
      <c r="H120" s="141"/>
    </row>
    <row r="121" spans="1:8" ht="54.75" customHeight="1" x14ac:dyDescent="0.2">
      <c r="A121" s="173" t="s">
        <v>74</v>
      </c>
      <c r="B121" s="174"/>
      <c r="C121" s="169"/>
      <c r="D121" s="140">
        <v>1709.3333333333333</v>
      </c>
      <c r="E121" s="140"/>
      <c r="F121" s="140"/>
      <c r="G121" s="140"/>
      <c r="H121" s="141"/>
    </row>
    <row r="122" spans="1:8" ht="54.75" customHeight="1" thickBot="1" x14ac:dyDescent="0.25">
      <c r="A122" s="173" t="s">
        <v>75</v>
      </c>
      <c r="B122" s="174"/>
      <c r="C122" s="177"/>
      <c r="D122" s="140">
        <v>1538.3999999999999</v>
      </c>
      <c r="E122" s="140"/>
      <c r="F122" s="140"/>
      <c r="G122" s="140"/>
      <c r="H122" s="141"/>
    </row>
    <row r="123" spans="1:8" s="16" customFormat="1" ht="62.45" customHeight="1" thickBot="1" x14ac:dyDescent="0.25">
      <c r="A123" s="178" t="s">
        <v>77</v>
      </c>
      <c r="B123" s="179"/>
      <c r="C12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23" s="44">
        <v>12000</v>
      </c>
      <c r="E123" s="45"/>
      <c r="F123" s="45"/>
      <c r="G123" s="45"/>
      <c r="H123" s="46"/>
    </row>
    <row r="124" spans="1:8" ht="21.75" thickBot="1" x14ac:dyDescent="0.25">
      <c r="A124" s="301"/>
      <c r="B124" s="302"/>
      <c r="C124" s="182"/>
      <c r="D124" s="325"/>
      <c r="E124" s="325"/>
      <c r="F124" s="325"/>
      <c r="G124" s="325"/>
      <c r="H124" s="326"/>
    </row>
    <row r="125" spans="1:8" ht="50.1" customHeight="1" x14ac:dyDescent="0.2">
      <c r="A125" s="143" t="s">
        <v>78</v>
      </c>
      <c r="B125" s="144"/>
      <c r="C125" s="185" t="str">
        <f>"Интернет-площадка 2gis.ru на основе Cправочника организаций "&amp;$C$2&amp;""</f>
        <v>Интернет-площадка 2gis.ru на основе Cправочника организаций "2ГИС.ХАБАРОВСК"</v>
      </c>
      <c r="D125" s="31">
        <v>7062</v>
      </c>
      <c r="E125" s="32"/>
      <c r="F125" s="32"/>
      <c r="G125" s="32"/>
      <c r="H125" s="33"/>
    </row>
    <row r="126" spans="1:8" ht="50.1" customHeight="1" x14ac:dyDescent="0.2">
      <c r="A126" s="143" t="s">
        <v>79</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6" s="187">
        <v>7920</v>
      </c>
      <c r="E126" s="188"/>
      <c r="F126" s="188"/>
      <c r="G126" s="188"/>
      <c r="H126" s="189"/>
    </row>
    <row r="127" spans="1:8" ht="50.1" customHeight="1" x14ac:dyDescent="0.2">
      <c r="A127" s="143" t="s">
        <v>80</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7" s="36">
        <v>9480</v>
      </c>
      <c r="E127" s="37"/>
      <c r="F127" s="37"/>
      <c r="G127" s="37"/>
      <c r="H127" s="38"/>
    </row>
    <row r="128" spans="1:8" ht="50.1" customHeight="1" x14ac:dyDescent="0.2">
      <c r="A128" s="143" t="s">
        <v>81</v>
      </c>
      <c r="B128" s="144"/>
      <c r="C128" s="186" t="str">
        <f>"Интернет-площадка 2gis.ru на основе Cправочника организаций "&amp;$C$2&amp;""</f>
        <v>Интернет-площадка 2gis.ru на основе Cправочника организаций "2ГИС.ХАБАРОВСК"</v>
      </c>
      <c r="D128" s="36">
        <v>6240</v>
      </c>
      <c r="E128" s="37"/>
      <c r="F128" s="37"/>
      <c r="G128" s="37"/>
      <c r="H128" s="38"/>
    </row>
    <row r="129" spans="1:8" ht="50.1" customHeight="1" x14ac:dyDescent="0.2">
      <c r="A129" s="143" t="s">
        <v>82</v>
      </c>
      <c r="B129" s="144"/>
      <c r="C129" s="186" t="str">
        <f>"Интернет-площадка 2gis.ru на основе Cправочника организаций "&amp;$C$2&amp;""</f>
        <v>Интернет-площадка 2gis.ru на основе Cправочника организаций "2ГИС.ХАБАРОВСК"</v>
      </c>
      <c r="D129" s="36">
        <v>7488</v>
      </c>
      <c r="E129" s="37"/>
      <c r="F129" s="37"/>
      <c r="G129" s="37"/>
      <c r="H129" s="38"/>
    </row>
    <row r="130" spans="1:8" ht="50.1" customHeight="1" x14ac:dyDescent="0.2">
      <c r="A130" s="143" t="s">
        <v>83</v>
      </c>
      <c r="B130" s="144"/>
      <c r="C130"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0" s="36">
        <v>5766</v>
      </c>
      <c r="E130" s="37"/>
      <c r="F130" s="37"/>
      <c r="G130" s="37"/>
      <c r="H130" s="38"/>
    </row>
    <row r="131" spans="1:8" ht="50.1" customHeight="1" x14ac:dyDescent="0.2">
      <c r="A131" s="143" t="s">
        <v>84</v>
      </c>
      <c r="B131" s="144"/>
      <c r="C13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1" s="36">
        <v>8430</v>
      </c>
      <c r="E131" s="37"/>
      <c r="F131" s="37"/>
      <c r="G131" s="37"/>
      <c r="H131" s="38"/>
    </row>
    <row r="132" spans="1:8" ht="50.1" customHeight="1" x14ac:dyDescent="0.2">
      <c r="A132" s="143" t="s">
        <v>85</v>
      </c>
      <c r="B132" s="144"/>
      <c r="C132"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2" s="36">
        <v>9492</v>
      </c>
      <c r="E132" s="37"/>
      <c r="F132" s="37"/>
      <c r="G132" s="37"/>
      <c r="H132" s="38"/>
    </row>
    <row r="133" spans="1:8" ht="50.1" customHeight="1" x14ac:dyDescent="0.2">
      <c r="A133" s="143" t="s">
        <v>86</v>
      </c>
      <c r="B133" s="144"/>
      <c r="C133" s="186" t="str">
        <f>C164</f>
        <v>электронный справочник на основе Справочника организаций "2ГИС.ХАБАРОВСК" (мобильная версия 2ГИС 4.0 и выше)</v>
      </c>
      <c r="D133" s="36">
        <v>12420</v>
      </c>
      <c r="E133" s="37"/>
      <c r="F133" s="37"/>
      <c r="G133" s="37"/>
      <c r="H133" s="38"/>
    </row>
    <row r="134" spans="1:8" ht="50.1" customHeight="1" x14ac:dyDescent="0.2">
      <c r="A134" s="143" t="s">
        <v>87</v>
      </c>
      <c r="B134" s="144"/>
      <c r="C134" s="186" t="s">
        <v>88</v>
      </c>
      <c r="D134" s="36">
        <v>528</v>
      </c>
      <c r="E134" s="37"/>
      <c r="F134" s="37"/>
      <c r="G134" s="37"/>
      <c r="H134" s="38"/>
    </row>
    <row r="135" spans="1:8" ht="67.5" customHeight="1" x14ac:dyDescent="0.2">
      <c r="A135" s="143" t="s">
        <v>89</v>
      </c>
      <c r="B135" s="144"/>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5" s="36">
        <v>3036</v>
      </c>
      <c r="E135" s="37"/>
      <c r="F135" s="37"/>
      <c r="G135" s="37"/>
      <c r="H135" s="38"/>
    </row>
    <row r="136" spans="1:8" ht="67.5" customHeight="1" x14ac:dyDescent="0.2">
      <c r="A136" s="143" t="s">
        <v>90</v>
      </c>
      <c r="B136" s="144"/>
      <c r="C136" s="186" t="str">
        <f t="shared" ref="C136:C13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6" s="36">
        <v>2430</v>
      </c>
      <c r="E136" s="37"/>
      <c r="F136" s="37"/>
      <c r="G136" s="37"/>
      <c r="H136" s="38"/>
    </row>
    <row r="137" spans="1:8" ht="67.5" customHeight="1" x14ac:dyDescent="0.2">
      <c r="A137" s="143" t="s">
        <v>91</v>
      </c>
      <c r="B137" s="144"/>
      <c r="C137"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7" s="36">
        <v>2538</v>
      </c>
      <c r="E137" s="37"/>
      <c r="F137" s="37"/>
      <c r="G137" s="37"/>
      <c r="H137" s="38"/>
    </row>
    <row r="138" spans="1:8" ht="67.5" customHeight="1" x14ac:dyDescent="0.2">
      <c r="A138" s="143" t="s">
        <v>92</v>
      </c>
      <c r="B138" s="144"/>
      <c r="C138" s="186"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8" s="36">
        <v>1218</v>
      </c>
      <c r="E138" s="37"/>
      <c r="F138" s="37"/>
      <c r="G138" s="37"/>
      <c r="H138" s="38"/>
    </row>
    <row r="139" spans="1:8" ht="67.5" customHeight="1" x14ac:dyDescent="0.2">
      <c r="A139" s="143" t="s">
        <v>93</v>
      </c>
      <c r="B139" s="144" t="s">
        <v>93</v>
      </c>
      <c r="C139"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9" s="36">
        <v>28512</v>
      </c>
      <c r="E139" s="37"/>
      <c r="F139" s="37"/>
      <c r="G139" s="37"/>
      <c r="H139" s="38"/>
    </row>
    <row r="140" spans="1:8" ht="67.5" customHeight="1" x14ac:dyDescent="0.2">
      <c r="A140" s="143" t="s">
        <v>94</v>
      </c>
      <c r="B140" s="144" t="s">
        <v>94</v>
      </c>
      <c r="C14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40" s="36">
        <v>10008</v>
      </c>
      <c r="E140" s="37"/>
      <c r="F140" s="37"/>
      <c r="G140" s="37"/>
      <c r="H140" s="38"/>
    </row>
    <row r="141" spans="1:8" ht="50.1" customHeight="1" thickBot="1" x14ac:dyDescent="0.25">
      <c r="A141" s="143" t="s">
        <v>95</v>
      </c>
      <c r="B141" s="144"/>
      <c r="C141"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1" s="36">
        <v>7374</v>
      </c>
      <c r="E141" s="37"/>
      <c r="F141" s="37"/>
      <c r="G141" s="37"/>
      <c r="H141" s="38"/>
    </row>
    <row r="142" spans="1:8" s="16" customFormat="1" ht="102" customHeight="1" thickBot="1" x14ac:dyDescent="0.25">
      <c r="A142" s="143" t="s">
        <v>16</v>
      </c>
      <c r="B142" s="144"/>
      <c r="C142"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42" s="36">
        <v>1620</v>
      </c>
      <c r="E142" s="37"/>
      <c r="F142" s="37"/>
      <c r="G142" s="37"/>
      <c r="H142" s="38"/>
    </row>
    <row r="143" spans="1:8" s="16" customFormat="1" ht="126" customHeight="1" x14ac:dyDescent="0.2">
      <c r="A143" s="143" t="s">
        <v>96</v>
      </c>
      <c r="B143" s="144"/>
      <c r="C143"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3" s="36">
        <v>12120</v>
      </c>
      <c r="E143" s="37"/>
      <c r="F143" s="37"/>
      <c r="G143" s="37"/>
      <c r="H143" s="38"/>
    </row>
    <row r="144" spans="1:8" s="16" customFormat="1" ht="96" customHeight="1" x14ac:dyDescent="0.2">
      <c r="A144" s="137" t="s">
        <v>97</v>
      </c>
      <c r="B144" s="19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4" s="36">
        <v>4080</v>
      </c>
      <c r="E144" s="37"/>
      <c r="F144" s="37"/>
      <c r="G144" s="37"/>
      <c r="H144" s="38"/>
    </row>
    <row r="145" spans="1:8" s="16" customFormat="1" ht="96" customHeight="1" x14ac:dyDescent="0.2">
      <c r="A145" s="137" t="s">
        <v>98</v>
      </c>
      <c r="B145" s="191"/>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45" s="36">
        <v>10002</v>
      </c>
      <c r="E145" s="37"/>
      <c r="F145" s="37"/>
      <c r="G145" s="37"/>
      <c r="H145" s="38"/>
    </row>
    <row r="146" spans="1:8" ht="50.1" customHeight="1" x14ac:dyDescent="0.2">
      <c r="A146" s="143" t="s">
        <v>99</v>
      </c>
      <c r="B146" s="144"/>
      <c r="C146" s="186" t="str">
        <f>"Интернет-площадка 2gis.ru на основе Cправочника организаций "&amp;$C$2&amp;""</f>
        <v>Интернет-площадка 2gis.ru на основе Cправочника организаций "2ГИС.ХАБАРОВСК"</v>
      </c>
      <c r="D146" s="36">
        <v>9960</v>
      </c>
      <c r="E146" s="37"/>
      <c r="F146" s="37"/>
      <c r="G146" s="37"/>
      <c r="H146" s="38"/>
    </row>
    <row r="147" spans="1:8" ht="50.1" customHeight="1" x14ac:dyDescent="0.2">
      <c r="A147" s="143" t="s">
        <v>100</v>
      </c>
      <c r="B147" s="144"/>
      <c r="C147" s="186" t="str">
        <f t="shared" ref="C147:C156"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11160</v>
      </c>
      <c r="E147" s="37"/>
      <c r="F147" s="37"/>
      <c r="G147" s="37"/>
      <c r="H147" s="38"/>
    </row>
    <row r="148" spans="1:8" ht="50.1" customHeight="1" x14ac:dyDescent="0.2">
      <c r="A148" s="143" t="s">
        <v>101</v>
      </c>
      <c r="B148" s="144"/>
      <c r="C148" s="186" t="str">
        <f t="shared" si="1"/>
        <v>Электронный справочник на основе Справочника организаций "2ГИС.ХАБАРОВСК" (версия для ПК)</v>
      </c>
      <c r="D148" s="36">
        <v>13320</v>
      </c>
      <c r="E148" s="37"/>
      <c r="F148" s="37"/>
      <c r="G148" s="37"/>
      <c r="H148" s="38"/>
    </row>
    <row r="149" spans="1:8" ht="50.1" customHeight="1" x14ac:dyDescent="0.2">
      <c r="A149" s="143" t="s">
        <v>102</v>
      </c>
      <c r="B149" s="144"/>
      <c r="C149" s="186" t="str">
        <f>"Интернет-площадка 2gis.ru на основе Cправочника организаций "&amp;$C$2&amp;""</f>
        <v>Интернет-площадка 2gis.ru на основе Cправочника организаций "2ГИС.ХАБАРОВСК"</v>
      </c>
      <c r="D149" s="36">
        <v>8760</v>
      </c>
      <c r="E149" s="37"/>
      <c r="F149" s="37"/>
      <c r="G149" s="37"/>
      <c r="H149" s="38"/>
    </row>
    <row r="150" spans="1:8" ht="50.1" customHeight="1" x14ac:dyDescent="0.2">
      <c r="A150" s="143" t="s">
        <v>103</v>
      </c>
      <c r="B150" s="144"/>
      <c r="C150" s="186" t="str">
        <f>"Интернет-площадка 2gis.ru на основе Cправочника организаций "&amp;$C$2&amp;""</f>
        <v>Интернет-площадка 2gis.ru на основе Cправочника организаций "2ГИС.ХАБАРОВСК"</v>
      </c>
      <c r="D150" s="36">
        <v>10512</v>
      </c>
      <c r="E150" s="37"/>
      <c r="F150" s="37"/>
      <c r="G150" s="37"/>
      <c r="H150" s="38"/>
    </row>
    <row r="151" spans="1:8" ht="50.1" customHeight="1" x14ac:dyDescent="0.2">
      <c r="A151" s="143" t="s">
        <v>104</v>
      </c>
      <c r="B151" s="144"/>
      <c r="C151" s="186" t="str">
        <f t="shared" si="1"/>
        <v>Электронный справочник на основе Справочника организаций "2ГИС.ХАБАРОВСК" (версия для ПК)</v>
      </c>
      <c r="D151" s="36">
        <v>8160</v>
      </c>
      <c r="E151" s="37"/>
      <c r="F151" s="37"/>
      <c r="G151" s="37"/>
      <c r="H151" s="38"/>
    </row>
    <row r="152" spans="1:8" ht="50.1" customHeight="1" x14ac:dyDescent="0.2">
      <c r="A152" s="143" t="s">
        <v>105</v>
      </c>
      <c r="B152" s="144"/>
      <c r="C152" s="186" t="str">
        <f t="shared" si="1"/>
        <v>Электронный справочник на основе Справочника организаций "2ГИС.ХАБАРОВСК" (версия для ПК)</v>
      </c>
      <c r="D152" s="36">
        <v>11880</v>
      </c>
      <c r="E152" s="37"/>
      <c r="F152" s="37"/>
      <c r="G152" s="37"/>
      <c r="H152" s="38"/>
    </row>
    <row r="153" spans="1:8" ht="50.1" customHeight="1" x14ac:dyDescent="0.2">
      <c r="A153" s="143" t="s">
        <v>106</v>
      </c>
      <c r="B153" s="144"/>
      <c r="C153" s="186" t="str">
        <f t="shared" si="1"/>
        <v>Электронный справочник на основе Справочника организаций "2ГИС.ХАБАРОВСК" (версия для ПК)</v>
      </c>
      <c r="D153" s="36">
        <v>13320</v>
      </c>
      <c r="E153" s="37"/>
      <c r="F153" s="37"/>
      <c r="G153" s="37"/>
      <c r="H153" s="38"/>
    </row>
    <row r="154" spans="1:8" ht="50.1" customHeight="1" x14ac:dyDescent="0.2">
      <c r="A154" s="143" t="s">
        <v>107</v>
      </c>
      <c r="B154" s="144"/>
      <c r="C154" s="186" t="s">
        <v>88</v>
      </c>
      <c r="D154" s="36">
        <v>840</v>
      </c>
      <c r="E154" s="37"/>
      <c r="F154" s="37"/>
      <c r="G154" s="37"/>
      <c r="H154" s="38"/>
    </row>
    <row r="155" spans="1:8" ht="67.5" customHeight="1" x14ac:dyDescent="0.2">
      <c r="A155" s="143" t="s">
        <v>108</v>
      </c>
      <c r="B155" s="144"/>
      <c r="C15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6">
        <v>39960</v>
      </c>
      <c r="E155" s="37"/>
      <c r="F155" s="37"/>
      <c r="G155" s="37"/>
      <c r="H155" s="38"/>
    </row>
    <row r="156" spans="1:8" ht="50.1" customHeight="1" thickBot="1" x14ac:dyDescent="0.25">
      <c r="A156" s="143" t="s">
        <v>109</v>
      </c>
      <c r="B156" s="144"/>
      <c r="C156" s="186" t="str">
        <f t="shared" si="1"/>
        <v>Электронный справочник на основе Справочника организаций "2ГИС.ХАБАРОВСК" (версия для ПК)</v>
      </c>
      <c r="D156" s="44">
        <v>10440</v>
      </c>
      <c r="E156" s="45"/>
      <c r="F156" s="45"/>
      <c r="G156" s="45"/>
      <c r="H156" s="46"/>
    </row>
    <row r="157" spans="1:8" s="28" customFormat="1" ht="50.1" customHeight="1" thickBot="1" x14ac:dyDescent="0.25">
      <c r="A157" s="24" t="s">
        <v>110</v>
      </c>
      <c r="B157" s="25"/>
      <c r="C157" s="26"/>
      <c r="D157" s="156"/>
      <c r="E157" s="156"/>
      <c r="F157" s="156"/>
      <c r="G157" s="156"/>
      <c r="H157" s="157"/>
    </row>
    <row r="158" spans="1:8" s="16" customFormat="1" ht="50.1" customHeight="1" x14ac:dyDescent="0.2">
      <c r="A158" s="143" t="s">
        <v>111</v>
      </c>
      <c r="B158" s="144"/>
      <c r="C158"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58" s="36">
        <v>12000</v>
      </c>
      <c r="E158" s="37"/>
      <c r="F158" s="37"/>
      <c r="G158" s="37"/>
      <c r="H158" s="38"/>
    </row>
    <row r="159" spans="1:8" s="16" customFormat="1" ht="50.1" customHeight="1" x14ac:dyDescent="0.2">
      <c r="A159" s="143" t="s">
        <v>112</v>
      </c>
      <c r="B159" s="144"/>
      <c r="C159" s="196"/>
      <c r="D159" s="36">
        <v>12000</v>
      </c>
      <c r="E159" s="37"/>
      <c r="F159" s="37"/>
      <c r="G159" s="37"/>
      <c r="H159" s="38"/>
    </row>
    <row r="160" spans="1:8" s="16" customFormat="1" ht="50.1" customHeight="1" x14ac:dyDescent="0.2">
      <c r="A160" s="194" t="s">
        <v>113</v>
      </c>
      <c r="B160" s="195"/>
      <c r="C160" s="196"/>
      <c r="D160" s="329">
        <v>3000</v>
      </c>
      <c r="E160" s="140"/>
      <c r="F160" s="140"/>
      <c r="G160" s="140"/>
      <c r="H160" s="140"/>
    </row>
    <row r="161" spans="1:8" s="16" customFormat="1" ht="50.1" customHeight="1" x14ac:dyDescent="0.2">
      <c r="A161" s="194" t="s">
        <v>114</v>
      </c>
      <c r="B161" s="195"/>
      <c r="C161" s="196"/>
      <c r="D161" s="329">
        <v>300</v>
      </c>
      <c r="E161" s="140"/>
      <c r="F161" s="140"/>
      <c r="G161" s="140"/>
      <c r="H161" s="140"/>
    </row>
    <row r="162" spans="1:8" s="16" customFormat="1" ht="50.1" customHeight="1" thickBot="1" x14ac:dyDescent="0.25">
      <c r="A162" s="194" t="s">
        <v>115</v>
      </c>
      <c r="B162" s="195"/>
      <c r="C162" s="198"/>
      <c r="D162" s="78">
        <v>1050</v>
      </c>
      <c r="E162" s="79"/>
      <c r="F162" s="79"/>
      <c r="G162" s="79"/>
      <c r="H162" s="79"/>
    </row>
    <row r="163" spans="1:8" s="16" customFormat="1" ht="50.1" customHeight="1" thickBot="1" x14ac:dyDescent="0.25">
      <c r="A163" s="24" t="s">
        <v>116</v>
      </c>
      <c r="B163" s="25"/>
      <c r="C163" s="26"/>
      <c r="D163" s="156"/>
      <c r="E163" s="156"/>
      <c r="F163" s="156"/>
      <c r="G163" s="156"/>
      <c r="H163" s="157"/>
    </row>
    <row r="164" spans="1:8" ht="50.1" customHeight="1" x14ac:dyDescent="0.2">
      <c r="A164" s="143" t="s">
        <v>117</v>
      </c>
      <c r="B164" s="144"/>
      <c r="C164"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4" s="200">
        <f>F164*1.2</f>
        <v>5220</v>
      </c>
      <c r="E164" s="201">
        <f>F164*1.1</f>
        <v>4785</v>
      </c>
      <c r="F164" s="201">
        <v>4350</v>
      </c>
      <c r="G164" s="201">
        <f>F164*0.75</f>
        <v>3262.5</v>
      </c>
      <c r="H164" s="202">
        <f>F164*0.5</f>
        <v>2175</v>
      </c>
    </row>
    <row r="165" spans="1:8" ht="50.1" customHeight="1" x14ac:dyDescent="0.2">
      <c r="A165" s="143" t="s">
        <v>118</v>
      </c>
      <c r="B165" s="144"/>
      <c r="C165" s="186" t="str">
        <f>"Интернет-площадка 2gis.ru на основе Cправочника организаций "&amp;$C$2&amp;""</f>
        <v>Интернет-площадка 2gis.ru на основе Cправочника организаций "2ГИС.ХАБАРОВСК"</v>
      </c>
      <c r="D165" s="36">
        <v>3159</v>
      </c>
      <c r="E165" s="37"/>
      <c r="F165" s="37"/>
      <c r="G165" s="37"/>
      <c r="H165" s="38"/>
    </row>
    <row r="166" spans="1:8" ht="50.1" customHeight="1" x14ac:dyDescent="0.2">
      <c r="A166" s="143" t="s">
        <v>119</v>
      </c>
      <c r="B166" s="144"/>
      <c r="C166"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6" s="36">
        <v>8298</v>
      </c>
      <c r="E166" s="37"/>
      <c r="F166" s="37"/>
      <c r="G166" s="37"/>
      <c r="H166" s="38"/>
    </row>
    <row r="167" spans="1:8" ht="50.1" customHeight="1" x14ac:dyDescent="0.2">
      <c r="A167" s="143" t="s">
        <v>120</v>
      </c>
      <c r="B167" s="144"/>
      <c r="C167"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7" s="200">
        <f>F167*1.2</f>
        <v>7344</v>
      </c>
      <c r="E167" s="201">
        <f>F167*1.1</f>
        <v>6732.0000000000009</v>
      </c>
      <c r="F167" s="201">
        <v>6120</v>
      </c>
      <c r="G167" s="201">
        <f>F167*0.75</f>
        <v>4590</v>
      </c>
      <c r="H167" s="202">
        <f>F167*0.5</f>
        <v>3060</v>
      </c>
    </row>
    <row r="168" spans="1:8" ht="50.1" customHeight="1" x14ac:dyDescent="0.2">
      <c r="A168" s="143" t="s">
        <v>165</v>
      </c>
      <c r="B168" s="144"/>
      <c r="C168" s="186" t="str">
        <f>"Интернет-площадка 2gis.ru на основе Cправочника организаций "&amp;$C$2&amp;""</f>
        <v>Интернет-площадка 2gis.ru на основе Cправочника организаций "2ГИС.ХАБАРОВСК"</v>
      </c>
      <c r="D168" s="36">
        <v>4440</v>
      </c>
      <c r="E168" s="37"/>
      <c r="F168" s="37"/>
      <c r="G168" s="37"/>
      <c r="H168" s="38"/>
    </row>
    <row r="169" spans="1:8" ht="50.1" customHeight="1" x14ac:dyDescent="0.2">
      <c r="A169" s="143" t="s">
        <v>122</v>
      </c>
      <c r="B169" s="144"/>
      <c r="C169" s="18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9" s="36">
        <v>11640</v>
      </c>
      <c r="E169" s="37"/>
      <c r="F169" s="37"/>
      <c r="G169" s="37"/>
      <c r="H169" s="38"/>
    </row>
    <row r="170" spans="1:8" s="16" customFormat="1" ht="126" customHeight="1" thickBot="1" x14ac:dyDescent="0.25">
      <c r="A170" s="143" t="s">
        <v>123</v>
      </c>
      <c r="B170" s="144"/>
      <c r="C170" s="203" t="str">
        <f>C165</f>
        <v>Интернет-площадка 2gis.ru на основе Cправочника организаций "2ГИС.ХАБАРОВСК"</v>
      </c>
      <c r="D170" s="200">
        <f>F170*1.2</f>
        <v>3780</v>
      </c>
      <c r="E170" s="201">
        <f>F170*1.1</f>
        <v>3465.0000000000005</v>
      </c>
      <c r="F170" s="201">
        <v>3150</v>
      </c>
      <c r="G170" s="201">
        <f>F170*0.75</f>
        <v>2362.5</v>
      </c>
      <c r="H170" s="202">
        <f>F170*0.5</f>
        <v>1575</v>
      </c>
    </row>
    <row r="171" spans="1:8" ht="50.1" customHeight="1" thickBot="1" x14ac:dyDescent="0.25">
      <c r="A171" s="24" t="s">
        <v>184</v>
      </c>
      <c r="B171" s="25"/>
      <c r="C171" s="26"/>
      <c r="D171" s="156"/>
      <c r="E171" s="156"/>
      <c r="F171" s="156"/>
      <c r="G171" s="156"/>
      <c r="H171" s="157"/>
    </row>
    <row r="172" spans="1:8" s="23" customFormat="1" ht="30" customHeight="1" thickBot="1" x14ac:dyDescent="0.25">
      <c r="A172" s="535"/>
      <c r="B172" s="357"/>
      <c r="C172" s="358"/>
      <c r="D172" s="357"/>
      <c r="E172" s="357"/>
      <c r="F172" s="357"/>
      <c r="G172" s="357"/>
      <c r="H172" s="359"/>
    </row>
    <row r="173" spans="1:8" s="16" customFormat="1" ht="185.25" customHeight="1" x14ac:dyDescent="0.2">
      <c r="A173" s="143" t="s">
        <v>185</v>
      </c>
      <c r="B173" s="144"/>
      <c r="C173"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73" s="31">
        <v>15060</v>
      </c>
      <c r="E173" s="32"/>
      <c r="F173" s="32"/>
      <c r="G173" s="32"/>
      <c r="H173" s="33"/>
    </row>
    <row r="174" spans="1:8" s="16" customFormat="1" ht="83.25" customHeight="1" thickBot="1" x14ac:dyDescent="0.25">
      <c r="A174" s="143" t="s">
        <v>186</v>
      </c>
      <c r="B174" s="144"/>
      <c r="C174" s="196"/>
      <c r="D174" s="36">
        <v>15060</v>
      </c>
      <c r="E174" s="37"/>
      <c r="F174" s="37"/>
      <c r="G174" s="37"/>
      <c r="H174" s="38"/>
    </row>
    <row r="175" spans="1:8" ht="21.75" thickBot="1" x14ac:dyDescent="0.25">
      <c r="A175" s="301"/>
      <c r="B175" s="302"/>
      <c r="C175" s="182"/>
      <c r="D175" s="325"/>
      <c r="E175" s="325"/>
      <c r="F175" s="325"/>
      <c r="G175" s="325"/>
      <c r="H175" s="326"/>
    </row>
    <row r="177" spans="1:8" ht="21" x14ac:dyDescent="0.2">
      <c r="A177" s="208"/>
      <c r="B177" s="209" t="s">
        <v>125</v>
      </c>
      <c r="C177" s="210" t="s">
        <v>718</v>
      </c>
      <c r="D177" s="210"/>
      <c r="E177" s="211"/>
      <c r="F177" s="211"/>
      <c r="G177" s="211"/>
      <c r="H177" s="211"/>
    </row>
    <row r="178" spans="1:8" ht="21" x14ac:dyDescent="0.2">
      <c r="A178" s="208"/>
      <c r="B178" s="211"/>
      <c r="C178" s="212" t="s">
        <v>719</v>
      </c>
      <c r="D178" s="212"/>
      <c r="E178" s="211"/>
      <c r="F178" s="211"/>
      <c r="G178" s="211"/>
      <c r="H178" s="211"/>
    </row>
    <row r="179" spans="1:8" ht="21" x14ac:dyDescent="0.2">
      <c r="A179" s="208"/>
      <c r="B179" s="211"/>
      <c r="C179" s="212" t="s">
        <v>720</v>
      </c>
      <c r="D179" s="212"/>
      <c r="E179" s="211"/>
      <c r="F179" s="211"/>
      <c r="G179" s="211"/>
      <c r="H179" s="211"/>
    </row>
    <row r="180" spans="1:8" ht="21" x14ac:dyDescent="0.2">
      <c r="C180" s="212"/>
      <c r="D180" s="212"/>
      <c r="E180" s="211"/>
      <c r="F180" s="211"/>
      <c r="G180" s="211"/>
      <c r="H180" s="205"/>
    </row>
    <row r="181" spans="1:8" ht="26.25" customHeight="1" x14ac:dyDescent="0.2">
      <c r="A181" s="215" t="str">
        <f>Абакан_юр!A157</f>
        <v>По соглашению сторон в качестве валюты платежа могут выступать украинские гривны, в этом случае курс следующий: 1 руб. = 0,4294 гривен</v>
      </c>
      <c r="B181" s="215"/>
      <c r="C181" s="215"/>
      <c r="D181" s="216"/>
      <c r="E181" s="216"/>
      <c r="F181" s="217"/>
      <c r="G181" s="218"/>
      <c r="H181" s="218"/>
    </row>
    <row r="182" spans="1:8" ht="26.25" customHeight="1" x14ac:dyDescent="0.2">
      <c r="A182" s="215" t="str">
        <f>Абакан_юр!A158</f>
        <v>По соглашению сторон в качестве валюты платежа могут выступать дирхамы ОАЭ, в этом случае курс следующий: 1 руб. = 0,0422 дирхам</v>
      </c>
      <c r="B182" s="215"/>
      <c r="C182" s="215"/>
      <c r="D182" s="216"/>
      <c r="E182" s="216"/>
      <c r="F182" s="217"/>
      <c r="G182" s="220"/>
      <c r="H182" s="220"/>
    </row>
    <row r="183" spans="1:8" ht="26.25" customHeight="1" x14ac:dyDescent="0.2">
      <c r="A183" s="215" t="str">
        <f>Абакан_юр!A159</f>
        <v>По соглашению сторон в качестве валюты платежа могут выступать доллары США, в этом случае курс следующий: 1 руб. = 0,0115 доллара</v>
      </c>
      <c r="B183" s="215"/>
      <c r="C183" s="215"/>
      <c r="D183" s="216"/>
      <c r="E183" s="216"/>
      <c r="F183" s="217"/>
      <c r="G183" s="220"/>
      <c r="H183" s="220"/>
    </row>
    <row r="184" spans="1:8" ht="26.25" customHeight="1" x14ac:dyDescent="0.2">
      <c r="A184" s="215" t="str">
        <f>Абакан_юр!A160</f>
        <v>По соглашению сторон в качестве валюты платежа могут выступать евро, в этом случае курс следующий: 1 руб. = 0,0106 евро</v>
      </c>
      <c r="B184" s="215"/>
      <c r="C184" s="215"/>
      <c r="D184" s="216"/>
      <c r="E184" s="217"/>
      <c r="F184" s="217"/>
      <c r="G184" s="220"/>
      <c r="H184" s="220"/>
    </row>
    <row r="185" spans="1:8" ht="26.25" customHeight="1" x14ac:dyDescent="0.2">
      <c r="A185" s="215" t="str">
        <f>Абакан_юр!A161</f>
        <v>По соглашению сторон в качестве валюты платежа могут выступать чешские кроны, в этом случае курс следующий: 1 руб. = 0,2596 крона</v>
      </c>
      <c r="B185" s="215"/>
      <c r="C185" s="215"/>
      <c r="D185" s="216"/>
      <c r="E185" s="217"/>
      <c r="F185" s="217"/>
      <c r="G185" s="220"/>
      <c r="H185" s="220"/>
    </row>
    <row r="186" spans="1:8" ht="26.25" customHeight="1" x14ac:dyDescent="0.2">
      <c r="A186" s="215" t="str">
        <f>Абакан_юр!A162</f>
        <v>По соглашению сторон в качестве валюты платежа могут выступать киргизские сомы, в этом случае курс следующий: 1 руб. = 1,0276 сом</v>
      </c>
      <c r="B186" s="215"/>
      <c r="C186" s="215"/>
      <c r="D186" s="216"/>
      <c r="E186" s="216"/>
      <c r="F186" s="217"/>
      <c r="G186" s="220"/>
      <c r="H186" s="220"/>
    </row>
    <row r="187" spans="1:8" ht="26.25" customHeight="1" x14ac:dyDescent="0.2">
      <c r="A187"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7" s="215"/>
      <c r="C187" s="215"/>
      <c r="D187" s="216"/>
      <c r="E187" s="216"/>
      <c r="F187" s="217"/>
      <c r="G187" s="220"/>
      <c r="H187" s="220"/>
    </row>
    <row r="188" spans="1:8" ht="26.25" x14ac:dyDescent="0.2">
      <c r="A188" s="221"/>
      <c r="B188" s="221"/>
      <c r="C188" s="222"/>
      <c r="D188" s="223"/>
      <c r="E188" s="223"/>
      <c r="F188" s="224"/>
      <c r="G188" s="225"/>
      <c r="H188" s="225"/>
    </row>
    <row r="189" spans="1:8" ht="21" x14ac:dyDescent="0.2">
      <c r="A189" s="227" t="s">
        <v>136</v>
      </c>
      <c r="B189" s="227"/>
      <c r="C189" s="227"/>
      <c r="D189" s="227"/>
      <c r="E189" s="227"/>
      <c r="F189" s="227"/>
      <c r="G189" s="227"/>
      <c r="H189" s="227"/>
    </row>
    <row r="190" spans="1:8" ht="21" x14ac:dyDescent="0.2">
      <c r="A190" s="227" t="s">
        <v>137</v>
      </c>
      <c r="B190" s="227"/>
      <c r="C190" s="227"/>
      <c r="D190" s="227"/>
      <c r="E190" s="227"/>
      <c r="F190" s="227"/>
      <c r="G190" s="227"/>
      <c r="H190" s="227"/>
    </row>
    <row r="191" spans="1:8" ht="26.25" x14ac:dyDescent="0.2">
      <c r="A191" s="221"/>
      <c r="B191" s="221"/>
      <c r="C191" s="222"/>
      <c r="D191" s="223"/>
      <c r="E191" s="223"/>
      <c r="F191" s="224"/>
      <c r="G191" s="225"/>
      <c r="H191" s="225"/>
    </row>
    <row r="192" spans="1:8" ht="50.1" customHeight="1" thickBot="1" x14ac:dyDescent="0.25">
      <c r="A192" s="228" t="s">
        <v>138</v>
      </c>
      <c r="B192" s="228"/>
      <c r="C192" s="228"/>
      <c r="D192" s="228"/>
      <c r="E192" s="228"/>
      <c r="F192" s="229"/>
      <c r="G192" s="219"/>
      <c r="H192" s="230"/>
    </row>
    <row r="193" spans="1:8" ht="50.1" customHeight="1" thickBot="1" x14ac:dyDescent="0.25">
      <c r="A193" s="231" t="s">
        <v>139</v>
      </c>
      <c r="B193" s="232"/>
      <c r="C193" s="232"/>
      <c r="D193" s="232"/>
      <c r="E193" s="233"/>
      <c r="F193" s="234"/>
      <c r="H193" s="235"/>
    </row>
    <row r="194" spans="1:8" ht="93" customHeight="1" thickBot="1" x14ac:dyDescent="0.25">
      <c r="A194" s="305" t="s">
        <v>140</v>
      </c>
      <c r="B194" s="306"/>
      <c r="C194" s="238" t="s">
        <v>141</v>
      </c>
      <c r="D194" s="330" t="s">
        <v>142</v>
      </c>
      <c r="E194" s="331"/>
      <c r="F194" s="240"/>
      <c r="G194" s="240"/>
      <c r="H194" s="240"/>
    </row>
    <row r="195" spans="1:8" ht="109.5" customHeight="1" x14ac:dyDescent="0.2">
      <c r="A195" s="241" t="s">
        <v>143</v>
      </c>
      <c r="B195" s="242"/>
      <c r="C195" s="243" t="s">
        <v>144</v>
      </c>
      <c r="D195" s="244" t="s">
        <v>145</v>
      </c>
      <c r="E195" s="245"/>
      <c r="F195" s="240"/>
      <c r="G195" s="240"/>
      <c r="H195" s="240"/>
    </row>
    <row r="196" spans="1:8" ht="105" customHeight="1" x14ac:dyDescent="0.2">
      <c r="A196" s="246" t="s">
        <v>146</v>
      </c>
      <c r="B196" s="247"/>
      <c r="C196" s="248" t="s">
        <v>147</v>
      </c>
      <c r="D196" s="249" t="s">
        <v>148</v>
      </c>
      <c r="E196" s="250"/>
      <c r="F196" s="240"/>
      <c r="G196" s="240"/>
      <c r="H196" s="240"/>
    </row>
    <row r="197" spans="1:8" ht="107.25" customHeight="1" thickBot="1" x14ac:dyDescent="0.25">
      <c r="A197" s="332" t="s">
        <v>149</v>
      </c>
      <c r="B197" s="333"/>
      <c r="C197" s="334" t="s">
        <v>150</v>
      </c>
      <c r="D197" s="335" t="s">
        <v>148</v>
      </c>
      <c r="E197" s="336"/>
      <c r="F197" s="240"/>
      <c r="G197" s="240"/>
      <c r="H197" s="240"/>
    </row>
    <row r="198" spans="1:8" s="205" customFormat="1" ht="102.75" customHeight="1" thickBot="1" x14ac:dyDescent="0.25">
      <c r="A198" s="332" t="s">
        <v>152</v>
      </c>
      <c r="B198" s="333"/>
      <c r="C198" s="547" t="s">
        <v>153</v>
      </c>
      <c r="D198" s="335" t="s">
        <v>148</v>
      </c>
      <c r="E198" s="336"/>
      <c r="F198" s="234"/>
      <c r="G198" s="234"/>
      <c r="H198" s="234"/>
    </row>
    <row r="199" spans="1:8" s="226" customFormat="1" ht="222.75" customHeight="1" thickBot="1" x14ac:dyDescent="0.25">
      <c r="A199" s="332" t="s">
        <v>154</v>
      </c>
      <c r="B199" s="333"/>
      <c r="C199" s="334" t="s">
        <v>155</v>
      </c>
      <c r="D199" s="335" t="s">
        <v>148</v>
      </c>
      <c r="E199" s="336"/>
      <c r="F199" s="224"/>
      <c r="G199" s="225"/>
      <c r="H199" s="225"/>
    </row>
    <row r="200" spans="1:8" ht="41.25" customHeight="1" x14ac:dyDescent="0.2">
      <c r="A200" s="252" t="s">
        <v>156</v>
      </c>
      <c r="B200" s="252"/>
      <c r="C200" s="252"/>
      <c r="D200" s="252"/>
      <c r="E200" s="252"/>
      <c r="F200" s="252"/>
      <c r="G200" s="252"/>
      <c r="H200" s="252"/>
    </row>
    <row r="201" spans="1:8" ht="41.25" customHeight="1" x14ac:dyDescent="0.2">
      <c r="A201" s="252" t="s">
        <v>157</v>
      </c>
      <c r="B201" s="252"/>
      <c r="C201" s="252"/>
      <c r="D201" s="252"/>
      <c r="E201" s="252"/>
      <c r="F201" s="252"/>
      <c r="G201" s="252"/>
      <c r="H201" s="252"/>
    </row>
    <row r="202" spans="1:8" ht="189" customHeight="1" x14ac:dyDescent="0.2">
      <c r="A202"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27"/>
      <c r="C202" s="227"/>
      <c r="D202" s="227"/>
      <c r="E202" s="227"/>
      <c r="F202" s="227"/>
      <c r="G202" s="227"/>
      <c r="H202" s="227"/>
    </row>
    <row r="203" spans="1:8" ht="82.5" customHeight="1" x14ac:dyDescent="0.2">
      <c r="A203" s="227" t="s">
        <v>159</v>
      </c>
      <c r="B203" s="227"/>
      <c r="C203" s="227"/>
      <c r="D203" s="227"/>
      <c r="E203" s="227"/>
      <c r="F203" s="227"/>
      <c r="G203" s="227"/>
      <c r="H203" s="227"/>
    </row>
    <row r="204" spans="1:8" ht="32.25" customHeight="1" x14ac:dyDescent="0.2">
      <c r="A204" s="252" t="s">
        <v>160</v>
      </c>
      <c r="B204" s="252"/>
      <c r="C204" s="252"/>
      <c r="D204" s="252"/>
      <c r="E204" s="252"/>
      <c r="F204" s="252"/>
      <c r="G204" s="252"/>
      <c r="H204" s="252"/>
    </row>
    <row r="205" spans="1:8" s="254" customFormat="1" ht="114.75" customHeight="1" x14ac:dyDescent="0.2">
      <c r="A205" s="227" t="s">
        <v>161</v>
      </c>
      <c r="B205" s="227"/>
      <c r="C205" s="227"/>
      <c r="D205" s="227"/>
      <c r="E205" s="227"/>
      <c r="F205" s="227"/>
      <c r="G205" s="227"/>
      <c r="H205" s="227"/>
    </row>
  </sheetData>
  <sheetProtection selectLockedCells="1" selectUnlockedCells="1"/>
  <mergeCells count="341">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0:B170"/>
    <mergeCell ref="A171:B171"/>
    <mergeCell ref="D171:H171"/>
    <mergeCell ref="A172:C172"/>
    <mergeCell ref="D172:H172"/>
    <mergeCell ref="A173:B173"/>
    <mergeCell ref="C173:C174"/>
    <mergeCell ref="D173:H173"/>
    <mergeCell ref="A174:B174"/>
    <mergeCell ref="D174:H174"/>
    <mergeCell ref="A166:B166"/>
    <mergeCell ref="D166:H166"/>
    <mergeCell ref="A167:B167"/>
    <mergeCell ref="A168:B168"/>
    <mergeCell ref="D168:H168"/>
    <mergeCell ref="A169:B169"/>
    <mergeCell ref="D169:H169"/>
    <mergeCell ref="D162:H162"/>
    <mergeCell ref="A163:B163"/>
    <mergeCell ref="D163:H163"/>
    <mergeCell ref="A164:B164"/>
    <mergeCell ref="A165:B165"/>
    <mergeCell ref="D165:H165"/>
    <mergeCell ref="A158:B158"/>
    <mergeCell ref="C158:C162"/>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2"/>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6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8748</v>
      </c>
      <c r="E7" s="32">
        <f>F7*1.1</f>
        <v>8019.0000000000009</v>
      </c>
      <c r="F7" s="32">
        <v>7290</v>
      </c>
      <c r="G7" s="32">
        <f>F7*0.75</f>
        <v>5467.5</v>
      </c>
      <c r="H7" s="33">
        <f>F7*0.5</f>
        <v>3645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10116</v>
      </c>
      <c r="E12" s="32">
        <f>F12*1.1</f>
        <v>9273</v>
      </c>
      <c r="F12" s="32">
        <v>8430</v>
      </c>
      <c r="G12" s="32">
        <f>F12*0.75</f>
        <v>6322.5</v>
      </c>
      <c r="H12" s="33">
        <f>F12*0.5</f>
        <v>4215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4">
        <v>90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12254.4</v>
      </c>
      <c r="E27" s="32">
        <f>F27*1.1</f>
        <v>11233.2</v>
      </c>
      <c r="F27" s="32">
        <v>10212</v>
      </c>
      <c r="G27" s="32">
        <f>F27*0.75</f>
        <v>7659</v>
      </c>
      <c r="H27" s="33">
        <f>F27*0.5</f>
        <v>5106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14169.6</v>
      </c>
      <c r="E32" s="32">
        <f>F32*1.1</f>
        <v>12988.800000000001</v>
      </c>
      <c r="F32" s="32">
        <v>11808</v>
      </c>
      <c r="G32" s="32">
        <f>F32*0.75</f>
        <v>8856</v>
      </c>
      <c r="H32" s="33">
        <f>F32*0.5</f>
        <v>5904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361">
        <f>F48*1.2</f>
        <v>3600</v>
      </c>
      <c r="E48" s="361">
        <f>F48*1.1</f>
        <v>3300.0000000000005</v>
      </c>
      <c r="F48" s="361">
        <v>3000</v>
      </c>
      <c r="G48" s="361">
        <f>F48*0.75</f>
        <v>2250</v>
      </c>
      <c r="H48" s="361">
        <f>F48*0.5</f>
        <v>1500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1575 до 47250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6" s="127">
        <v>1575</v>
      </c>
      <c r="E56" s="128"/>
      <c r="F56" s="128"/>
      <c r="G56" s="128"/>
      <c r="H56" s="129"/>
    </row>
    <row r="57" spans="1:8" ht="37.5" customHeight="1" x14ac:dyDescent="0.2">
      <c r="A57" s="130" t="s">
        <v>33</v>
      </c>
      <c r="B57" s="131"/>
      <c r="C57" s="126"/>
      <c r="D57" s="36">
        <v>3150</v>
      </c>
      <c r="E57" s="37"/>
      <c r="F57" s="37"/>
      <c r="G57" s="37"/>
      <c r="H57" s="38"/>
    </row>
    <row r="58" spans="1:8" ht="37.5" customHeight="1" x14ac:dyDescent="0.2">
      <c r="A58" s="130" t="s">
        <v>34</v>
      </c>
      <c r="B58" s="131"/>
      <c r="C58" s="126"/>
      <c r="D58" s="36">
        <v>4725</v>
      </c>
      <c r="E58" s="37"/>
      <c r="F58" s="37"/>
      <c r="G58" s="37"/>
      <c r="H58" s="38"/>
    </row>
    <row r="59" spans="1:8" ht="37.5" customHeight="1" x14ac:dyDescent="0.2">
      <c r="A59" s="130" t="s">
        <v>35</v>
      </c>
      <c r="B59" s="131"/>
      <c r="C59" s="126"/>
      <c r="D59" s="36">
        <v>6300</v>
      </c>
      <c r="E59" s="37"/>
      <c r="F59" s="37"/>
      <c r="G59" s="37"/>
      <c r="H59" s="38"/>
    </row>
    <row r="60" spans="1:8" ht="37.5" customHeight="1" x14ac:dyDescent="0.2">
      <c r="A60" s="130" t="s">
        <v>36</v>
      </c>
      <c r="B60" s="131"/>
      <c r="C60" s="126"/>
      <c r="D60" s="36">
        <v>7875</v>
      </c>
      <c r="E60" s="37"/>
      <c r="F60" s="37"/>
      <c r="G60" s="37"/>
      <c r="H60" s="38"/>
    </row>
    <row r="61" spans="1:8" ht="37.5" customHeight="1" x14ac:dyDescent="0.2">
      <c r="A61" s="130" t="s">
        <v>37</v>
      </c>
      <c r="B61" s="131"/>
      <c r="C61" s="126"/>
      <c r="D61" s="36">
        <v>9450</v>
      </c>
      <c r="E61" s="37"/>
      <c r="F61" s="37"/>
      <c r="G61" s="37"/>
      <c r="H61" s="38"/>
    </row>
    <row r="62" spans="1:8" ht="37.5" customHeight="1" x14ac:dyDescent="0.2">
      <c r="A62" s="130" t="s">
        <v>38</v>
      </c>
      <c r="B62" s="131"/>
      <c r="C62" s="126"/>
      <c r="D62" s="36">
        <v>11025</v>
      </c>
      <c r="E62" s="37"/>
      <c r="F62" s="37"/>
      <c r="G62" s="37"/>
      <c r="H62" s="38"/>
    </row>
    <row r="63" spans="1:8" ht="37.5" customHeight="1" x14ac:dyDescent="0.2">
      <c r="A63" s="130" t="s">
        <v>39</v>
      </c>
      <c r="B63" s="131"/>
      <c r="C63" s="126"/>
      <c r="D63" s="36">
        <v>12600</v>
      </c>
      <c r="E63" s="37"/>
      <c r="F63" s="37"/>
      <c r="G63" s="37"/>
      <c r="H63" s="38"/>
    </row>
    <row r="64" spans="1:8" ht="37.5" customHeight="1" x14ac:dyDescent="0.2">
      <c r="A64" s="130" t="s">
        <v>40</v>
      </c>
      <c r="B64" s="131"/>
      <c r="C64" s="126"/>
      <c r="D64" s="36">
        <v>14175</v>
      </c>
      <c r="E64" s="37"/>
      <c r="F64" s="37"/>
      <c r="G64" s="37"/>
      <c r="H64" s="38"/>
    </row>
    <row r="65" spans="1:8" ht="37.5" customHeight="1" x14ac:dyDescent="0.2">
      <c r="A65" s="130" t="s">
        <v>41</v>
      </c>
      <c r="B65" s="131"/>
      <c r="C65" s="126"/>
      <c r="D65" s="36">
        <v>15750</v>
      </c>
      <c r="E65" s="37"/>
      <c r="F65" s="37"/>
      <c r="G65" s="37"/>
      <c r="H65" s="38"/>
    </row>
    <row r="66" spans="1:8" ht="37.5" customHeight="1" x14ac:dyDescent="0.2">
      <c r="A66" s="130" t="s">
        <v>42</v>
      </c>
      <c r="B66" s="131"/>
      <c r="C66" s="126"/>
      <c r="D66" s="36">
        <v>17325</v>
      </c>
      <c r="E66" s="37"/>
      <c r="F66" s="37"/>
      <c r="G66" s="37"/>
      <c r="H66" s="38"/>
    </row>
    <row r="67" spans="1:8" ht="37.5" customHeight="1" x14ac:dyDescent="0.2">
      <c r="A67" s="130" t="s">
        <v>43</v>
      </c>
      <c r="B67" s="131"/>
      <c r="C67" s="126"/>
      <c r="D67" s="36">
        <v>18900</v>
      </c>
      <c r="E67" s="37"/>
      <c r="F67" s="37"/>
      <c r="G67" s="37"/>
      <c r="H67" s="38"/>
    </row>
    <row r="68" spans="1:8" ht="37.5" customHeight="1" x14ac:dyDescent="0.2">
      <c r="A68" s="130" t="s">
        <v>44</v>
      </c>
      <c r="B68" s="131"/>
      <c r="C68" s="126"/>
      <c r="D68" s="36">
        <v>20475</v>
      </c>
      <c r="E68" s="37"/>
      <c r="F68" s="37"/>
      <c r="G68" s="37"/>
      <c r="H68" s="38"/>
    </row>
    <row r="69" spans="1:8" ht="37.5" customHeight="1" x14ac:dyDescent="0.2">
      <c r="A69" s="130" t="s">
        <v>45</v>
      </c>
      <c r="B69" s="131"/>
      <c r="C69" s="126"/>
      <c r="D69" s="36">
        <v>22050</v>
      </c>
      <c r="E69" s="37"/>
      <c r="F69" s="37"/>
      <c r="G69" s="37"/>
      <c r="H69" s="38"/>
    </row>
    <row r="70" spans="1:8" ht="37.5" customHeight="1" x14ac:dyDescent="0.2">
      <c r="A70" s="130" t="s">
        <v>46</v>
      </c>
      <c r="B70" s="131"/>
      <c r="C70" s="126"/>
      <c r="D70" s="36">
        <v>23625</v>
      </c>
      <c r="E70" s="37"/>
      <c r="F70" s="37"/>
      <c r="G70" s="37"/>
      <c r="H70" s="38"/>
    </row>
    <row r="71" spans="1:8" ht="37.5" customHeight="1" x14ac:dyDescent="0.2">
      <c r="A71" s="130" t="s">
        <v>47</v>
      </c>
      <c r="B71" s="131"/>
      <c r="C71" s="126"/>
      <c r="D71" s="36">
        <v>25200</v>
      </c>
      <c r="E71" s="37"/>
      <c r="F71" s="37"/>
      <c r="G71" s="37"/>
      <c r="H71" s="38"/>
    </row>
    <row r="72" spans="1:8" ht="37.5" customHeight="1" x14ac:dyDescent="0.2">
      <c r="A72" s="130" t="s">
        <v>48</v>
      </c>
      <c r="B72" s="131"/>
      <c r="C72" s="126"/>
      <c r="D72" s="36">
        <v>26775</v>
      </c>
      <c r="E72" s="37"/>
      <c r="F72" s="37"/>
      <c r="G72" s="37"/>
      <c r="H72" s="38"/>
    </row>
    <row r="73" spans="1:8" ht="37.5" customHeight="1" x14ac:dyDescent="0.2">
      <c r="A73" s="130" t="s">
        <v>49</v>
      </c>
      <c r="B73" s="131"/>
      <c r="C73" s="126"/>
      <c r="D73" s="36">
        <v>28350</v>
      </c>
      <c r="E73" s="37"/>
      <c r="F73" s="37"/>
      <c r="G73" s="37"/>
      <c r="H73" s="38"/>
    </row>
    <row r="74" spans="1:8" ht="37.5" customHeight="1" x14ac:dyDescent="0.2">
      <c r="A74" s="130" t="s">
        <v>50</v>
      </c>
      <c r="B74" s="131"/>
      <c r="C74" s="126"/>
      <c r="D74" s="36">
        <v>29925</v>
      </c>
      <c r="E74" s="37"/>
      <c r="F74" s="37"/>
      <c r="G74" s="37"/>
      <c r="H74" s="38"/>
    </row>
    <row r="75" spans="1:8" ht="37.5" customHeight="1" x14ac:dyDescent="0.2">
      <c r="A75" s="130" t="s">
        <v>51</v>
      </c>
      <c r="B75" s="131"/>
      <c r="C75" s="126"/>
      <c r="D75" s="36">
        <v>31500</v>
      </c>
      <c r="E75" s="37"/>
      <c r="F75" s="37"/>
      <c r="G75" s="37"/>
      <c r="H75" s="38"/>
    </row>
    <row r="76" spans="1:8" ht="37.5" customHeight="1" x14ac:dyDescent="0.2">
      <c r="A76" s="130" t="s">
        <v>196</v>
      </c>
      <c r="B76" s="131"/>
      <c r="C76" s="126"/>
      <c r="D76" s="36">
        <v>33075</v>
      </c>
      <c r="E76" s="37"/>
      <c r="F76" s="37"/>
      <c r="G76" s="37"/>
      <c r="H76" s="38"/>
    </row>
    <row r="77" spans="1:8" ht="37.5" customHeight="1" x14ac:dyDescent="0.2">
      <c r="A77" s="130" t="s">
        <v>197</v>
      </c>
      <c r="B77" s="131"/>
      <c r="C77" s="126"/>
      <c r="D77" s="36">
        <v>34650</v>
      </c>
      <c r="E77" s="37"/>
      <c r="F77" s="37"/>
      <c r="G77" s="37"/>
      <c r="H77" s="38"/>
    </row>
    <row r="78" spans="1:8" ht="37.5" customHeight="1" x14ac:dyDescent="0.2">
      <c r="A78" s="130" t="s">
        <v>198</v>
      </c>
      <c r="B78" s="131"/>
      <c r="C78" s="126"/>
      <c r="D78" s="36">
        <v>36225</v>
      </c>
      <c r="E78" s="37"/>
      <c r="F78" s="37"/>
      <c r="G78" s="37"/>
      <c r="H78" s="38"/>
    </row>
    <row r="79" spans="1:8" ht="37.5" customHeight="1" x14ac:dyDescent="0.2">
      <c r="A79" s="130" t="s">
        <v>199</v>
      </c>
      <c r="B79" s="131"/>
      <c r="C79" s="126"/>
      <c r="D79" s="36">
        <v>37800</v>
      </c>
      <c r="E79" s="37"/>
      <c r="F79" s="37"/>
      <c r="G79" s="37"/>
      <c r="H79" s="38"/>
    </row>
    <row r="80" spans="1:8" ht="37.5" customHeight="1" x14ac:dyDescent="0.2">
      <c r="A80" s="130" t="s">
        <v>200</v>
      </c>
      <c r="B80" s="131"/>
      <c r="C80" s="126"/>
      <c r="D80" s="36">
        <v>39375</v>
      </c>
      <c r="E80" s="37"/>
      <c r="F80" s="37"/>
      <c r="G80" s="37"/>
      <c r="H80" s="38"/>
    </row>
    <row r="81" spans="1:8" ht="37.5" customHeight="1" x14ac:dyDescent="0.2">
      <c r="A81" s="130" t="s">
        <v>201</v>
      </c>
      <c r="B81" s="131"/>
      <c r="C81" s="126"/>
      <c r="D81" s="36">
        <v>40950</v>
      </c>
      <c r="E81" s="37"/>
      <c r="F81" s="37"/>
      <c r="G81" s="37"/>
      <c r="H81" s="38"/>
    </row>
    <row r="82" spans="1:8" ht="37.5" customHeight="1" x14ac:dyDescent="0.2">
      <c r="A82" s="130" t="s">
        <v>202</v>
      </c>
      <c r="B82" s="131"/>
      <c r="C82" s="126"/>
      <c r="D82" s="36">
        <v>42525</v>
      </c>
      <c r="E82" s="37"/>
      <c r="F82" s="37"/>
      <c r="G82" s="37"/>
      <c r="H82" s="38"/>
    </row>
    <row r="83" spans="1:8" ht="37.5" customHeight="1" x14ac:dyDescent="0.2">
      <c r="A83" s="130" t="s">
        <v>203</v>
      </c>
      <c r="B83" s="131"/>
      <c r="C83" s="126"/>
      <c r="D83" s="36">
        <v>44100</v>
      </c>
      <c r="E83" s="37"/>
      <c r="F83" s="37"/>
      <c r="G83" s="37"/>
      <c r="H83" s="38"/>
    </row>
    <row r="84" spans="1:8" ht="37.5" customHeight="1" x14ac:dyDescent="0.2">
      <c r="A84" s="130" t="s">
        <v>204</v>
      </c>
      <c r="B84" s="131"/>
      <c r="C84" s="126"/>
      <c r="D84" s="36">
        <v>45675</v>
      </c>
      <c r="E84" s="37"/>
      <c r="F84" s="37"/>
      <c r="G84" s="37"/>
      <c r="H84" s="38"/>
    </row>
    <row r="85" spans="1:8" ht="37.5" customHeight="1" thickBot="1" x14ac:dyDescent="0.25">
      <c r="A85" s="130" t="s">
        <v>205</v>
      </c>
      <c r="B85" s="131"/>
      <c r="C85" s="126"/>
      <c r="D85" s="36">
        <v>47250</v>
      </c>
      <c r="E85" s="37"/>
      <c r="F85" s="37"/>
      <c r="G85" s="37"/>
      <c r="H85" s="38"/>
    </row>
    <row r="86" spans="1:8" ht="50.1" customHeight="1" thickBot="1" x14ac:dyDescent="0.25">
      <c r="A86" s="119" t="s">
        <v>52</v>
      </c>
      <c r="B86" s="120"/>
      <c r="C86" s="120"/>
      <c r="D86" s="121" t="e">
        <f>"от "&amp;MIN(D87:D98)&amp;" до "&amp;MAX(D87:D98)</f>
        <v>#REF!</v>
      </c>
      <c r="E86" s="122"/>
      <c r="F86" s="122"/>
      <c r="G86" s="122"/>
      <c r="H86" s="123"/>
    </row>
    <row r="87" spans="1:8" ht="139.5" customHeight="1" x14ac:dyDescent="0.2">
      <c r="A87" s="422" t="s">
        <v>608</v>
      </c>
      <c r="B87" s="133" t="s">
        <v>272</v>
      </c>
      <c r="C8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87" s="135">
        <v>1008</v>
      </c>
      <c r="E87" s="135"/>
      <c r="F87" s="135"/>
      <c r="G87" s="135"/>
      <c r="H87" s="136"/>
    </row>
    <row r="88" spans="1:8" ht="151.5" x14ac:dyDescent="0.2">
      <c r="A88" s="650" t="s">
        <v>609</v>
      </c>
      <c r="B88" s="133" t="s">
        <v>13</v>
      </c>
      <c r="C88" s="367"/>
      <c r="D88" s="135" t="e">
        <v>#REF!</v>
      </c>
      <c r="E88" s="135"/>
      <c r="F88" s="135"/>
      <c r="G88" s="135"/>
      <c r="H88" s="136"/>
    </row>
    <row r="89" spans="1:8" ht="151.5" x14ac:dyDescent="0.2">
      <c r="A89" s="132" t="s">
        <v>53</v>
      </c>
      <c r="B89" s="133" t="s">
        <v>13</v>
      </c>
      <c r="C89" s="35"/>
      <c r="D89" s="135">
        <v>1008</v>
      </c>
      <c r="E89" s="135"/>
      <c r="F89" s="135"/>
      <c r="G89" s="135"/>
      <c r="H89" s="136"/>
    </row>
    <row r="90" spans="1:8" ht="37.5" customHeight="1" x14ac:dyDescent="0.2">
      <c r="A90" s="137" t="s">
        <v>54</v>
      </c>
      <c r="B90" s="138"/>
      <c r="C90" s="139"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90" s="140">
        <v>84</v>
      </c>
      <c r="E90" s="140"/>
      <c r="F90" s="140"/>
      <c r="G90" s="140"/>
      <c r="H90" s="141"/>
    </row>
    <row r="91" spans="1:8" ht="37.5" customHeight="1" x14ac:dyDescent="0.2">
      <c r="A91" s="137" t="s">
        <v>55</v>
      </c>
      <c r="B91" s="138"/>
      <c r="C91" s="142"/>
      <c r="D91" s="140">
        <v>534</v>
      </c>
      <c r="E91" s="140"/>
      <c r="F91" s="140"/>
      <c r="G91" s="140"/>
      <c r="H91" s="141"/>
    </row>
    <row r="92" spans="1:8" ht="37.5" customHeight="1" x14ac:dyDescent="0.2">
      <c r="A92" s="137" t="s">
        <v>56</v>
      </c>
      <c r="B92" s="138"/>
      <c r="C92" s="142"/>
      <c r="D92" s="140">
        <v>354</v>
      </c>
      <c r="E92" s="140"/>
      <c r="F92" s="140"/>
      <c r="G92" s="140"/>
      <c r="H92" s="141"/>
    </row>
    <row r="93" spans="1:8" ht="37.5" customHeight="1" x14ac:dyDescent="0.2">
      <c r="A93" s="143" t="s">
        <v>57</v>
      </c>
      <c r="B93" s="144"/>
      <c r="C93" s="142"/>
      <c r="D93" s="140">
        <v>474</v>
      </c>
      <c r="E93" s="140"/>
      <c r="F93" s="140"/>
      <c r="G93" s="140"/>
      <c r="H93" s="141"/>
    </row>
    <row r="94" spans="1:8" ht="37.5" customHeight="1" x14ac:dyDescent="0.2">
      <c r="A94" s="137" t="s">
        <v>58</v>
      </c>
      <c r="B94" s="138"/>
      <c r="C94" s="142"/>
      <c r="D94" s="140">
        <v>120</v>
      </c>
      <c r="E94" s="140"/>
      <c r="F94" s="140"/>
      <c r="G94" s="140"/>
      <c r="H94" s="141"/>
    </row>
    <row r="95" spans="1:8" ht="37.5" customHeight="1" x14ac:dyDescent="0.2">
      <c r="A95" s="137" t="s">
        <v>59</v>
      </c>
      <c r="B95" s="138"/>
      <c r="C95" s="142"/>
      <c r="D95" s="140">
        <v>120</v>
      </c>
      <c r="E95" s="140"/>
      <c r="F95" s="140"/>
      <c r="G95" s="140"/>
      <c r="H95" s="141"/>
    </row>
    <row r="96" spans="1:8" ht="37.5" customHeight="1" x14ac:dyDescent="0.2">
      <c r="A96" s="137" t="s">
        <v>60</v>
      </c>
      <c r="B96" s="138"/>
      <c r="C96" s="142"/>
      <c r="D96" s="140">
        <v>240</v>
      </c>
      <c r="E96" s="140"/>
      <c r="F96" s="140"/>
      <c r="G96" s="140"/>
      <c r="H96" s="141"/>
    </row>
    <row r="97" spans="1:8" ht="37.5" customHeight="1" x14ac:dyDescent="0.2">
      <c r="A97" s="137" t="s">
        <v>61</v>
      </c>
      <c r="B97" s="138"/>
      <c r="C97" s="142"/>
      <c r="D97" s="140">
        <v>360</v>
      </c>
      <c r="E97" s="140"/>
      <c r="F97" s="140"/>
      <c r="G97" s="140"/>
      <c r="H97" s="141"/>
    </row>
    <row r="98" spans="1:8" ht="37.5" customHeight="1" thickBot="1" x14ac:dyDescent="0.25">
      <c r="A98" s="145" t="s">
        <v>62</v>
      </c>
      <c r="B98" s="146"/>
      <c r="C98" s="147"/>
      <c r="D98" s="148">
        <v>930</v>
      </c>
      <c r="E98" s="148"/>
      <c r="F98" s="148"/>
      <c r="G98" s="148"/>
      <c r="H98" s="149"/>
    </row>
    <row r="99" spans="1:8" s="16" customFormat="1" ht="117.75" customHeight="1" thickBot="1" x14ac:dyDescent="0.25">
      <c r="A99" s="322" t="s">
        <v>64</v>
      </c>
      <c r="B99" s="323"/>
      <c r="C9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9" s="45">
        <v>30</v>
      </c>
      <c r="E99" s="45"/>
      <c r="F99" s="45"/>
      <c r="G99" s="45"/>
      <c r="H99" s="46"/>
    </row>
    <row r="100" spans="1:8" ht="50.1" customHeight="1" thickBot="1" x14ac:dyDescent="0.25">
      <c r="A100" s="24" t="s">
        <v>65</v>
      </c>
      <c r="B100" s="25"/>
      <c r="C100" s="26"/>
      <c r="D100" s="156" t="str">
        <f>"от "&amp;MIN(D102,D122:H123,F162,D124:H138)&amp;" до "&amp;MAX(D102,D122:H123,F162,D124:H138)</f>
        <v>от 264 до 14670</v>
      </c>
      <c r="E100" s="156"/>
      <c r="F100" s="156"/>
      <c r="G100" s="156"/>
      <c r="H100" s="157"/>
    </row>
    <row r="101" spans="1:8" ht="21.75" thickBot="1" x14ac:dyDescent="0.25">
      <c r="A101" s="301"/>
      <c r="B101" s="302"/>
      <c r="C101" s="118"/>
      <c r="D101" s="325"/>
      <c r="E101" s="325"/>
      <c r="F101" s="325"/>
      <c r="G101" s="325"/>
      <c r="H101" s="326"/>
    </row>
    <row r="102" spans="1:8" ht="56.25" customHeight="1" thickBot="1" x14ac:dyDescent="0.25">
      <c r="A102" s="162" t="s">
        <v>66</v>
      </c>
      <c r="B102" s="163"/>
      <c r="C10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02" s="165">
        <v>7632</v>
      </c>
      <c r="E102" s="165"/>
      <c r="F102" s="165"/>
      <c r="G102" s="165"/>
      <c r="H102" s="166"/>
    </row>
    <row r="103" spans="1:8" ht="56.25" customHeight="1" thickBot="1" x14ac:dyDescent="0.25">
      <c r="A103" s="167" t="s">
        <v>67</v>
      </c>
      <c r="B103" s="168"/>
      <c r="C103" s="169"/>
      <c r="D103" s="170" t="s">
        <v>68</v>
      </c>
      <c r="E103" s="171"/>
      <c r="F103" s="171"/>
      <c r="G103" s="171"/>
      <c r="H103" s="172"/>
    </row>
    <row r="104" spans="1:8" ht="56.25" customHeight="1" x14ac:dyDescent="0.2">
      <c r="A104" s="173" t="s">
        <v>69</v>
      </c>
      <c r="B104" s="174"/>
      <c r="C104" s="169"/>
      <c r="D104" s="140">
        <f>D102/4</f>
        <v>1908</v>
      </c>
      <c r="E104" s="140"/>
      <c r="F104" s="140"/>
      <c r="G104" s="140"/>
      <c r="H104" s="141"/>
    </row>
    <row r="105" spans="1:8" ht="56.25" customHeight="1" x14ac:dyDescent="0.2">
      <c r="A105" s="173" t="s">
        <v>70</v>
      </c>
      <c r="B105" s="174"/>
      <c r="C105" s="169"/>
      <c r="D105" s="140">
        <f>D102/5</f>
        <v>1526.4</v>
      </c>
      <c r="E105" s="140"/>
      <c r="F105" s="140"/>
      <c r="G105" s="140"/>
      <c r="H105" s="141"/>
    </row>
    <row r="106" spans="1:8" ht="56.25" customHeight="1" x14ac:dyDescent="0.2">
      <c r="A106" s="173" t="s">
        <v>71</v>
      </c>
      <c r="B106" s="174"/>
      <c r="C106" s="169"/>
      <c r="D106" s="140">
        <f>D102/6</f>
        <v>1272</v>
      </c>
      <c r="E106" s="140"/>
      <c r="F106" s="140"/>
      <c r="G106" s="140"/>
      <c r="H106" s="141"/>
    </row>
    <row r="107" spans="1:8" ht="56.25" customHeight="1" x14ac:dyDescent="0.2">
      <c r="A107" s="173" t="s">
        <v>72</v>
      </c>
      <c r="B107" s="174"/>
      <c r="C107" s="169"/>
      <c r="D107" s="140">
        <f>D102/7</f>
        <v>1090.2857142857142</v>
      </c>
      <c r="E107" s="140"/>
      <c r="F107" s="140"/>
      <c r="G107" s="140"/>
      <c r="H107" s="141"/>
    </row>
    <row r="108" spans="1:8" ht="56.25" customHeight="1" x14ac:dyDescent="0.2">
      <c r="A108" s="173" t="s">
        <v>73</v>
      </c>
      <c r="B108" s="174"/>
      <c r="C108" s="169"/>
      <c r="D108" s="140">
        <f>D102/8</f>
        <v>954</v>
      </c>
      <c r="E108" s="140"/>
      <c r="F108" s="140"/>
      <c r="G108" s="140"/>
      <c r="H108" s="141"/>
    </row>
    <row r="109" spans="1:8" ht="56.25" customHeight="1" x14ac:dyDescent="0.2">
      <c r="A109" s="173" t="s">
        <v>74</v>
      </c>
      <c r="B109" s="174"/>
      <c r="C109" s="169"/>
      <c r="D109" s="140">
        <f>D102/9</f>
        <v>848</v>
      </c>
      <c r="E109" s="140"/>
      <c r="F109" s="140"/>
      <c r="G109" s="140"/>
      <c r="H109" s="141"/>
    </row>
    <row r="110" spans="1:8" ht="56.25" customHeight="1" x14ac:dyDescent="0.2">
      <c r="A110" s="173" t="s">
        <v>75</v>
      </c>
      <c r="B110" s="174"/>
      <c r="C110" s="169"/>
      <c r="D110" s="140">
        <f>D102/10</f>
        <v>763.2</v>
      </c>
      <c r="E110" s="140"/>
      <c r="F110" s="140"/>
      <c r="G110" s="140"/>
      <c r="H110" s="141"/>
    </row>
    <row r="111" spans="1:8" ht="56.25" customHeight="1" thickBot="1" x14ac:dyDescent="0.25">
      <c r="A111" s="162" t="s">
        <v>76</v>
      </c>
      <c r="B111" s="163"/>
      <c r="C111" s="169"/>
      <c r="D111" s="165">
        <v>9168</v>
      </c>
      <c r="E111" s="165"/>
      <c r="F111" s="165"/>
      <c r="G111" s="165"/>
      <c r="H111" s="166"/>
    </row>
    <row r="112" spans="1:8" ht="56.25" customHeight="1" thickBot="1" x14ac:dyDescent="0.25">
      <c r="A112" s="167" t="s">
        <v>67</v>
      </c>
      <c r="B112" s="168"/>
      <c r="C112" s="169"/>
      <c r="D112" s="170" t="s">
        <v>68</v>
      </c>
      <c r="E112" s="171"/>
      <c r="F112" s="171"/>
      <c r="G112" s="171"/>
      <c r="H112" s="172"/>
    </row>
    <row r="113" spans="1:8" ht="56.25" customHeight="1" x14ac:dyDescent="0.2">
      <c r="A113" s="173" t="s">
        <v>69</v>
      </c>
      <c r="B113" s="174"/>
      <c r="C113" s="169"/>
      <c r="D113" s="140">
        <v>2292</v>
      </c>
      <c r="E113" s="140"/>
      <c r="F113" s="140"/>
      <c r="G113" s="140"/>
      <c r="H113" s="141"/>
    </row>
    <row r="114" spans="1:8" ht="56.25" customHeight="1" x14ac:dyDescent="0.2">
      <c r="A114" s="173" t="s">
        <v>70</v>
      </c>
      <c r="B114" s="174"/>
      <c r="C114" s="169"/>
      <c r="D114" s="140">
        <v>1833.6</v>
      </c>
      <c r="E114" s="140"/>
      <c r="F114" s="140"/>
      <c r="G114" s="140"/>
      <c r="H114" s="141"/>
    </row>
    <row r="115" spans="1:8" ht="56.25" customHeight="1" x14ac:dyDescent="0.2">
      <c r="A115" s="173" t="s">
        <v>71</v>
      </c>
      <c r="B115" s="174"/>
      <c r="C115" s="169"/>
      <c r="D115" s="140">
        <v>1527.9999999999998</v>
      </c>
      <c r="E115" s="140"/>
      <c r="F115" s="140"/>
      <c r="G115" s="140"/>
      <c r="H115" s="141"/>
    </row>
    <row r="116" spans="1:8" ht="56.25" customHeight="1" x14ac:dyDescent="0.2">
      <c r="A116" s="173" t="s">
        <v>72</v>
      </c>
      <c r="B116" s="174"/>
      <c r="C116" s="169"/>
      <c r="D116" s="140">
        <v>1309.7142857142856</v>
      </c>
      <c r="E116" s="140"/>
      <c r="F116" s="140"/>
      <c r="G116" s="140"/>
      <c r="H116" s="141"/>
    </row>
    <row r="117" spans="1:8" ht="56.25" customHeight="1" x14ac:dyDescent="0.2">
      <c r="A117" s="173" t="s">
        <v>73</v>
      </c>
      <c r="B117" s="174"/>
      <c r="C117" s="169"/>
      <c r="D117" s="140">
        <v>1146</v>
      </c>
      <c r="E117" s="140"/>
      <c r="F117" s="140"/>
      <c r="G117" s="140"/>
      <c r="H117" s="141"/>
    </row>
    <row r="118" spans="1:8" ht="56.25" customHeight="1" x14ac:dyDescent="0.2">
      <c r="A118" s="173" t="s">
        <v>74</v>
      </c>
      <c r="B118" s="174"/>
      <c r="C118" s="169"/>
      <c r="D118" s="140">
        <v>1018.6666666666666</v>
      </c>
      <c r="E118" s="140"/>
      <c r="F118" s="140"/>
      <c r="G118" s="140"/>
      <c r="H118" s="141"/>
    </row>
    <row r="119" spans="1:8" ht="56.25" customHeight="1" thickBot="1" x14ac:dyDescent="0.25">
      <c r="A119" s="173" t="s">
        <v>75</v>
      </c>
      <c r="B119" s="174"/>
      <c r="C119" s="177"/>
      <c r="D119" s="140">
        <v>916.8</v>
      </c>
      <c r="E119" s="140"/>
      <c r="F119" s="140"/>
      <c r="G119" s="140"/>
      <c r="H119" s="141"/>
    </row>
    <row r="120" spans="1:8" s="16" customFormat="1" ht="62.45" customHeight="1" thickBot="1" x14ac:dyDescent="0.25">
      <c r="A120" s="178" t="s">
        <v>77</v>
      </c>
      <c r="B120" s="179"/>
      <c r="C12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20" s="44">
        <v>11520</v>
      </c>
      <c r="E120" s="45"/>
      <c r="F120" s="45"/>
      <c r="G120" s="45"/>
      <c r="H120" s="46"/>
    </row>
    <row r="121" spans="1:8" ht="21.75" thickBot="1" x14ac:dyDescent="0.25">
      <c r="A121" s="301"/>
      <c r="B121" s="302"/>
      <c r="C121" s="182"/>
      <c r="D121" s="325"/>
      <c r="E121" s="325"/>
      <c r="F121" s="325"/>
      <c r="G121" s="325"/>
      <c r="H121" s="326"/>
    </row>
    <row r="122" spans="1:8" ht="50.1" customHeight="1" x14ac:dyDescent="0.2">
      <c r="A122" s="143" t="s">
        <v>78</v>
      </c>
      <c r="B122" s="144"/>
      <c r="C122" s="185" t="str">
        <f>"Интернет-площадка 2gis.ru на основе Cправочника организаций "&amp;$C$2&amp;""</f>
        <v>Интернет-площадка 2gis.ru на основе Cправочника организаций "2ГИС.ЧЕБОКСАРЫ"</v>
      </c>
      <c r="D122" s="31">
        <v>2808</v>
      </c>
      <c r="E122" s="32"/>
      <c r="F122" s="32"/>
      <c r="G122" s="32"/>
      <c r="H122" s="33"/>
    </row>
    <row r="123" spans="1:8" ht="50.1" customHeight="1" x14ac:dyDescent="0.2">
      <c r="A123" s="143" t="s">
        <v>79</v>
      </c>
      <c r="B123" s="144"/>
      <c r="C123"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3" s="187">
        <v>534</v>
      </c>
      <c r="E123" s="188"/>
      <c r="F123" s="188"/>
      <c r="G123" s="188"/>
      <c r="H123" s="189"/>
    </row>
    <row r="124" spans="1:8" ht="50.1" customHeight="1" x14ac:dyDescent="0.2">
      <c r="A124" s="143" t="s">
        <v>80</v>
      </c>
      <c r="B124" s="144"/>
      <c r="C124"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4" s="36">
        <v>1290</v>
      </c>
      <c r="E124" s="37"/>
      <c r="F124" s="37"/>
      <c r="G124" s="37"/>
      <c r="H124" s="38"/>
    </row>
    <row r="125" spans="1:8" ht="50.1" customHeight="1" x14ac:dyDescent="0.2">
      <c r="A125" s="143" t="s">
        <v>81</v>
      </c>
      <c r="B125" s="144"/>
      <c r="C125" s="186" t="str">
        <f>"Интернет-площадка 2gis.ru на основе Cправочника организаций "&amp;$C$2&amp;""</f>
        <v>Интернет-площадка 2gis.ru на основе Cправочника организаций "2ГИС.ЧЕБОКСАРЫ"</v>
      </c>
      <c r="D125" s="36">
        <v>5580</v>
      </c>
      <c r="E125" s="37"/>
      <c r="F125" s="37"/>
      <c r="G125" s="37"/>
      <c r="H125" s="38"/>
    </row>
    <row r="126" spans="1:8" ht="50.1" customHeight="1" x14ac:dyDescent="0.2">
      <c r="A126" s="143" t="s">
        <v>82</v>
      </c>
      <c r="B126" s="144"/>
      <c r="C126" s="186" t="str">
        <f>"Интернет-площадка 2gis.ru на основе Cправочника организаций "&amp;$C$2&amp;""</f>
        <v>Интернет-площадка 2gis.ru на основе Cправочника организаций "2ГИС.ЧЕБОКСАРЫ"</v>
      </c>
      <c r="D126" s="36">
        <v>6696</v>
      </c>
      <c r="E126" s="37"/>
      <c r="F126" s="37"/>
      <c r="G126" s="37"/>
      <c r="H126" s="38"/>
    </row>
    <row r="127" spans="1:8" ht="50.1" customHeight="1" x14ac:dyDescent="0.2">
      <c r="A127" s="143" t="s">
        <v>83</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7" s="36">
        <v>534</v>
      </c>
      <c r="E127" s="37"/>
      <c r="F127" s="37"/>
      <c r="G127" s="37"/>
      <c r="H127" s="38"/>
    </row>
    <row r="128" spans="1:8" ht="50.1" customHeight="1" x14ac:dyDescent="0.2">
      <c r="A128" s="143" t="s">
        <v>84</v>
      </c>
      <c r="B128" s="144"/>
      <c r="C12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8" s="36">
        <v>948</v>
      </c>
      <c r="E128" s="37"/>
      <c r="F128" s="37"/>
      <c r="G128" s="37"/>
      <c r="H128" s="38"/>
    </row>
    <row r="129" spans="1:8" ht="50.1" customHeight="1" x14ac:dyDescent="0.2">
      <c r="A129" s="143" t="s">
        <v>85</v>
      </c>
      <c r="B129" s="144"/>
      <c r="C129"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9" s="36">
        <v>1830</v>
      </c>
      <c r="E129" s="37"/>
      <c r="F129" s="37"/>
      <c r="G129" s="37"/>
      <c r="H129" s="38"/>
    </row>
    <row r="130" spans="1:8" ht="50.1" customHeight="1" x14ac:dyDescent="0.2">
      <c r="A130" s="143" t="s">
        <v>86</v>
      </c>
      <c r="B130" s="144"/>
      <c r="C130" s="186" t="str">
        <f>C162</f>
        <v>электронный справочник на основе Справочника организаций "2ГИС.ЧЕБОКСАРЫ" (мобильная версия 2ГИС 4.0 и выше)</v>
      </c>
      <c r="D130" s="36">
        <v>12420</v>
      </c>
      <c r="E130" s="37"/>
      <c r="F130" s="37"/>
      <c r="G130" s="37"/>
      <c r="H130" s="38"/>
    </row>
    <row r="131" spans="1:8" ht="50.1" customHeight="1" x14ac:dyDescent="0.2">
      <c r="A131" s="143" t="s">
        <v>87</v>
      </c>
      <c r="B131" s="144"/>
      <c r="C131" s="186" t="s">
        <v>88</v>
      </c>
      <c r="D131" s="36">
        <v>264</v>
      </c>
      <c r="E131" s="37"/>
      <c r="F131" s="37"/>
      <c r="G131" s="37"/>
      <c r="H131" s="38"/>
    </row>
    <row r="132" spans="1:8" ht="79.5" customHeight="1" x14ac:dyDescent="0.2">
      <c r="A132" s="143" t="s">
        <v>89</v>
      </c>
      <c r="B132" s="144"/>
      <c r="C13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2" s="36">
        <v>3738</v>
      </c>
      <c r="E132" s="37"/>
      <c r="F132" s="37"/>
      <c r="G132" s="37"/>
      <c r="H132" s="38"/>
    </row>
    <row r="133" spans="1:8" ht="79.5" customHeight="1" x14ac:dyDescent="0.2">
      <c r="A133" s="143" t="s">
        <v>90</v>
      </c>
      <c r="B133" s="144"/>
      <c r="C133" s="186" t="str">
        <f t="shared" ref="C133:C13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3" s="36">
        <v>2994</v>
      </c>
      <c r="E133" s="37"/>
      <c r="F133" s="37"/>
      <c r="G133" s="37"/>
      <c r="H133" s="38"/>
    </row>
    <row r="134" spans="1:8" ht="79.5" customHeight="1" x14ac:dyDescent="0.2">
      <c r="A134" s="143" t="s">
        <v>91</v>
      </c>
      <c r="B134" s="144"/>
      <c r="C134"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4" s="36">
        <v>2904</v>
      </c>
      <c r="E134" s="37"/>
      <c r="F134" s="37"/>
      <c r="G134" s="37"/>
      <c r="H134" s="38"/>
    </row>
    <row r="135" spans="1:8" ht="79.5" customHeight="1" x14ac:dyDescent="0.2">
      <c r="A135" s="143" t="s">
        <v>92</v>
      </c>
      <c r="B135" s="144"/>
      <c r="C135" s="186"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5" s="36">
        <v>1500</v>
      </c>
      <c r="E135" s="37"/>
      <c r="F135" s="37"/>
      <c r="G135" s="37"/>
      <c r="H135" s="38"/>
    </row>
    <row r="136" spans="1:8" ht="79.5" customHeight="1" x14ac:dyDescent="0.2">
      <c r="A136" s="143" t="s">
        <v>93</v>
      </c>
      <c r="B136" s="144" t="s">
        <v>93</v>
      </c>
      <c r="C13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6" s="36">
        <v>14670</v>
      </c>
      <c r="E136" s="37"/>
      <c r="F136" s="37"/>
      <c r="G136" s="37"/>
      <c r="H136" s="38"/>
    </row>
    <row r="137" spans="1:8" ht="79.5" customHeight="1" x14ac:dyDescent="0.2">
      <c r="A137" s="143" t="s">
        <v>94</v>
      </c>
      <c r="B137" s="144" t="s">
        <v>94</v>
      </c>
      <c r="C13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37" s="36">
        <v>7500</v>
      </c>
      <c r="E137" s="37"/>
      <c r="F137" s="37"/>
      <c r="G137" s="37"/>
      <c r="H137" s="38"/>
    </row>
    <row r="138" spans="1:8" ht="50.1" customHeight="1" thickBot="1" x14ac:dyDescent="0.25">
      <c r="A138" s="143" t="s">
        <v>95</v>
      </c>
      <c r="B138" s="144"/>
      <c r="C138"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8" s="36">
        <v>495</v>
      </c>
      <c r="E138" s="37"/>
      <c r="F138" s="37"/>
      <c r="G138" s="37"/>
      <c r="H138" s="38"/>
    </row>
    <row r="139" spans="1:8" s="16" customFormat="1" ht="102" customHeight="1" thickBot="1" x14ac:dyDescent="0.25">
      <c r="A139" s="143" t="s">
        <v>16</v>
      </c>
      <c r="B139" s="144"/>
      <c r="C139"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9" s="36">
        <v>1140</v>
      </c>
      <c r="E139" s="37"/>
      <c r="F139" s="37"/>
      <c r="G139" s="37"/>
      <c r="H139" s="38"/>
    </row>
    <row r="140" spans="1:8" s="16" customFormat="1" ht="126" customHeight="1" x14ac:dyDescent="0.2">
      <c r="A140" s="143" t="s">
        <v>96</v>
      </c>
      <c r="B140" s="144"/>
      <c r="C14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0" s="36">
        <v>12420</v>
      </c>
      <c r="E140" s="37"/>
      <c r="F140" s="37"/>
      <c r="G140" s="37"/>
      <c r="H140" s="38"/>
    </row>
    <row r="141" spans="1:8" s="16" customFormat="1" ht="96" customHeight="1" x14ac:dyDescent="0.2">
      <c r="A141" s="137" t="s">
        <v>97</v>
      </c>
      <c r="B141" s="191"/>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1" s="36">
        <v>5760</v>
      </c>
      <c r="E141" s="37"/>
      <c r="F141" s="37"/>
      <c r="G141" s="37"/>
      <c r="H141" s="38"/>
    </row>
    <row r="142" spans="1:8" s="16" customFormat="1" ht="96" customHeight="1" x14ac:dyDescent="0.2">
      <c r="A142" s="137" t="s">
        <v>98</v>
      </c>
      <c r="B142" s="191"/>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42" s="36">
        <v>5010</v>
      </c>
      <c r="E142" s="37"/>
      <c r="F142" s="37"/>
      <c r="G142" s="37"/>
      <c r="H142" s="38"/>
    </row>
    <row r="143" spans="1:8" ht="50.1" customHeight="1" x14ac:dyDescent="0.2">
      <c r="A143" s="143" t="s">
        <v>99</v>
      </c>
      <c r="B143" s="144"/>
      <c r="C143" s="186" t="str">
        <f>"Интернет-площадка 2gis.ru на основе Cправочника организаций "&amp;$C$2&amp;""</f>
        <v>Интернет-площадка 2gis.ru на основе Cправочника организаций "2ГИС.ЧЕБОКСАРЫ"</v>
      </c>
      <c r="D143" s="36">
        <v>3960</v>
      </c>
      <c r="E143" s="37"/>
      <c r="F143" s="37"/>
      <c r="G143" s="37"/>
      <c r="H143" s="38"/>
    </row>
    <row r="144" spans="1:8" ht="50.1" customHeight="1" x14ac:dyDescent="0.2">
      <c r="A144" s="143" t="s">
        <v>100</v>
      </c>
      <c r="B144" s="144"/>
      <c r="C144" s="186"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840</v>
      </c>
      <c r="E144" s="37"/>
      <c r="F144" s="37"/>
      <c r="G144" s="37"/>
      <c r="H144" s="38"/>
    </row>
    <row r="145" spans="1:8" ht="50.1" customHeight="1" x14ac:dyDescent="0.2">
      <c r="A145" s="143" t="s">
        <v>101</v>
      </c>
      <c r="B145" s="144"/>
      <c r="C145" s="186" t="str">
        <f t="shared" si="1"/>
        <v>Электронный справочник на основе Справочника организаций "2ГИС.ЧЕБОКСАРЫ" (версия для ПК)</v>
      </c>
      <c r="D145" s="36">
        <v>1920</v>
      </c>
      <c r="E145" s="37"/>
      <c r="F145" s="37"/>
      <c r="G145" s="37"/>
      <c r="H145" s="38"/>
    </row>
    <row r="146" spans="1:8" ht="50.1" customHeight="1" x14ac:dyDescent="0.2">
      <c r="A146" s="143" t="s">
        <v>102</v>
      </c>
      <c r="B146" s="144"/>
      <c r="C146" s="186" t="str">
        <f>"Интернет-площадка 2gis.ru на основе Cправочника организаций "&amp;$C$2&amp;""</f>
        <v>Интернет-площадка 2gis.ru на основе Cправочника организаций "2ГИС.ЧЕБОКСАРЫ"</v>
      </c>
      <c r="D146" s="36">
        <v>7920</v>
      </c>
      <c r="E146" s="37"/>
      <c r="F146" s="37"/>
      <c r="G146" s="37"/>
      <c r="H146" s="38"/>
    </row>
    <row r="147" spans="1:8" ht="50.1" customHeight="1" x14ac:dyDescent="0.2">
      <c r="A147" s="143" t="s">
        <v>103</v>
      </c>
      <c r="B147" s="144"/>
      <c r="C147" s="186" t="str">
        <f>"Интернет-площадка 2gis.ru на основе Cправочника организаций "&amp;$C$2&amp;""</f>
        <v>Интернет-площадка 2gis.ru на основе Cправочника организаций "2ГИС.ЧЕБОКСАРЫ"</v>
      </c>
      <c r="D147" s="36">
        <v>9504</v>
      </c>
      <c r="E147" s="37"/>
      <c r="F147" s="37"/>
      <c r="G147" s="37"/>
      <c r="H147" s="38"/>
    </row>
    <row r="148" spans="1:8" ht="50.1" customHeight="1" x14ac:dyDescent="0.2">
      <c r="A148" s="143" t="s">
        <v>104</v>
      </c>
      <c r="B148" s="144"/>
      <c r="C148" s="186" t="str">
        <f t="shared" si="1"/>
        <v>Электронный справочник на основе Справочника организаций "2ГИС.ЧЕБОКСАРЫ" (версия для ПК)</v>
      </c>
      <c r="D148" s="36">
        <v>840</v>
      </c>
      <c r="E148" s="37"/>
      <c r="F148" s="37"/>
      <c r="G148" s="37"/>
      <c r="H148" s="38"/>
    </row>
    <row r="149" spans="1:8" ht="50.1" customHeight="1" x14ac:dyDescent="0.2">
      <c r="A149" s="143" t="s">
        <v>105</v>
      </c>
      <c r="B149" s="144"/>
      <c r="C149" s="186" t="str">
        <f t="shared" si="1"/>
        <v>Электронный справочник на основе Справочника организаций "2ГИС.ЧЕБОКСАРЫ" (версия для ПК)</v>
      </c>
      <c r="D149" s="36">
        <v>1440</v>
      </c>
      <c r="E149" s="37"/>
      <c r="F149" s="37"/>
      <c r="G149" s="37"/>
      <c r="H149" s="38"/>
    </row>
    <row r="150" spans="1:8" ht="50.1" customHeight="1" x14ac:dyDescent="0.2">
      <c r="A150" s="143" t="s">
        <v>106</v>
      </c>
      <c r="B150" s="144"/>
      <c r="C150" s="186" t="str">
        <f t="shared" si="1"/>
        <v>Электронный справочник на основе Справочника организаций "2ГИС.ЧЕБОКСАРЫ" (версия для ПК)</v>
      </c>
      <c r="D150" s="36">
        <v>2640</v>
      </c>
      <c r="E150" s="37"/>
      <c r="F150" s="37"/>
      <c r="G150" s="37"/>
      <c r="H150" s="38"/>
    </row>
    <row r="151" spans="1:8" ht="50.1" customHeight="1" x14ac:dyDescent="0.2">
      <c r="A151" s="143" t="s">
        <v>107</v>
      </c>
      <c r="B151" s="144"/>
      <c r="C151" s="186" t="s">
        <v>88</v>
      </c>
      <c r="D151" s="36">
        <v>480</v>
      </c>
      <c r="E151" s="37"/>
      <c r="F151" s="37"/>
      <c r="G151" s="37"/>
      <c r="H151" s="38"/>
    </row>
    <row r="152" spans="1:8" ht="81.75" customHeight="1" x14ac:dyDescent="0.2">
      <c r="A152" s="143" t="s">
        <v>108</v>
      </c>
      <c r="B152" s="144"/>
      <c r="C152"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6">
        <v>20640</v>
      </c>
      <c r="E152" s="37"/>
      <c r="F152" s="37"/>
      <c r="G152" s="37"/>
      <c r="H152" s="38"/>
    </row>
    <row r="153" spans="1:8" ht="50.1" customHeight="1" thickBot="1" x14ac:dyDescent="0.25">
      <c r="A153" s="143" t="s">
        <v>109</v>
      </c>
      <c r="B153" s="144"/>
      <c r="C153" s="186" t="str">
        <f t="shared" si="1"/>
        <v>Электронный справочник на основе Справочника организаций "2ГИС.ЧЕБОКСАРЫ" (версия для ПК)</v>
      </c>
      <c r="D153" s="44">
        <v>720</v>
      </c>
      <c r="E153" s="45"/>
      <c r="F153" s="45"/>
      <c r="G153" s="45"/>
      <c r="H153" s="46"/>
    </row>
    <row r="154" spans="1:8" s="28" customFormat="1" ht="50.1" customHeight="1" thickBot="1" x14ac:dyDescent="0.25">
      <c r="A154" s="24" t="s">
        <v>110</v>
      </c>
      <c r="B154" s="25"/>
      <c r="C154" s="26"/>
      <c r="D154" s="156"/>
      <c r="E154" s="156"/>
      <c r="F154" s="156"/>
      <c r="G154" s="156"/>
      <c r="H154" s="157"/>
    </row>
    <row r="155" spans="1:8" s="28" customFormat="1" ht="50.1" customHeight="1" thickBot="1" x14ac:dyDescent="0.25">
      <c r="A155" s="382" t="s">
        <v>5</v>
      </c>
      <c r="B155" s="387"/>
      <c r="C155" s="388" t="s">
        <v>7</v>
      </c>
      <c r="D155" s="20" t="s">
        <v>8</v>
      </c>
      <c r="E155" s="21"/>
      <c r="F155" s="21"/>
      <c r="G155" s="21"/>
      <c r="H155" s="22"/>
    </row>
    <row r="156" spans="1:8" s="16" customFormat="1" ht="50.1" customHeight="1" x14ac:dyDescent="0.2">
      <c r="A156" s="137" t="s">
        <v>111</v>
      </c>
      <c r="B156" s="191"/>
      <c r="C156" s="389"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56" s="36">
        <v>7002</v>
      </c>
      <c r="E156" s="37"/>
      <c r="F156" s="37"/>
      <c r="G156" s="37"/>
      <c r="H156" s="38"/>
    </row>
    <row r="157" spans="1:8" s="16" customFormat="1" ht="50.1" customHeight="1" thickBot="1" x14ac:dyDescent="0.25">
      <c r="A157" s="145" t="s">
        <v>112</v>
      </c>
      <c r="B157" s="565"/>
      <c r="C157" s="390"/>
      <c r="D157" s="36">
        <v>6000</v>
      </c>
      <c r="E157" s="37"/>
      <c r="F157" s="37"/>
      <c r="G157" s="37"/>
      <c r="H157" s="38"/>
    </row>
    <row r="158" spans="1:8" s="16" customFormat="1" ht="50.1" customHeight="1" x14ac:dyDescent="0.2">
      <c r="A158" s="194" t="s">
        <v>113</v>
      </c>
      <c r="B158" s="195"/>
      <c r="C158" s="390"/>
      <c r="D158" s="329">
        <v>3000</v>
      </c>
      <c r="E158" s="140"/>
      <c r="F158" s="140"/>
      <c r="G158" s="140"/>
      <c r="H158" s="140"/>
    </row>
    <row r="159" spans="1:8" s="16" customFormat="1" ht="50.1" customHeight="1" x14ac:dyDescent="0.2">
      <c r="A159" s="194" t="s">
        <v>114</v>
      </c>
      <c r="B159" s="195"/>
      <c r="C159" s="390"/>
      <c r="D159" s="329">
        <v>300</v>
      </c>
      <c r="E159" s="140"/>
      <c r="F159" s="140"/>
      <c r="G159" s="140"/>
      <c r="H159" s="140"/>
    </row>
    <row r="160" spans="1:8" s="16" customFormat="1" ht="50.1" customHeight="1" thickBot="1" x14ac:dyDescent="0.25">
      <c r="A160" s="194" t="s">
        <v>115</v>
      </c>
      <c r="B160" s="195"/>
      <c r="C160" s="391"/>
      <c r="D160" s="78">
        <v>1050</v>
      </c>
      <c r="E160" s="79"/>
      <c r="F160" s="79"/>
      <c r="G160" s="79"/>
      <c r="H160" s="79"/>
    </row>
    <row r="161" spans="1:8" s="16" customFormat="1" ht="50.1" customHeight="1" thickBot="1" x14ac:dyDescent="0.25">
      <c r="A161" s="24" t="s">
        <v>116</v>
      </c>
      <c r="B161" s="25"/>
      <c r="C161" s="26"/>
      <c r="D161" s="156"/>
      <c r="E161" s="156"/>
      <c r="F161" s="156"/>
      <c r="G161" s="156"/>
      <c r="H161" s="157"/>
    </row>
    <row r="162" spans="1:8" ht="50.1" customHeight="1" x14ac:dyDescent="0.2">
      <c r="A162" s="143" t="s">
        <v>117</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2" s="200">
        <f>F162*1.2</f>
        <v>4795.2</v>
      </c>
      <c r="E162" s="201">
        <f>F162*1.1</f>
        <v>4395.6000000000004</v>
      </c>
      <c r="F162" s="201">
        <v>3996</v>
      </c>
      <c r="G162" s="201">
        <f>F162*0.75</f>
        <v>2997</v>
      </c>
      <c r="H162" s="202">
        <f>F162*0.5</f>
        <v>1998</v>
      </c>
    </row>
    <row r="163" spans="1:8" ht="50.1" customHeight="1" x14ac:dyDescent="0.2">
      <c r="A163" s="143" t="s">
        <v>118</v>
      </c>
      <c r="B163" s="144"/>
      <c r="C163" s="186" t="str">
        <f>"Интернет-площадка 2gis.ru на основе Cправочника организаций "&amp;$C$2&amp;""</f>
        <v>Интернет-площадка 2gis.ru на основе Cправочника организаций "2ГИС.ЧЕБОКСАРЫ"</v>
      </c>
      <c r="D163" s="36">
        <v>2298</v>
      </c>
      <c r="E163" s="37"/>
      <c r="F163" s="37"/>
      <c r="G163" s="37"/>
      <c r="H163" s="38"/>
    </row>
    <row r="164" spans="1:8" ht="50.1" customHeight="1" x14ac:dyDescent="0.2">
      <c r="A164" s="143" t="s">
        <v>119</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4" s="36">
        <v>414</v>
      </c>
      <c r="E164" s="37"/>
      <c r="F164" s="37"/>
      <c r="G164" s="37"/>
      <c r="H164" s="38"/>
    </row>
    <row r="165" spans="1:8" ht="50.1" customHeight="1" x14ac:dyDescent="0.2">
      <c r="A165" s="143" t="s">
        <v>120</v>
      </c>
      <c r="B165" s="144"/>
      <c r="C16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65" s="200">
        <f>F165*1.2</f>
        <v>6768</v>
      </c>
      <c r="E165" s="201">
        <f>F165*1.1</f>
        <v>6204.0000000000009</v>
      </c>
      <c r="F165" s="201">
        <v>5640</v>
      </c>
      <c r="G165" s="201">
        <f>F165*0.75</f>
        <v>4230</v>
      </c>
      <c r="H165" s="202">
        <f>F165*0.5</f>
        <v>2820</v>
      </c>
    </row>
    <row r="166" spans="1:8" ht="50.1" customHeight="1" x14ac:dyDescent="0.2">
      <c r="A166" s="143" t="s">
        <v>165</v>
      </c>
      <c r="B166" s="144"/>
      <c r="C166" s="186" t="str">
        <f>"Интернет-площадка 2gis.ru на основе Cправочника организаций "&amp;$C$2&amp;""</f>
        <v>Интернет-площадка 2gis.ru на основе Cправочника организаций "2ГИС.ЧЕБОКСАРЫ"</v>
      </c>
      <c r="D166" s="36">
        <v>3240</v>
      </c>
      <c r="E166" s="37"/>
      <c r="F166" s="37"/>
      <c r="G166" s="37"/>
      <c r="H166" s="38"/>
    </row>
    <row r="167" spans="1:8" ht="50.1" customHeight="1" x14ac:dyDescent="0.2">
      <c r="A167" s="143" t="s">
        <v>122</v>
      </c>
      <c r="B167" s="14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7" s="36">
        <v>600</v>
      </c>
      <c r="E167" s="37"/>
      <c r="F167" s="37"/>
      <c r="G167" s="37"/>
      <c r="H167" s="38"/>
    </row>
    <row r="168" spans="1:8" s="16" customFormat="1" ht="126" customHeight="1" thickBot="1" x14ac:dyDescent="0.25">
      <c r="A168" s="143" t="s">
        <v>123</v>
      </c>
      <c r="B168" s="144"/>
      <c r="C168" s="203" t="str">
        <f>C163</f>
        <v>Интернет-площадка 2gis.ru на основе Cправочника организаций "2ГИС.ЧЕБОКСАРЫ"</v>
      </c>
      <c r="D168" s="200">
        <f>F168*1.2</f>
        <v>6652.8</v>
      </c>
      <c r="E168" s="201">
        <f>F168*1.1</f>
        <v>6098.4000000000005</v>
      </c>
      <c r="F168" s="201">
        <v>5544</v>
      </c>
      <c r="G168" s="201">
        <f>F168*0.75</f>
        <v>4158</v>
      </c>
      <c r="H168" s="202">
        <f>F168*0.5</f>
        <v>2772</v>
      </c>
    </row>
    <row r="169" spans="1:8" ht="50.1" customHeight="1" thickBot="1" x14ac:dyDescent="0.25">
      <c r="A169" s="24" t="s">
        <v>184</v>
      </c>
      <c r="B169" s="25"/>
      <c r="C169" s="26"/>
      <c r="D169" s="156"/>
      <c r="E169" s="156"/>
      <c r="F169" s="156"/>
      <c r="G169" s="156"/>
      <c r="H169" s="157"/>
    </row>
    <row r="170" spans="1:8" s="23" customFormat="1" ht="30" customHeight="1" thickBot="1" x14ac:dyDescent="0.25">
      <c r="A170" s="535"/>
      <c r="B170" s="357"/>
      <c r="C170" s="358"/>
      <c r="D170" s="357"/>
      <c r="E170" s="357"/>
      <c r="F170" s="357"/>
      <c r="G170" s="357"/>
      <c r="H170" s="359"/>
    </row>
    <row r="171" spans="1:8" s="16" customFormat="1" ht="185.25" customHeight="1" x14ac:dyDescent="0.2">
      <c r="A171" s="143" t="s">
        <v>185</v>
      </c>
      <c r="B171" s="144"/>
      <c r="C17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71" s="31">
        <v>9300</v>
      </c>
      <c r="E171" s="32"/>
      <c r="F171" s="32"/>
      <c r="G171" s="32"/>
      <c r="H171" s="33"/>
    </row>
    <row r="172" spans="1:8" s="16" customFormat="1" ht="83.25" customHeight="1" thickBot="1" x14ac:dyDescent="0.25">
      <c r="A172" s="143" t="s">
        <v>186</v>
      </c>
      <c r="B172" s="144"/>
      <c r="C172" s="196"/>
      <c r="D172" s="36">
        <v>9300</v>
      </c>
      <c r="E172" s="37"/>
      <c r="F172" s="37"/>
      <c r="G172" s="37"/>
      <c r="H172" s="38"/>
    </row>
    <row r="173" spans="1:8" ht="21.75" thickBot="1" x14ac:dyDescent="0.25">
      <c r="A173" s="301"/>
      <c r="B173" s="302"/>
      <c r="C173" s="182"/>
      <c r="D173" s="325"/>
      <c r="E173" s="325"/>
      <c r="F173" s="325"/>
      <c r="G173" s="325"/>
      <c r="H173" s="326"/>
    </row>
    <row r="175" spans="1:8" ht="21" x14ac:dyDescent="0.2">
      <c r="A175" s="208"/>
      <c r="B175" s="209" t="s">
        <v>125</v>
      </c>
      <c r="C175" s="210" t="s">
        <v>705</v>
      </c>
      <c r="D175" s="210"/>
      <c r="E175" s="211"/>
      <c r="F175" s="211"/>
      <c r="G175" s="211"/>
      <c r="H175" s="211"/>
    </row>
    <row r="176" spans="1:8" ht="21" x14ac:dyDescent="0.2">
      <c r="A176" s="208"/>
      <c r="B176" s="211"/>
      <c r="C176" s="212" t="s">
        <v>706</v>
      </c>
      <c r="D176" s="212"/>
      <c r="E176" s="211"/>
      <c r="F176" s="211"/>
      <c r="G176" s="211"/>
      <c r="H176" s="211"/>
    </row>
    <row r="177" spans="1:8" ht="21" x14ac:dyDescent="0.2">
      <c r="A177" s="208"/>
      <c r="B177" s="211"/>
      <c r="C177" s="212" t="s">
        <v>707</v>
      </c>
      <c r="D177" s="212"/>
      <c r="E177" s="211"/>
      <c r="F177" s="211"/>
      <c r="G177" s="211"/>
      <c r="H177" s="211"/>
    </row>
    <row r="178" spans="1:8" ht="21" x14ac:dyDescent="0.2">
      <c r="C178" s="212"/>
      <c r="D178" s="212"/>
      <c r="E178" s="211"/>
      <c r="F178" s="211"/>
      <c r="G178" s="211"/>
      <c r="H178" s="205"/>
    </row>
    <row r="179" spans="1:8" ht="26.25" customHeight="1" x14ac:dyDescent="0.2">
      <c r="A179" s="215" t="str">
        <f>Абакан_юр!A157</f>
        <v>По соглашению сторон в качестве валюты платежа могут выступать украинские гривны, в этом случае курс следующий: 1 руб. = 0,4294 гривен</v>
      </c>
      <c r="B179" s="215"/>
      <c r="C179" s="215"/>
      <c r="D179" s="216"/>
      <c r="E179" s="216"/>
      <c r="F179" s="217"/>
      <c r="G179" s="218"/>
      <c r="H179" s="218"/>
    </row>
    <row r="180" spans="1:8" ht="26.25" customHeight="1" x14ac:dyDescent="0.2">
      <c r="A180" s="215" t="str">
        <f>Абакан_юр!A158</f>
        <v>По соглашению сторон в качестве валюты платежа могут выступать дирхамы ОАЭ, в этом случае курс следующий: 1 руб. = 0,0422 дирхам</v>
      </c>
      <c r="B180" s="215"/>
      <c r="C180" s="215"/>
      <c r="D180" s="216"/>
      <c r="E180" s="216"/>
      <c r="F180" s="217"/>
      <c r="G180" s="220"/>
      <c r="H180" s="220"/>
    </row>
    <row r="181" spans="1:8" ht="26.25" customHeight="1" x14ac:dyDescent="0.2">
      <c r="A181" s="215" t="str">
        <f>Абакан_юр!A159</f>
        <v>По соглашению сторон в качестве валюты платежа могут выступать доллары США, в этом случае курс следующий: 1 руб. = 0,0115 доллара</v>
      </c>
      <c r="B181" s="215"/>
      <c r="C181" s="215"/>
      <c r="D181" s="216"/>
      <c r="E181" s="216"/>
      <c r="F181" s="217"/>
      <c r="G181" s="220"/>
      <c r="H181" s="220"/>
    </row>
    <row r="182" spans="1:8" ht="26.25" customHeight="1" x14ac:dyDescent="0.2">
      <c r="A182" s="215" t="str">
        <f>Абакан_юр!A160</f>
        <v>По соглашению сторон в качестве валюты платежа могут выступать евро, в этом случае курс следующий: 1 руб. = 0,0106 евро</v>
      </c>
      <c r="B182" s="215"/>
      <c r="C182" s="215"/>
      <c r="D182" s="216"/>
      <c r="E182" s="217"/>
      <c r="F182" s="217"/>
      <c r="G182" s="220"/>
      <c r="H182" s="220"/>
    </row>
    <row r="183" spans="1:8" ht="26.25" customHeight="1" x14ac:dyDescent="0.2">
      <c r="A183" s="215" t="str">
        <f>Абакан_юр!A161</f>
        <v>По соглашению сторон в качестве валюты платежа могут выступать чешские кроны, в этом случае курс следующий: 1 руб. = 0,2596 крона</v>
      </c>
      <c r="B183" s="215"/>
      <c r="C183" s="215"/>
      <c r="D183" s="216"/>
      <c r="E183" s="217"/>
      <c r="F183" s="217"/>
      <c r="G183" s="220"/>
      <c r="H183" s="220"/>
    </row>
    <row r="184" spans="1:8" ht="26.25" customHeight="1" x14ac:dyDescent="0.2">
      <c r="A184" s="215" t="str">
        <f>Абакан_юр!A162</f>
        <v>По соглашению сторон в качестве валюты платежа могут выступать киргизские сомы, в этом случае курс следующий: 1 руб. = 1,0276 сом</v>
      </c>
      <c r="B184" s="215"/>
      <c r="C184" s="215"/>
      <c r="D184" s="216"/>
      <c r="E184" s="216"/>
      <c r="F184" s="217"/>
      <c r="G184" s="220"/>
      <c r="H184" s="220"/>
    </row>
    <row r="185" spans="1:8" ht="26.25" customHeight="1" x14ac:dyDescent="0.2">
      <c r="A18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5" s="215"/>
      <c r="C185" s="215"/>
      <c r="D185" s="216"/>
      <c r="E185" s="216"/>
      <c r="F185" s="217"/>
      <c r="G185" s="220"/>
      <c r="H185" s="220"/>
    </row>
    <row r="186" spans="1:8" ht="26.25" x14ac:dyDescent="0.2">
      <c r="A186" s="221"/>
      <c r="B186" s="221"/>
      <c r="C186" s="222"/>
      <c r="D186" s="223"/>
      <c r="E186" s="223"/>
      <c r="F186" s="224"/>
      <c r="G186" s="225"/>
      <c r="H186" s="225"/>
    </row>
    <row r="187" spans="1:8" ht="21" x14ac:dyDescent="0.2">
      <c r="A187" s="227" t="s">
        <v>136</v>
      </c>
      <c r="B187" s="227"/>
      <c r="C187" s="227"/>
      <c r="D187" s="227"/>
      <c r="E187" s="227"/>
      <c r="F187" s="227"/>
      <c r="G187" s="227"/>
      <c r="H187" s="227"/>
    </row>
    <row r="188" spans="1:8" ht="21" x14ac:dyDescent="0.2">
      <c r="A188" s="227" t="s">
        <v>137</v>
      </c>
      <c r="B188" s="227"/>
      <c r="C188" s="227"/>
      <c r="D188" s="227"/>
      <c r="E188" s="227"/>
      <c r="F188" s="227"/>
      <c r="G188" s="227"/>
      <c r="H188" s="227"/>
    </row>
    <row r="189" spans="1:8" ht="26.25" x14ac:dyDescent="0.2">
      <c r="A189" s="221"/>
      <c r="B189" s="221"/>
      <c r="C189" s="222"/>
      <c r="D189" s="223"/>
      <c r="E189" s="223"/>
      <c r="F189" s="224"/>
      <c r="G189" s="225"/>
      <c r="H189" s="225"/>
    </row>
    <row r="190" spans="1:8" ht="50.1" customHeight="1" thickBot="1" x14ac:dyDescent="0.25">
      <c r="A190" s="228" t="s">
        <v>138</v>
      </c>
      <c r="B190" s="228"/>
      <c r="C190" s="228"/>
      <c r="D190" s="228"/>
      <c r="E190" s="228"/>
      <c r="F190" s="229"/>
      <c r="G190" s="219"/>
      <c r="H190" s="230"/>
    </row>
    <row r="191" spans="1:8" ht="50.1" customHeight="1" thickBot="1" x14ac:dyDescent="0.25">
      <c r="A191" s="231" t="s">
        <v>139</v>
      </c>
      <c r="B191" s="232"/>
      <c r="C191" s="232"/>
      <c r="D191" s="232"/>
      <c r="E191" s="233"/>
      <c r="F191" s="234"/>
      <c r="H191" s="235"/>
    </row>
    <row r="192" spans="1:8" ht="85.5" customHeight="1" thickBot="1" x14ac:dyDescent="0.25">
      <c r="A192" s="305" t="s">
        <v>140</v>
      </c>
      <c r="B192" s="306"/>
      <c r="C192" s="238" t="s">
        <v>141</v>
      </c>
      <c r="D192" s="330" t="s">
        <v>142</v>
      </c>
      <c r="E192" s="331"/>
      <c r="F192" s="240"/>
      <c r="G192" s="240"/>
      <c r="H192" s="240"/>
    </row>
    <row r="193" spans="1:8" ht="110.25" customHeight="1" x14ac:dyDescent="0.2">
      <c r="A193" s="241" t="s">
        <v>143</v>
      </c>
      <c r="B193" s="242"/>
      <c r="C193" s="243" t="s">
        <v>144</v>
      </c>
      <c r="D193" s="244" t="s">
        <v>145</v>
      </c>
      <c r="E193" s="245"/>
      <c r="F193" s="240"/>
      <c r="G193" s="240"/>
      <c r="H193" s="240"/>
    </row>
    <row r="194" spans="1:8" ht="86.25" customHeight="1" x14ac:dyDescent="0.2">
      <c r="A194" s="246" t="s">
        <v>146</v>
      </c>
      <c r="B194" s="247"/>
      <c r="C194" s="248" t="s">
        <v>147</v>
      </c>
      <c r="D194" s="249" t="s">
        <v>148</v>
      </c>
      <c r="E194" s="250"/>
      <c r="F194" s="240"/>
      <c r="G194" s="240"/>
      <c r="H194" s="240"/>
    </row>
    <row r="195" spans="1:8" ht="134.25" customHeight="1" thickBot="1" x14ac:dyDescent="0.25">
      <c r="A195" s="332" t="s">
        <v>149</v>
      </c>
      <c r="B195" s="333"/>
      <c r="C195" s="334" t="s">
        <v>150</v>
      </c>
      <c r="D195" s="335" t="s">
        <v>148</v>
      </c>
      <c r="E195" s="336"/>
      <c r="F195" s="240"/>
      <c r="G195" s="240"/>
      <c r="H195" s="240"/>
    </row>
    <row r="196" spans="1:8" s="205" customFormat="1" ht="102.75" customHeight="1" thickBot="1" x14ac:dyDescent="0.25">
      <c r="A196" s="332" t="s">
        <v>152</v>
      </c>
      <c r="B196" s="333"/>
      <c r="C196" s="547" t="s">
        <v>153</v>
      </c>
      <c r="D196" s="335" t="s">
        <v>148</v>
      </c>
      <c r="E196" s="336"/>
      <c r="F196" s="234"/>
      <c r="G196" s="234"/>
      <c r="H196" s="234"/>
    </row>
    <row r="197" spans="1:8" s="226" customFormat="1" ht="222.75" customHeight="1" thickBot="1" x14ac:dyDescent="0.25">
      <c r="A197" s="332" t="s">
        <v>154</v>
      </c>
      <c r="B197" s="333"/>
      <c r="C197" s="334" t="s">
        <v>155</v>
      </c>
      <c r="D197" s="335" t="s">
        <v>148</v>
      </c>
      <c r="E197" s="336"/>
      <c r="F197" s="224"/>
      <c r="G197" s="225"/>
      <c r="H197" s="225"/>
    </row>
    <row r="198" spans="1:8" ht="39" customHeight="1" x14ac:dyDescent="0.2">
      <c r="A198" s="252" t="s">
        <v>156</v>
      </c>
      <c r="B198" s="252"/>
      <c r="C198" s="252"/>
      <c r="D198" s="252"/>
      <c r="E198" s="252"/>
      <c r="F198" s="252"/>
      <c r="G198" s="252"/>
      <c r="H198" s="252"/>
    </row>
    <row r="199" spans="1:8" ht="39" customHeight="1" x14ac:dyDescent="0.2">
      <c r="A199" s="252" t="s">
        <v>157</v>
      </c>
      <c r="B199" s="252"/>
      <c r="C199" s="252"/>
      <c r="D199" s="252"/>
      <c r="E199" s="252"/>
      <c r="F199" s="252"/>
      <c r="G199" s="252"/>
      <c r="H199" s="252"/>
    </row>
    <row r="200" spans="1:8" ht="189.75" customHeight="1" x14ac:dyDescent="0.2">
      <c r="A20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7"/>
      <c r="C200" s="227"/>
      <c r="D200" s="227"/>
      <c r="E200" s="227"/>
      <c r="F200" s="227"/>
      <c r="G200" s="227"/>
      <c r="H200" s="227"/>
    </row>
    <row r="201" spans="1:8" ht="73.5" customHeight="1" x14ac:dyDescent="0.2">
      <c r="A201" s="227" t="s">
        <v>159</v>
      </c>
      <c r="B201" s="227"/>
      <c r="C201" s="227"/>
      <c r="D201" s="227"/>
      <c r="E201" s="227"/>
      <c r="F201" s="227"/>
      <c r="G201" s="227"/>
      <c r="H201" s="227"/>
    </row>
    <row r="202" spans="1:8" ht="23.25" x14ac:dyDescent="0.2">
      <c r="A202" s="252" t="s">
        <v>160</v>
      </c>
      <c r="B202" s="252"/>
      <c r="C202" s="252"/>
      <c r="D202" s="252"/>
      <c r="E202" s="252"/>
      <c r="F202" s="252"/>
      <c r="G202" s="252"/>
      <c r="H202" s="252"/>
    </row>
    <row r="203" spans="1:8" s="254" customFormat="1" ht="114.75" customHeight="1" x14ac:dyDescent="0.2">
      <c r="A203" s="227" t="s">
        <v>161</v>
      </c>
      <c r="B203" s="227"/>
      <c r="C203" s="227"/>
      <c r="D203" s="227"/>
      <c r="E203" s="227"/>
      <c r="F203" s="227"/>
      <c r="G203" s="227"/>
      <c r="H203" s="227"/>
    </row>
  </sheetData>
  <sheetProtection selectLockedCells="1" selectUnlockedCells="1"/>
  <mergeCells count="336">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2:B192"/>
    <mergeCell ref="D192:E192"/>
    <mergeCell ref="A193:B193"/>
    <mergeCell ref="D193:E193"/>
    <mergeCell ref="A194:B194"/>
    <mergeCell ref="D194:E194"/>
    <mergeCell ref="A184:C184"/>
    <mergeCell ref="A185:C185"/>
    <mergeCell ref="A187:H187"/>
    <mergeCell ref="A188:H188"/>
    <mergeCell ref="A190:E190"/>
    <mergeCell ref="A191:E191"/>
    <mergeCell ref="A179:C179"/>
    <mergeCell ref="G179:H179"/>
    <mergeCell ref="A180:C180"/>
    <mergeCell ref="A181:C181"/>
    <mergeCell ref="A182:C182"/>
    <mergeCell ref="A183:C183"/>
    <mergeCell ref="A173:B173"/>
    <mergeCell ref="D173:H173"/>
    <mergeCell ref="C175:D175"/>
    <mergeCell ref="C176:D176"/>
    <mergeCell ref="C177:D177"/>
    <mergeCell ref="C178:D178"/>
    <mergeCell ref="A170:C170"/>
    <mergeCell ref="D170:H170"/>
    <mergeCell ref="A171:B171"/>
    <mergeCell ref="C171:C172"/>
    <mergeCell ref="D171:H171"/>
    <mergeCell ref="A172:B172"/>
    <mergeCell ref="D172:H172"/>
    <mergeCell ref="A166:B166"/>
    <mergeCell ref="D166:H166"/>
    <mergeCell ref="A167:B167"/>
    <mergeCell ref="D167:H167"/>
    <mergeCell ref="A168:B168"/>
    <mergeCell ref="A169:B169"/>
    <mergeCell ref="D169:H169"/>
    <mergeCell ref="A162:B162"/>
    <mergeCell ref="A163:B163"/>
    <mergeCell ref="D163:H163"/>
    <mergeCell ref="A164:B164"/>
    <mergeCell ref="D164:H164"/>
    <mergeCell ref="A165:B165"/>
    <mergeCell ref="D158:H158"/>
    <mergeCell ref="A159:B159"/>
    <mergeCell ref="D159:H159"/>
    <mergeCell ref="A160:B160"/>
    <mergeCell ref="D160:H160"/>
    <mergeCell ref="A161:B161"/>
    <mergeCell ref="D161:H161"/>
    <mergeCell ref="A154:B154"/>
    <mergeCell ref="D154:H154"/>
    <mergeCell ref="A155:B155"/>
    <mergeCell ref="D155:H155"/>
    <mergeCell ref="A156:B156"/>
    <mergeCell ref="C156:C160"/>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C102:C119"/>
    <mergeCell ref="D102:H102"/>
    <mergeCell ref="A103:B103"/>
    <mergeCell ref="D103:H103"/>
    <mergeCell ref="A104:B104"/>
    <mergeCell ref="D104:H104"/>
    <mergeCell ref="A105:B105"/>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5:B85"/>
    <mergeCell ref="D85:H85"/>
    <mergeCell ref="A86:C86"/>
    <mergeCell ref="D86:H86"/>
    <mergeCell ref="C87:C89"/>
    <mergeCell ref="D87:H87"/>
    <mergeCell ref="D88:H88"/>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61"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4">
        <v>120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667"/>
      <c r="C47" s="83"/>
      <c r="D47" s="620"/>
      <c r="E47" s="620"/>
      <c r="F47" s="620"/>
      <c r="G47" s="620"/>
      <c r="H47" s="709"/>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361">
        <f>F48*1.2</f>
        <v>5760</v>
      </c>
      <c r="E48" s="361">
        <f>F48*1.1</f>
        <v>5280</v>
      </c>
      <c r="F48" s="361">
        <v>4800</v>
      </c>
      <c r="G48" s="361">
        <f>F48*0.75</f>
        <v>3600</v>
      </c>
      <c r="H48" s="361">
        <f>F48*0.5</f>
        <v>2400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6300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6" s="127">
        <v>600</v>
      </c>
      <c r="E56" s="128"/>
      <c r="F56" s="128"/>
      <c r="G56" s="128"/>
      <c r="H56" s="129"/>
    </row>
    <row r="57" spans="1:8" ht="37.5" customHeight="1" x14ac:dyDescent="0.2">
      <c r="A57" s="130" t="s">
        <v>33</v>
      </c>
      <c r="B57" s="131"/>
      <c r="C57" s="126"/>
      <c r="D57" s="36">
        <v>900</v>
      </c>
      <c r="E57" s="37"/>
      <c r="F57" s="37"/>
      <c r="G57" s="37"/>
      <c r="H57" s="38"/>
    </row>
    <row r="58" spans="1:8" ht="37.5" customHeight="1" x14ac:dyDescent="0.2">
      <c r="A58" s="130" t="s">
        <v>34</v>
      </c>
      <c r="B58" s="131"/>
      <c r="C58" s="126"/>
      <c r="D58" s="36">
        <v>1200</v>
      </c>
      <c r="E58" s="37"/>
      <c r="F58" s="37"/>
      <c r="G58" s="37"/>
      <c r="H58" s="38"/>
    </row>
    <row r="59" spans="1:8" ht="37.5" customHeight="1" x14ac:dyDescent="0.2">
      <c r="A59" s="130" t="s">
        <v>35</v>
      </c>
      <c r="B59" s="131"/>
      <c r="C59" s="126"/>
      <c r="D59" s="36">
        <v>1500</v>
      </c>
      <c r="E59" s="37"/>
      <c r="F59" s="37"/>
      <c r="G59" s="37"/>
      <c r="H59" s="38"/>
    </row>
    <row r="60" spans="1:8" ht="37.5" customHeight="1" x14ac:dyDescent="0.2">
      <c r="A60" s="130" t="s">
        <v>36</v>
      </c>
      <c r="B60" s="131"/>
      <c r="C60" s="126"/>
      <c r="D60" s="36">
        <v>1800</v>
      </c>
      <c r="E60" s="37"/>
      <c r="F60" s="37"/>
      <c r="G60" s="37"/>
      <c r="H60" s="38"/>
    </row>
    <row r="61" spans="1:8" ht="37.5" customHeight="1" x14ac:dyDescent="0.2">
      <c r="A61" s="130" t="s">
        <v>37</v>
      </c>
      <c r="B61" s="131"/>
      <c r="C61" s="126"/>
      <c r="D61" s="36">
        <v>2100</v>
      </c>
      <c r="E61" s="37"/>
      <c r="F61" s="37"/>
      <c r="G61" s="37"/>
      <c r="H61" s="38"/>
    </row>
    <row r="62" spans="1:8" ht="37.5" customHeight="1" x14ac:dyDescent="0.2">
      <c r="A62" s="130" t="s">
        <v>38</v>
      </c>
      <c r="B62" s="131"/>
      <c r="C62" s="126"/>
      <c r="D62" s="36">
        <v>2400</v>
      </c>
      <c r="E62" s="37"/>
      <c r="F62" s="37"/>
      <c r="G62" s="37"/>
      <c r="H62" s="38"/>
    </row>
    <row r="63" spans="1:8" ht="37.5" customHeight="1" x14ac:dyDescent="0.2">
      <c r="A63" s="130" t="s">
        <v>39</v>
      </c>
      <c r="B63" s="131"/>
      <c r="C63" s="126"/>
      <c r="D63" s="36">
        <v>2700</v>
      </c>
      <c r="E63" s="37"/>
      <c r="F63" s="37"/>
      <c r="G63" s="37"/>
      <c r="H63" s="38"/>
    </row>
    <row r="64" spans="1:8" ht="37.5" customHeight="1" x14ac:dyDescent="0.2">
      <c r="A64" s="130" t="s">
        <v>40</v>
      </c>
      <c r="B64" s="131"/>
      <c r="C64" s="126"/>
      <c r="D64" s="36">
        <v>3000</v>
      </c>
      <c r="E64" s="37"/>
      <c r="F64" s="37"/>
      <c r="G64" s="37"/>
      <c r="H64" s="38"/>
    </row>
    <row r="65" spans="1:8" ht="37.5" customHeight="1" x14ac:dyDescent="0.2">
      <c r="A65" s="130" t="s">
        <v>41</v>
      </c>
      <c r="B65" s="131"/>
      <c r="C65" s="126"/>
      <c r="D65" s="36">
        <v>3300</v>
      </c>
      <c r="E65" s="37"/>
      <c r="F65" s="37"/>
      <c r="G65" s="37"/>
      <c r="H65" s="38"/>
    </row>
    <row r="66" spans="1:8" ht="37.5" customHeight="1" x14ac:dyDescent="0.2">
      <c r="A66" s="130" t="s">
        <v>42</v>
      </c>
      <c r="B66" s="131"/>
      <c r="C66" s="126"/>
      <c r="D66" s="36">
        <v>3600</v>
      </c>
      <c r="E66" s="37"/>
      <c r="F66" s="37"/>
      <c r="G66" s="37"/>
      <c r="H66" s="38"/>
    </row>
    <row r="67" spans="1:8" ht="37.5" customHeight="1" x14ac:dyDescent="0.2">
      <c r="A67" s="130" t="s">
        <v>43</v>
      </c>
      <c r="B67" s="131"/>
      <c r="C67" s="126"/>
      <c r="D67" s="36">
        <v>3900</v>
      </c>
      <c r="E67" s="37"/>
      <c r="F67" s="37"/>
      <c r="G67" s="37"/>
      <c r="H67" s="38"/>
    </row>
    <row r="68" spans="1:8" ht="37.5" customHeight="1" x14ac:dyDescent="0.2">
      <c r="A68" s="130" t="s">
        <v>44</v>
      </c>
      <c r="B68" s="131"/>
      <c r="C68" s="126"/>
      <c r="D68" s="36">
        <v>4200</v>
      </c>
      <c r="E68" s="37"/>
      <c r="F68" s="37"/>
      <c r="G68" s="37"/>
      <c r="H68" s="38"/>
    </row>
    <row r="69" spans="1:8" ht="37.5" customHeight="1" x14ac:dyDescent="0.2">
      <c r="A69" s="130" t="s">
        <v>45</v>
      </c>
      <c r="B69" s="131"/>
      <c r="C69" s="126"/>
      <c r="D69" s="36">
        <v>4500</v>
      </c>
      <c r="E69" s="37"/>
      <c r="F69" s="37"/>
      <c r="G69" s="37"/>
      <c r="H69" s="38"/>
    </row>
    <row r="70" spans="1:8" ht="37.5" customHeight="1" x14ac:dyDescent="0.2">
      <c r="A70" s="130" t="s">
        <v>46</v>
      </c>
      <c r="B70" s="131"/>
      <c r="C70" s="126"/>
      <c r="D70" s="36">
        <v>4800</v>
      </c>
      <c r="E70" s="37"/>
      <c r="F70" s="37"/>
      <c r="G70" s="37"/>
      <c r="H70" s="38"/>
    </row>
    <row r="71" spans="1:8" ht="37.5" customHeight="1" x14ac:dyDescent="0.2">
      <c r="A71" s="130" t="s">
        <v>47</v>
      </c>
      <c r="B71" s="131"/>
      <c r="C71" s="126"/>
      <c r="D71" s="36">
        <v>5100</v>
      </c>
      <c r="E71" s="37"/>
      <c r="F71" s="37"/>
      <c r="G71" s="37"/>
      <c r="H71" s="38"/>
    </row>
    <row r="72" spans="1:8" ht="37.5" customHeight="1" x14ac:dyDescent="0.2">
      <c r="A72" s="130" t="s">
        <v>48</v>
      </c>
      <c r="B72" s="131"/>
      <c r="C72" s="126"/>
      <c r="D72" s="36">
        <v>5400</v>
      </c>
      <c r="E72" s="37"/>
      <c r="F72" s="37"/>
      <c r="G72" s="37"/>
      <c r="H72" s="38"/>
    </row>
    <row r="73" spans="1:8" ht="37.5" customHeight="1" x14ac:dyDescent="0.2">
      <c r="A73" s="130" t="s">
        <v>49</v>
      </c>
      <c r="B73" s="131"/>
      <c r="C73" s="126"/>
      <c r="D73" s="36">
        <v>5700</v>
      </c>
      <c r="E73" s="37"/>
      <c r="F73" s="37"/>
      <c r="G73" s="37"/>
      <c r="H73" s="38"/>
    </row>
    <row r="74" spans="1:8" ht="37.5" customHeight="1" x14ac:dyDescent="0.2">
      <c r="A74" s="130" t="s">
        <v>50</v>
      </c>
      <c r="B74" s="131"/>
      <c r="C74" s="126"/>
      <c r="D74" s="36">
        <v>6000</v>
      </c>
      <c r="E74" s="37"/>
      <c r="F74" s="37"/>
      <c r="G74" s="37"/>
      <c r="H74" s="38"/>
    </row>
    <row r="75" spans="1:8" ht="37.5" customHeight="1" x14ac:dyDescent="0.2">
      <c r="A75" s="130" t="s">
        <v>51</v>
      </c>
      <c r="B75" s="131"/>
      <c r="C75" s="126"/>
      <c r="D75" s="36">
        <v>6300</v>
      </c>
      <c r="E75" s="37"/>
      <c r="F75" s="37"/>
      <c r="G75" s="37"/>
      <c r="H75" s="38"/>
    </row>
    <row r="76" spans="1:8" ht="37.5" customHeight="1" x14ac:dyDescent="0.2">
      <c r="A76" s="130" t="s">
        <v>196</v>
      </c>
      <c r="B76" s="131"/>
      <c r="C76" s="126"/>
      <c r="D76" s="36">
        <v>6600</v>
      </c>
      <c r="E76" s="37"/>
      <c r="F76" s="37"/>
      <c r="G76" s="37"/>
      <c r="H76" s="38"/>
    </row>
    <row r="77" spans="1:8" ht="37.5" customHeight="1" x14ac:dyDescent="0.2">
      <c r="A77" s="130" t="s">
        <v>197</v>
      </c>
      <c r="B77" s="131"/>
      <c r="C77" s="126"/>
      <c r="D77" s="36">
        <v>6900</v>
      </c>
      <c r="E77" s="37"/>
      <c r="F77" s="37"/>
      <c r="G77" s="37"/>
      <c r="H77" s="38"/>
    </row>
    <row r="78" spans="1:8" ht="37.5" customHeight="1" x14ac:dyDescent="0.2">
      <c r="A78" s="130" t="s">
        <v>198</v>
      </c>
      <c r="B78" s="131"/>
      <c r="C78" s="126"/>
      <c r="D78" s="36">
        <v>7200</v>
      </c>
      <c r="E78" s="37"/>
      <c r="F78" s="37"/>
      <c r="G78" s="37"/>
      <c r="H78" s="38"/>
    </row>
    <row r="79" spans="1:8" ht="37.5" customHeight="1" x14ac:dyDescent="0.2">
      <c r="A79" s="130" t="s">
        <v>199</v>
      </c>
      <c r="B79" s="131"/>
      <c r="C79" s="126"/>
      <c r="D79" s="36">
        <v>7500</v>
      </c>
      <c r="E79" s="37"/>
      <c r="F79" s="37"/>
      <c r="G79" s="37"/>
      <c r="H79" s="38"/>
    </row>
    <row r="80" spans="1:8" ht="37.5" customHeight="1" x14ac:dyDescent="0.2">
      <c r="A80" s="130" t="s">
        <v>200</v>
      </c>
      <c r="B80" s="131"/>
      <c r="C80" s="126"/>
      <c r="D80" s="36">
        <v>7800</v>
      </c>
      <c r="E80" s="37"/>
      <c r="F80" s="37"/>
      <c r="G80" s="37"/>
      <c r="H80" s="38"/>
    </row>
    <row r="81" spans="1:8" ht="37.5" customHeight="1" x14ac:dyDescent="0.2">
      <c r="A81" s="130" t="s">
        <v>201</v>
      </c>
      <c r="B81" s="131"/>
      <c r="C81" s="126"/>
      <c r="D81" s="36">
        <v>8100</v>
      </c>
      <c r="E81" s="37"/>
      <c r="F81" s="37"/>
      <c r="G81" s="37"/>
      <c r="H81" s="38"/>
    </row>
    <row r="82" spans="1:8" ht="37.5" customHeight="1" x14ac:dyDescent="0.2">
      <c r="A82" s="130" t="s">
        <v>202</v>
      </c>
      <c r="B82" s="131"/>
      <c r="C82" s="126"/>
      <c r="D82" s="36">
        <v>8400</v>
      </c>
      <c r="E82" s="37"/>
      <c r="F82" s="37"/>
      <c r="G82" s="37"/>
      <c r="H82" s="38"/>
    </row>
    <row r="83" spans="1:8" ht="37.5" customHeight="1" x14ac:dyDescent="0.2">
      <c r="A83" s="130" t="s">
        <v>203</v>
      </c>
      <c r="B83" s="131"/>
      <c r="C83" s="126"/>
      <c r="D83" s="36">
        <v>8700</v>
      </c>
      <c r="E83" s="37"/>
      <c r="F83" s="37"/>
      <c r="G83" s="37"/>
      <c r="H83" s="38"/>
    </row>
    <row r="84" spans="1:8" ht="37.5" customHeight="1" x14ac:dyDescent="0.2">
      <c r="A84" s="130" t="s">
        <v>204</v>
      </c>
      <c r="B84" s="131"/>
      <c r="C84" s="126"/>
      <c r="D84" s="36">
        <v>9000</v>
      </c>
      <c r="E84" s="37"/>
      <c r="F84" s="37"/>
      <c r="G84" s="37"/>
      <c r="H84" s="38"/>
    </row>
    <row r="85" spans="1:8" ht="37.5" customHeight="1" thickBot="1" x14ac:dyDescent="0.25">
      <c r="A85" s="130" t="s">
        <v>205</v>
      </c>
      <c r="B85" s="131"/>
      <c r="C85" s="573"/>
      <c r="D85" s="36">
        <v>9300</v>
      </c>
      <c r="E85" s="37"/>
      <c r="F85" s="37"/>
      <c r="G85" s="37"/>
      <c r="H85" s="38"/>
    </row>
    <row r="86" spans="1:8" ht="53.25" customHeight="1" thickBot="1" x14ac:dyDescent="0.25">
      <c r="A86" s="119" t="s">
        <v>52</v>
      </c>
      <c r="B86" s="120"/>
      <c r="C86" s="120"/>
      <c r="D86" s="121" t="str">
        <f>"от "&amp;MIN(D87:D96)&amp;" до "&amp;MAX(D87:D96)</f>
        <v>от 180 до 1200</v>
      </c>
      <c r="E86" s="122"/>
      <c r="F86" s="122"/>
      <c r="G86" s="122"/>
      <c r="H86" s="123"/>
    </row>
    <row r="87" spans="1:8" ht="151.5" x14ac:dyDescent="0.2">
      <c r="A87" s="132" t="s">
        <v>53</v>
      </c>
      <c r="B87" s="133" t="s">
        <v>13</v>
      </c>
      <c r="C87" s="321"/>
      <c r="D87" s="135">
        <v>804</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88" s="140">
        <v>180</v>
      </c>
      <c r="E88" s="140"/>
      <c r="F88" s="140"/>
      <c r="G88" s="140"/>
      <c r="H88" s="141"/>
    </row>
    <row r="89" spans="1:8" ht="37.5" customHeight="1" x14ac:dyDescent="0.2">
      <c r="A89" s="137" t="s">
        <v>55</v>
      </c>
      <c r="B89" s="138"/>
      <c r="C89" s="142"/>
      <c r="D89" s="140">
        <v>1200</v>
      </c>
      <c r="E89" s="140"/>
      <c r="F89" s="140"/>
      <c r="G89" s="140"/>
      <c r="H89" s="141"/>
    </row>
    <row r="90" spans="1:8" ht="37.5" customHeight="1" x14ac:dyDescent="0.2">
      <c r="A90" s="137" t="s">
        <v>56</v>
      </c>
      <c r="B90" s="138"/>
      <c r="C90" s="142"/>
      <c r="D90" s="140">
        <v>600</v>
      </c>
      <c r="E90" s="140"/>
      <c r="F90" s="140"/>
      <c r="G90" s="140"/>
      <c r="H90" s="141"/>
    </row>
    <row r="91" spans="1:8" ht="37.5" customHeight="1" x14ac:dyDescent="0.2">
      <c r="A91" s="143" t="s">
        <v>57</v>
      </c>
      <c r="B91" s="144"/>
      <c r="C91" s="142"/>
      <c r="D91" s="140">
        <v>900</v>
      </c>
      <c r="E91" s="140"/>
      <c r="F91" s="140"/>
      <c r="G91" s="140"/>
      <c r="H91" s="141"/>
    </row>
    <row r="92" spans="1:8" ht="37.5" customHeight="1" x14ac:dyDescent="0.2">
      <c r="A92" s="137" t="s">
        <v>58</v>
      </c>
      <c r="B92" s="138"/>
      <c r="C92" s="142"/>
      <c r="D92" s="140">
        <v>240</v>
      </c>
      <c r="E92" s="140"/>
      <c r="F92" s="140"/>
      <c r="G92" s="140"/>
      <c r="H92" s="141"/>
    </row>
    <row r="93" spans="1:8" ht="37.5" customHeight="1" x14ac:dyDescent="0.2">
      <c r="A93" s="137" t="s">
        <v>59</v>
      </c>
      <c r="B93" s="138"/>
      <c r="C93" s="142"/>
      <c r="D93" s="140">
        <v>240</v>
      </c>
      <c r="E93" s="140"/>
      <c r="F93" s="140"/>
      <c r="G93" s="140"/>
      <c r="H93" s="141"/>
    </row>
    <row r="94" spans="1:8" ht="37.5" customHeight="1" x14ac:dyDescent="0.2">
      <c r="A94" s="137" t="s">
        <v>60</v>
      </c>
      <c r="B94" s="138"/>
      <c r="C94" s="142"/>
      <c r="D94" s="140">
        <v>480</v>
      </c>
      <c r="E94" s="140"/>
      <c r="F94" s="140"/>
      <c r="G94" s="140"/>
      <c r="H94" s="141"/>
    </row>
    <row r="95" spans="1:8" ht="37.5" customHeight="1" x14ac:dyDescent="0.2">
      <c r="A95" s="137" t="s">
        <v>61</v>
      </c>
      <c r="B95" s="138"/>
      <c r="C95" s="142"/>
      <c r="D95" s="140">
        <v>720</v>
      </c>
      <c r="E95" s="140"/>
      <c r="F95" s="140"/>
      <c r="G95" s="140"/>
      <c r="H95" s="141"/>
    </row>
    <row r="96" spans="1:8" ht="37.5" customHeight="1" thickBot="1" x14ac:dyDescent="0.25">
      <c r="A96" s="145" t="s">
        <v>62</v>
      </c>
      <c r="B96" s="146"/>
      <c r="C96" s="147"/>
      <c r="D96" s="148">
        <v>600</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7" s="45">
        <v>30</v>
      </c>
      <c r="E97" s="45"/>
      <c r="F97" s="45"/>
      <c r="G97" s="45"/>
      <c r="H97" s="46"/>
    </row>
    <row r="98" spans="1:8" ht="50.1" customHeight="1" thickBot="1" x14ac:dyDescent="0.25">
      <c r="A98" s="24" t="s">
        <v>65</v>
      </c>
      <c r="B98" s="25"/>
      <c r="C98" s="26"/>
      <c r="D98" s="156" t="str">
        <f>"от "&amp;MIN(D100,D120:H121,F159,D122:H136)&amp;" до "&amp;MAX(D100,D120:H121,F159,D122:H136)</f>
        <v>от 480 до 7200</v>
      </c>
      <c r="E98" s="156"/>
      <c r="F98" s="156"/>
      <c r="G98" s="156"/>
      <c r="H98" s="157"/>
    </row>
    <row r="99" spans="1:8" ht="21.75" thickBot="1" x14ac:dyDescent="0.25">
      <c r="A99" s="301"/>
      <c r="B99" s="302"/>
      <c r="C99" s="118"/>
      <c r="D99" s="325"/>
      <c r="E99" s="325"/>
      <c r="F99" s="325"/>
      <c r="G99" s="325"/>
      <c r="H99" s="326"/>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00" s="165">
        <v>2202</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550.5</v>
      </c>
      <c r="E102" s="140"/>
      <c r="F102" s="140"/>
      <c r="G102" s="140"/>
      <c r="H102" s="141"/>
    </row>
    <row r="103" spans="1:8" ht="63" customHeight="1" x14ac:dyDescent="0.2">
      <c r="A103" s="173" t="s">
        <v>70</v>
      </c>
      <c r="B103" s="174"/>
      <c r="C103" s="169"/>
      <c r="D103" s="140">
        <f>D100/5</f>
        <v>440.4</v>
      </c>
      <c r="E103" s="140"/>
      <c r="F103" s="140"/>
      <c r="G103" s="140"/>
      <c r="H103" s="141"/>
    </row>
    <row r="104" spans="1:8" ht="63" customHeight="1" x14ac:dyDescent="0.2">
      <c r="A104" s="173" t="s">
        <v>71</v>
      </c>
      <c r="B104" s="174"/>
      <c r="C104" s="169"/>
      <c r="D104" s="140">
        <f>D100/6</f>
        <v>367</v>
      </c>
      <c r="E104" s="140"/>
      <c r="F104" s="140"/>
      <c r="G104" s="140"/>
      <c r="H104" s="141"/>
    </row>
    <row r="105" spans="1:8" ht="63" customHeight="1" x14ac:dyDescent="0.2">
      <c r="A105" s="173" t="s">
        <v>72</v>
      </c>
      <c r="B105" s="174"/>
      <c r="C105" s="169"/>
      <c r="D105" s="140">
        <f>D100/7</f>
        <v>314.57142857142856</v>
      </c>
      <c r="E105" s="140"/>
      <c r="F105" s="140"/>
      <c r="G105" s="140"/>
      <c r="H105" s="141"/>
    </row>
    <row r="106" spans="1:8" ht="63" customHeight="1" x14ac:dyDescent="0.2">
      <c r="A106" s="173" t="s">
        <v>73</v>
      </c>
      <c r="B106" s="174"/>
      <c r="C106" s="169"/>
      <c r="D106" s="140">
        <f>D100/8</f>
        <v>275.25</v>
      </c>
      <c r="E106" s="140"/>
      <c r="F106" s="140"/>
      <c r="G106" s="140"/>
      <c r="H106" s="141"/>
    </row>
    <row r="107" spans="1:8" ht="63" customHeight="1" x14ac:dyDescent="0.2">
      <c r="A107" s="173" t="s">
        <v>74</v>
      </c>
      <c r="B107" s="174"/>
      <c r="C107" s="169"/>
      <c r="D107" s="140">
        <f>D100/9</f>
        <v>244.66666666666666</v>
      </c>
      <c r="E107" s="140"/>
      <c r="F107" s="140"/>
      <c r="G107" s="140"/>
      <c r="H107" s="141"/>
    </row>
    <row r="108" spans="1:8" ht="63" customHeight="1" x14ac:dyDescent="0.2">
      <c r="A108" s="173" t="s">
        <v>75</v>
      </c>
      <c r="B108" s="174"/>
      <c r="C108" s="169"/>
      <c r="D108" s="140">
        <f>D100/10</f>
        <v>220.2</v>
      </c>
      <c r="E108" s="140"/>
      <c r="F108" s="140"/>
      <c r="G108" s="140"/>
      <c r="H108" s="141"/>
    </row>
    <row r="109" spans="1:8" ht="63" customHeight="1" thickBot="1" x14ac:dyDescent="0.25">
      <c r="A109" s="162" t="s">
        <v>76</v>
      </c>
      <c r="B109" s="163"/>
      <c r="C109" s="169"/>
      <c r="D109" s="165">
        <v>3288</v>
      </c>
      <c r="E109" s="165"/>
      <c r="F109" s="165"/>
      <c r="G109" s="165"/>
      <c r="H109" s="166"/>
    </row>
    <row r="110" spans="1:8" ht="63" customHeight="1" thickBot="1" x14ac:dyDescent="0.25">
      <c r="A110" s="167" t="s">
        <v>67</v>
      </c>
      <c r="B110" s="168"/>
      <c r="C110" s="169"/>
      <c r="D110" s="170" t="s">
        <v>68</v>
      </c>
      <c r="E110" s="171"/>
      <c r="F110" s="171"/>
      <c r="G110" s="171"/>
      <c r="H110" s="172"/>
    </row>
    <row r="111" spans="1:8" ht="63" customHeight="1" x14ac:dyDescent="0.2">
      <c r="A111" s="173" t="s">
        <v>69</v>
      </c>
      <c r="B111" s="174"/>
      <c r="C111" s="169"/>
      <c r="D111" s="140">
        <v>822</v>
      </c>
      <c r="E111" s="140"/>
      <c r="F111" s="140"/>
      <c r="G111" s="140"/>
      <c r="H111" s="141"/>
    </row>
    <row r="112" spans="1:8" ht="63" customHeight="1" x14ac:dyDescent="0.2">
      <c r="A112" s="173" t="s">
        <v>70</v>
      </c>
      <c r="B112" s="174"/>
      <c r="C112" s="169"/>
      <c r="D112" s="140">
        <v>657.6</v>
      </c>
      <c r="E112" s="140"/>
      <c r="F112" s="140"/>
      <c r="G112" s="140"/>
      <c r="H112" s="141"/>
    </row>
    <row r="113" spans="1:8" ht="63" customHeight="1" x14ac:dyDescent="0.2">
      <c r="A113" s="173" t="s">
        <v>71</v>
      </c>
      <c r="B113" s="174"/>
      <c r="C113" s="169"/>
      <c r="D113" s="140">
        <v>548</v>
      </c>
      <c r="E113" s="140"/>
      <c r="F113" s="140"/>
      <c r="G113" s="140"/>
      <c r="H113" s="141"/>
    </row>
    <row r="114" spans="1:8" ht="63" customHeight="1" x14ac:dyDescent="0.2">
      <c r="A114" s="173" t="s">
        <v>72</v>
      </c>
      <c r="B114" s="174"/>
      <c r="C114" s="169"/>
      <c r="D114" s="140">
        <v>469.71428571428572</v>
      </c>
      <c r="E114" s="140"/>
      <c r="F114" s="140"/>
      <c r="G114" s="140"/>
      <c r="H114" s="141"/>
    </row>
    <row r="115" spans="1:8" ht="63" customHeight="1" x14ac:dyDescent="0.2">
      <c r="A115" s="173" t="s">
        <v>73</v>
      </c>
      <c r="B115" s="174"/>
      <c r="C115" s="169"/>
      <c r="D115" s="140">
        <v>411</v>
      </c>
      <c r="E115" s="140"/>
      <c r="F115" s="140"/>
      <c r="G115" s="140"/>
      <c r="H115" s="141"/>
    </row>
    <row r="116" spans="1:8" ht="63" customHeight="1" x14ac:dyDescent="0.2">
      <c r="A116" s="173" t="s">
        <v>74</v>
      </c>
      <c r="B116" s="174"/>
      <c r="C116" s="169"/>
      <c r="D116" s="140">
        <v>365.33333333333331</v>
      </c>
      <c r="E116" s="140"/>
      <c r="F116" s="140"/>
      <c r="G116" s="140"/>
      <c r="H116" s="141"/>
    </row>
    <row r="117" spans="1:8" ht="63" customHeight="1" thickBot="1" x14ac:dyDescent="0.25">
      <c r="A117" s="173" t="s">
        <v>75</v>
      </c>
      <c r="B117" s="174"/>
      <c r="C117" s="177"/>
      <c r="D117" s="140">
        <v>328.8</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18" s="44">
        <v>7800</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"2ГИС.ХАНТЫ-МАНСИЙСК"</v>
      </c>
      <c r="D120" s="31">
        <v>3504</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1" s="187">
        <v>720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2" s="36">
        <v>2160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"2ГИС.ХАНТЫ-МАНСИЙСК"</v>
      </c>
      <c r="D123" s="36">
        <v>6000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"2ГИС.ХАНТЫ-МАНСИЙСК"</v>
      </c>
      <c r="D124" s="36">
        <v>7200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5" s="36">
        <v>480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6" s="36">
        <v>480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7" s="36">
        <v>600</v>
      </c>
      <c r="E127" s="37"/>
      <c r="F127" s="37"/>
      <c r="G127" s="37"/>
      <c r="H127" s="38"/>
    </row>
    <row r="128" spans="1:8" ht="50.1" customHeight="1" x14ac:dyDescent="0.2">
      <c r="A128" s="143" t="s">
        <v>86</v>
      </c>
      <c r="B128" s="144"/>
      <c r="C128" s="190" t="str">
        <f>C121</f>
        <v>Электронный справочник на основе Справочника организаций "2ГИС.ХАНТЫ-МАНСИЙСК" (версия для ПК)</v>
      </c>
      <c r="D128" s="36">
        <v>5502</v>
      </c>
      <c r="E128" s="37"/>
      <c r="F128" s="37"/>
      <c r="G128" s="37"/>
      <c r="H128" s="38"/>
    </row>
    <row r="129" spans="1:8" ht="50.1" customHeight="1" x14ac:dyDescent="0.2">
      <c r="A129" s="143" t="s">
        <v>87</v>
      </c>
      <c r="B129" s="144"/>
      <c r="C129" s="186" t="s">
        <v>88</v>
      </c>
      <c r="D129" s="36">
        <v>600</v>
      </c>
      <c r="E129" s="37"/>
      <c r="F129" s="37"/>
      <c r="G129" s="37"/>
      <c r="H129" s="38"/>
    </row>
    <row r="130" spans="1:8" ht="75"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0" s="36">
        <v>2502</v>
      </c>
      <c r="E130" s="37"/>
      <c r="F130" s="37"/>
      <c r="G130" s="37"/>
      <c r="H130" s="38"/>
    </row>
    <row r="131" spans="1:8" ht="75" customHeight="1" x14ac:dyDescent="0.2">
      <c r="A131" s="143" t="s">
        <v>90</v>
      </c>
      <c r="B131" s="144"/>
      <c r="C131" s="186"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1" s="36">
        <v>2004</v>
      </c>
      <c r="E131" s="37"/>
      <c r="F131" s="37"/>
      <c r="G131" s="37"/>
      <c r="H131" s="38"/>
    </row>
    <row r="132" spans="1:8" ht="75" customHeight="1" x14ac:dyDescent="0.2">
      <c r="A132" s="143" t="s">
        <v>91</v>
      </c>
      <c r="B132" s="144"/>
      <c r="C132"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2" s="36">
        <v>1380</v>
      </c>
      <c r="E132" s="37"/>
      <c r="F132" s="37"/>
      <c r="G132" s="37"/>
      <c r="H132" s="38"/>
    </row>
    <row r="133" spans="1:8" ht="75" customHeight="1" x14ac:dyDescent="0.2">
      <c r="A133" s="143" t="s">
        <v>92</v>
      </c>
      <c r="B133" s="144"/>
      <c r="C133" s="186"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3" s="36">
        <v>816</v>
      </c>
      <c r="E133" s="37"/>
      <c r="F133" s="37"/>
      <c r="G133" s="37"/>
      <c r="H133" s="38"/>
    </row>
    <row r="134" spans="1:8" ht="75"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4" s="36">
        <v>6000</v>
      </c>
      <c r="E134" s="37"/>
      <c r="F134" s="37"/>
      <c r="G134" s="37"/>
      <c r="H134" s="38"/>
    </row>
    <row r="135" spans="1:8" ht="75"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35" s="36">
        <v>3000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6" s="36">
        <v>480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7" s="36">
        <v>480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8" s="36">
        <v>4002</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9" s="36">
        <v>2004</v>
      </c>
      <c r="E139" s="37"/>
      <c r="F139" s="37"/>
      <c r="G139" s="37"/>
      <c r="H139" s="38"/>
    </row>
    <row r="140" spans="1:8" s="16" customFormat="1" ht="96" customHeight="1" x14ac:dyDescent="0.2">
      <c r="A140" s="137" t="s">
        <v>98</v>
      </c>
      <c r="B140" s="191"/>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40" s="36">
        <v>5010</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"2ГИС.ХАНТЫ-МАНСИЙСК"</v>
      </c>
      <c r="D141" s="36">
        <v>4920</v>
      </c>
      <c r="E141" s="37"/>
      <c r="F141" s="37"/>
      <c r="G141" s="37"/>
      <c r="H141" s="38"/>
    </row>
    <row r="142" spans="1:8" ht="50.1" customHeight="1" x14ac:dyDescent="0.2">
      <c r="A142" s="143" t="s">
        <v>100</v>
      </c>
      <c r="B142" s="144"/>
      <c r="C142" s="186"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1080</v>
      </c>
      <c r="E142" s="37"/>
      <c r="F142" s="37"/>
      <c r="G142" s="37"/>
      <c r="H142" s="38"/>
    </row>
    <row r="143" spans="1:8" ht="50.1" customHeight="1" x14ac:dyDescent="0.2">
      <c r="A143" s="143" t="s">
        <v>101</v>
      </c>
      <c r="B143" s="144"/>
      <c r="C143" s="186" t="str">
        <f t="shared" si="1"/>
        <v>Электронный справочник на основе Справочника организаций "2ГИС.ХАНТЫ-МАНСИЙСК" (версия для ПК)</v>
      </c>
      <c r="D143" s="36">
        <v>3120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"2ГИС.ХАНТЫ-МАНСИЙСК"</v>
      </c>
      <c r="D144" s="36">
        <v>8400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"2ГИС.ХАНТЫ-МАНСИЙСК"</v>
      </c>
      <c r="D145" s="36">
        <v>10080</v>
      </c>
      <c r="E145" s="37"/>
      <c r="F145" s="37"/>
      <c r="G145" s="37"/>
      <c r="H145" s="38"/>
    </row>
    <row r="146" spans="1:8" ht="50.1" customHeight="1" x14ac:dyDescent="0.2">
      <c r="A146" s="143" t="s">
        <v>104</v>
      </c>
      <c r="B146" s="144"/>
      <c r="C146" s="186" t="str">
        <f t="shared" si="1"/>
        <v>Электронный справочник на основе Справочника организаций "2ГИС.ХАНТЫ-МАНСИЙСК" (версия для ПК)</v>
      </c>
      <c r="D146" s="36">
        <v>720</v>
      </c>
      <c r="E146" s="37"/>
      <c r="F146" s="37"/>
      <c r="G146" s="37"/>
      <c r="H146" s="38"/>
    </row>
    <row r="147" spans="1:8" ht="50.1" customHeight="1" x14ac:dyDescent="0.2">
      <c r="A147" s="143" t="s">
        <v>105</v>
      </c>
      <c r="B147" s="144"/>
      <c r="C147" s="186" t="str">
        <f t="shared" si="1"/>
        <v>Электронный справочник на основе Справочника организаций "2ГИС.ХАНТЫ-МАНСИЙСК" (версия для ПК)</v>
      </c>
      <c r="D147" s="36">
        <v>720</v>
      </c>
      <c r="E147" s="37"/>
      <c r="F147" s="37"/>
      <c r="G147" s="37"/>
      <c r="H147" s="38"/>
    </row>
    <row r="148" spans="1:8" ht="50.1" customHeight="1" x14ac:dyDescent="0.2">
      <c r="A148" s="143" t="s">
        <v>106</v>
      </c>
      <c r="B148" s="144"/>
      <c r="C148" s="186" t="str">
        <f t="shared" si="1"/>
        <v>Электронный справочник на основе Справочника организаций "2ГИС.ХАНТЫ-МАНСИЙСК" (версия для ПК)</v>
      </c>
      <c r="D148" s="36">
        <v>840</v>
      </c>
      <c r="E148" s="37"/>
      <c r="F148" s="37"/>
      <c r="G148" s="37"/>
      <c r="H148" s="38"/>
    </row>
    <row r="149" spans="1:8" ht="50.1" customHeight="1" x14ac:dyDescent="0.2">
      <c r="A149" s="143" t="s">
        <v>107</v>
      </c>
      <c r="B149" s="144"/>
      <c r="C149" s="186" t="s">
        <v>88</v>
      </c>
      <c r="D149" s="36">
        <v>840</v>
      </c>
      <c r="E149" s="37"/>
      <c r="F149" s="37"/>
      <c r="G149" s="37"/>
      <c r="H149" s="38"/>
    </row>
    <row r="150" spans="1:8" ht="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6">
        <v>8400</v>
      </c>
      <c r="E150" s="37"/>
      <c r="F150" s="37"/>
      <c r="G150" s="37"/>
      <c r="H150" s="38"/>
    </row>
    <row r="151" spans="1:8" ht="50.1" customHeight="1" thickBot="1" x14ac:dyDescent="0.25">
      <c r="A151" s="143" t="s">
        <v>109</v>
      </c>
      <c r="B151" s="144"/>
      <c r="C151" s="186" t="str">
        <f t="shared" si="1"/>
        <v>Электронный справочник на основе Справочника организаций "2ГИС.ХАНТЫ-МАНСИЙСК" (версия для ПК)</v>
      </c>
      <c r="D151" s="44">
        <v>720</v>
      </c>
      <c r="E151" s="45"/>
      <c r="F151" s="45"/>
      <c r="G151" s="45"/>
      <c r="H151" s="46"/>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53" s="36">
        <v>2502</v>
      </c>
      <c r="E153" s="37"/>
      <c r="F153" s="37"/>
      <c r="G153" s="37"/>
      <c r="H153" s="38"/>
    </row>
    <row r="154" spans="1:8" s="16" customFormat="1" ht="50.1" customHeight="1" x14ac:dyDescent="0.2">
      <c r="A154" s="143" t="s">
        <v>112</v>
      </c>
      <c r="B154" s="144"/>
      <c r="C154" s="196"/>
      <c r="D154" s="36">
        <v>2502</v>
      </c>
      <c r="E154" s="37"/>
      <c r="F154" s="37"/>
      <c r="G154" s="37"/>
      <c r="H154" s="38"/>
    </row>
    <row r="155" spans="1:8" s="16" customFormat="1" ht="50.1" customHeight="1" x14ac:dyDescent="0.2">
      <c r="A155" s="194" t="s">
        <v>113</v>
      </c>
      <c r="B155" s="195"/>
      <c r="C155" s="196"/>
      <c r="D155" s="329">
        <v>1500</v>
      </c>
      <c r="E155" s="140"/>
      <c r="F155" s="140"/>
      <c r="G155" s="140"/>
      <c r="H155" s="140"/>
    </row>
    <row r="156" spans="1:8" s="16" customFormat="1" ht="50.1" customHeight="1" x14ac:dyDescent="0.2">
      <c r="A156" s="194" t="s">
        <v>114</v>
      </c>
      <c r="B156" s="195"/>
      <c r="C156" s="196"/>
      <c r="D156" s="329">
        <v>150</v>
      </c>
      <c r="E156" s="140"/>
      <c r="F156" s="140"/>
      <c r="G156" s="140"/>
      <c r="H156" s="140"/>
    </row>
    <row r="157" spans="1:8" s="16" customFormat="1" ht="50.1" customHeight="1" thickBot="1" x14ac:dyDescent="0.25">
      <c r="A157" s="194" t="s">
        <v>115</v>
      </c>
      <c r="B157" s="195"/>
      <c r="C157" s="198"/>
      <c r="D157" s="78">
        <v>510</v>
      </c>
      <c r="E157" s="79"/>
      <c r="F157" s="79"/>
      <c r="G157" s="79"/>
      <c r="H157" s="79"/>
    </row>
    <row r="158" spans="1:8" s="16" customFormat="1" ht="50.1" customHeight="1" thickBot="1" x14ac:dyDescent="0.25">
      <c r="A158" s="24" t="s">
        <v>116</v>
      </c>
      <c r="B158" s="25"/>
      <c r="C158" s="26"/>
      <c r="D158" s="156"/>
      <c r="E158" s="156"/>
      <c r="F158" s="156"/>
      <c r="G158" s="156"/>
      <c r="H158" s="157"/>
    </row>
    <row r="159" spans="1:8" ht="50.1" customHeight="1" x14ac:dyDescent="0.2">
      <c r="A159" s="143" t="s">
        <v>117</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9" s="200">
        <f>F159*1.2</f>
        <v>1843.1999999999998</v>
      </c>
      <c r="E159" s="201">
        <f>F159*1.1</f>
        <v>1689.6000000000001</v>
      </c>
      <c r="F159" s="201">
        <v>1536</v>
      </c>
      <c r="G159" s="201">
        <f>F159*0.75</f>
        <v>1152</v>
      </c>
      <c r="H159" s="202">
        <f>F159*0.5</f>
        <v>768</v>
      </c>
    </row>
    <row r="160" spans="1:8" ht="50.1" customHeight="1" x14ac:dyDescent="0.2">
      <c r="A160" s="143" t="s">
        <v>118</v>
      </c>
      <c r="B160" s="144"/>
      <c r="C160" s="186" t="str">
        <f>"Интернет-площадка 2gis.ru на основе Cправочника организаций "&amp;$C$2&amp;""</f>
        <v>Интернет-площадка 2gis.ru на основе Cправочника организаций "2ГИС.ХАНТЫ-МАНСИЙСК"</v>
      </c>
      <c r="D160" s="36">
        <v>1302</v>
      </c>
      <c r="E160" s="37"/>
      <c r="F160" s="37"/>
      <c r="G160" s="37"/>
      <c r="H160" s="38"/>
    </row>
    <row r="161" spans="1:8" ht="50.1" customHeight="1" x14ac:dyDescent="0.2">
      <c r="A161" s="143" t="s">
        <v>119</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1" s="36">
        <v>600</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62" s="200">
        <f>F162*1.2</f>
        <v>2592</v>
      </c>
      <c r="E162" s="201">
        <f>F162*1.1</f>
        <v>2376</v>
      </c>
      <c r="F162" s="201">
        <v>2160</v>
      </c>
      <c r="G162" s="201">
        <f>F162*0.75</f>
        <v>1620</v>
      </c>
      <c r="H162" s="202">
        <f>F162*0.5</f>
        <v>1080</v>
      </c>
    </row>
    <row r="163" spans="1:8" ht="50.1" customHeight="1" x14ac:dyDescent="0.2">
      <c r="A163" s="143" t="s">
        <v>165</v>
      </c>
      <c r="B163" s="144"/>
      <c r="C163" s="186" t="str">
        <f>"Интернет-площадка 2gis.ru на основе Cправочника организаций "&amp;$C$2&amp;""</f>
        <v>Интернет-площадка 2gis.ru на основе Cправочника организаций "2ГИС.ХАНТЫ-МАНСИЙСК"</v>
      </c>
      <c r="D163" s="36">
        <v>1920</v>
      </c>
      <c r="E163" s="37"/>
      <c r="F163" s="37"/>
      <c r="G163" s="37"/>
      <c r="H163" s="38"/>
    </row>
    <row r="164" spans="1:8" ht="50.1" customHeight="1" x14ac:dyDescent="0.2">
      <c r="A164" s="143" t="s">
        <v>122</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64" s="36">
        <v>840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"2ГИС.ХАНТЫ-МАНСИЙСК"</v>
      </c>
      <c r="D165" s="200">
        <f>F165*1.2</f>
        <v>1440</v>
      </c>
      <c r="E165" s="201">
        <f>F165*1.1</f>
        <v>1320</v>
      </c>
      <c r="F165" s="201">
        <v>1200</v>
      </c>
      <c r="G165" s="201">
        <f>F165*0.75</f>
        <v>900</v>
      </c>
      <c r="H165" s="202">
        <f>F165*0.5</f>
        <v>600</v>
      </c>
    </row>
    <row r="166" spans="1:8" ht="50.1" customHeight="1" thickBot="1" x14ac:dyDescent="0.25">
      <c r="A166" s="24" t="s">
        <v>184</v>
      </c>
      <c r="B166" s="25"/>
      <c r="C166" s="26"/>
      <c r="D166" s="156"/>
      <c r="E166" s="156"/>
      <c r="F166" s="156"/>
      <c r="G166" s="156"/>
      <c r="H166" s="157"/>
    </row>
    <row r="167" spans="1:8" s="23" customFormat="1" ht="30" customHeight="1" thickBot="1" x14ac:dyDescent="0.25">
      <c r="A167" s="535"/>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8" s="31">
        <v>9780</v>
      </c>
      <c r="E168" s="32"/>
      <c r="F168" s="32"/>
      <c r="G168" s="32"/>
      <c r="H168" s="33"/>
    </row>
    <row r="169" spans="1:8" s="16" customFormat="1" ht="83.25" customHeight="1" thickBot="1" x14ac:dyDescent="0.25">
      <c r="A169" s="143" t="s">
        <v>186</v>
      </c>
      <c r="B169" s="144"/>
      <c r="C169" s="196"/>
      <c r="D169" s="36">
        <v>9780</v>
      </c>
      <c r="E169" s="37"/>
      <c r="F169" s="37"/>
      <c r="G169" s="37"/>
      <c r="H169" s="38"/>
    </row>
    <row r="170" spans="1:8" ht="21.75" thickBot="1" x14ac:dyDescent="0.25">
      <c r="A170" s="301"/>
      <c r="B170" s="302"/>
      <c r="C170" s="118"/>
      <c r="D170" s="325"/>
      <c r="E170" s="325"/>
      <c r="F170" s="325"/>
      <c r="G170" s="325"/>
      <c r="H170" s="326"/>
    </row>
    <row r="172" spans="1:8" ht="21" x14ac:dyDescent="0.2">
      <c r="A172" s="208"/>
      <c r="B172" s="209" t="s">
        <v>125</v>
      </c>
      <c r="C172" s="210" t="s">
        <v>509</v>
      </c>
      <c r="D172" s="210"/>
      <c r="E172" s="211"/>
      <c r="F172" s="211"/>
      <c r="G172" s="211"/>
      <c r="H172" s="211"/>
    </row>
    <row r="173" spans="1:8" ht="21" x14ac:dyDescent="0.2">
      <c r="A173" s="208"/>
      <c r="B173" s="211"/>
      <c r="C173" s="212" t="s">
        <v>510</v>
      </c>
      <c r="D173" s="212"/>
      <c r="E173" s="211"/>
      <c r="F173" s="211"/>
      <c r="G173" s="211"/>
      <c r="H173" s="211"/>
    </row>
    <row r="174" spans="1:8" ht="21" x14ac:dyDescent="0.2">
      <c r="A174" s="208"/>
      <c r="B174" s="211"/>
      <c r="C174" s="212" t="s">
        <v>511</v>
      </c>
      <c r="D174" s="212"/>
      <c r="E174" s="211"/>
      <c r="F174" s="211"/>
      <c r="G174" s="211"/>
      <c r="H174" s="211"/>
    </row>
    <row r="175" spans="1:8" ht="21" x14ac:dyDescent="0.2">
      <c r="C175" s="212"/>
      <c r="D175" s="212"/>
      <c r="E175" s="211"/>
      <c r="F175" s="211"/>
      <c r="G175" s="211"/>
      <c r="H175" s="205"/>
    </row>
    <row r="176" spans="1:8" ht="26.2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0,4294 гривен</v>
      </c>
      <c r="B176" s="215"/>
      <c r="C176" s="215"/>
      <c r="D176" s="216"/>
      <c r="E176" s="216"/>
      <c r="F176" s="217"/>
      <c r="G176" s="218"/>
      <c r="H176" s="218"/>
    </row>
    <row r="177" spans="1:8" ht="26.2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0,0422 дирхам</v>
      </c>
      <c r="B177" s="215"/>
      <c r="C177" s="215"/>
      <c r="D177" s="216"/>
      <c r="E177" s="216"/>
      <c r="F177" s="217"/>
      <c r="G177" s="220"/>
      <c r="H177" s="220"/>
    </row>
    <row r="178" spans="1:8" ht="26.2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0,0115 доллара</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евро, в этом случае курс следующий: 1 руб. = 0,0106 евро</v>
      </c>
      <c r="B179" s="215"/>
      <c r="C179" s="215"/>
      <c r="D179" s="216"/>
      <c r="E179" s="217"/>
      <c r="F179" s="217"/>
      <c r="G179" s="220"/>
      <c r="H179" s="220"/>
    </row>
    <row r="180" spans="1:8" ht="26.2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0,2596 крона</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1,0276 сом</v>
      </c>
      <c r="B181" s="215"/>
      <c r="C181" s="215"/>
      <c r="D181" s="216"/>
      <c r="E181" s="216"/>
      <c r="F181" s="217"/>
      <c r="G181" s="220"/>
      <c r="H181" s="220"/>
    </row>
    <row r="182" spans="1:8" ht="26.2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2" s="215"/>
      <c r="C182" s="215"/>
      <c r="D182" s="216"/>
      <c r="E182" s="216"/>
      <c r="F182" s="217"/>
      <c r="G182" s="220"/>
      <c r="H182" s="220"/>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6.25" x14ac:dyDescent="0.2">
      <c r="A186" s="221"/>
      <c r="B186" s="221"/>
      <c r="C186" s="222"/>
      <c r="D186" s="223"/>
      <c r="E186" s="223"/>
      <c r="F186" s="224"/>
      <c r="G186" s="225"/>
      <c r="H186" s="225"/>
    </row>
    <row r="187" spans="1:8" ht="50.1" customHeight="1" thickBot="1" x14ac:dyDescent="0.25">
      <c r="A187" s="228" t="s">
        <v>138</v>
      </c>
      <c r="B187" s="228"/>
      <c r="C187" s="228"/>
      <c r="D187" s="228"/>
      <c r="E187" s="228"/>
      <c r="F187" s="229"/>
      <c r="G187" s="219"/>
      <c r="H187" s="230"/>
    </row>
    <row r="188" spans="1:8" ht="50.1" customHeight="1" thickBot="1" x14ac:dyDescent="0.25">
      <c r="A188" s="231" t="s">
        <v>139</v>
      </c>
      <c r="B188" s="232"/>
      <c r="C188" s="232"/>
      <c r="D188" s="232"/>
      <c r="E188" s="233"/>
      <c r="F188" s="234"/>
      <c r="H188" s="235"/>
    </row>
    <row r="189" spans="1:8" ht="112.5" customHeight="1" thickBot="1" x14ac:dyDescent="0.25">
      <c r="A189" s="305" t="s">
        <v>140</v>
      </c>
      <c r="B189" s="306"/>
      <c r="C189" s="238" t="s">
        <v>141</v>
      </c>
      <c r="D189" s="330" t="s">
        <v>142</v>
      </c>
      <c r="E189" s="331"/>
      <c r="F189" s="240"/>
      <c r="G189" s="240"/>
      <c r="H189" s="240"/>
    </row>
    <row r="190" spans="1:8" ht="112.5" customHeight="1" x14ac:dyDescent="0.2">
      <c r="A190" s="241" t="s">
        <v>143</v>
      </c>
      <c r="B190" s="242"/>
      <c r="C190" s="243" t="s">
        <v>144</v>
      </c>
      <c r="D190" s="244" t="s">
        <v>145</v>
      </c>
      <c r="E190" s="245"/>
      <c r="F190" s="240"/>
      <c r="G190" s="240"/>
      <c r="H190" s="240"/>
    </row>
    <row r="191" spans="1:8" ht="100.5" customHeight="1" x14ac:dyDescent="0.2">
      <c r="A191" s="246" t="s">
        <v>146</v>
      </c>
      <c r="B191" s="247"/>
      <c r="C191" s="248" t="s">
        <v>147</v>
      </c>
      <c r="D191" s="249" t="s">
        <v>148</v>
      </c>
      <c r="E191" s="250"/>
      <c r="F191" s="240"/>
      <c r="G191" s="240"/>
      <c r="H191" s="240"/>
    </row>
    <row r="192" spans="1:8" ht="124.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7" t="s">
        <v>153</v>
      </c>
      <c r="D193" s="335" t="s">
        <v>148</v>
      </c>
      <c r="E193" s="336"/>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ht="198" customHeight="1" x14ac:dyDescent="0.2">
      <c r="A195"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27"/>
      <c r="C195" s="227"/>
      <c r="D195" s="227"/>
      <c r="E195" s="227"/>
      <c r="F195" s="227"/>
      <c r="G195" s="227"/>
      <c r="H195" s="227"/>
    </row>
    <row r="196" spans="1:8" ht="83.25" customHeight="1" x14ac:dyDescent="0.2">
      <c r="A196" s="227" t="s">
        <v>159</v>
      </c>
      <c r="B196" s="227"/>
      <c r="C196" s="227"/>
      <c r="D196" s="227"/>
      <c r="E196" s="227"/>
      <c r="F196" s="227"/>
      <c r="G196" s="227"/>
      <c r="H196" s="227"/>
    </row>
    <row r="197" spans="1:8" ht="23.25" x14ac:dyDescent="0.2">
      <c r="A197" s="252" t="s">
        <v>160</v>
      </c>
      <c r="B197" s="252"/>
      <c r="C197" s="252"/>
      <c r="D197" s="252"/>
      <c r="E197" s="252"/>
      <c r="F197" s="252"/>
      <c r="G197" s="252"/>
      <c r="H197" s="252"/>
    </row>
    <row r="198" spans="1:8" s="254" customFormat="1" ht="114.75" customHeight="1" x14ac:dyDescent="0.2">
      <c r="A198" s="227" t="s">
        <v>161</v>
      </c>
      <c r="B198" s="227"/>
      <c r="C198" s="227"/>
      <c r="D198" s="227"/>
      <c r="E198" s="227"/>
      <c r="F198" s="227"/>
      <c r="G198" s="227"/>
      <c r="H198" s="227"/>
    </row>
  </sheetData>
  <sheetProtection selectLockedCells="1" selectUnlockedCells="1"/>
  <mergeCells count="329">
    <mergeCell ref="A197:H197"/>
    <mergeCell ref="A198:E198"/>
    <mergeCell ref="F198:H198"/>
    <mergeCell ref="A193:B193"/>
    <mergeCell ref="D193:E193"/>
    <mergeCell ref="A194:B194"/>
    <mergeCell ref="D194:E194"/>
    <mergeCell ref="A195:H195"/>
    <mergeCell ref="A196:H196"/>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2"/>
  <sheetViews>
    <sheetView view="pageBreakPreview" zoomScale="40" zoomScaleNormal="60" zoomScaleSheetLayoutView="40" workbookViewId="0">
      <pane ySplit="3" topLeftCell="A79"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463"/>
      <c r="E1" s="463"/>
      <c r="F1" s="463"/>
      <c r="G1" s="464"/>
      <c r="H1" s="464"/>
    </row>
    <row r="2" spans="1:8" s="10" customFormat="1" ht="50.1" customHeight="1" x14ac:dyDescent="0.2">
      <c r="A2" s="5" t="str">
        <f>Абакан_юр!A2</f>
        <v>Введен в действие с "01" января 2024 г.</v>
      </c>
      <c r="B2" s="6" t="s">
        <v>2</v>
      </c>
      <c r="C2" s="7" t="s">
        <v>723</v>
      </c>
      <c r="D2" s="465"/>
      <c r="E2" s="465"/>
      <c r="F2" s="465"/>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417"/>
      <c r="B6" s="418"/>
      <c r="C6" s="418"/>
      <c r="D6" s="302" t="s">
        <v>290</v>
      </c>
      <c r="E6" s="302"/>
      <c r="F6" s="302"/>
      <c r="G6" s="302"/>
      <c r="H6" s="429"/>
    </row>
    <row r="7" spans="1:8" s="16" customFormat="1" ht="24.75" customHeight="1" thickBot="1" x14ac:dyDescent="0.25">
      <c r="A7" s="498"/>
      <c r="B7" s="468"/>
      <c r="C7" s="469"/>
      <c r="D7" s="445" t="s">
        <v>175</v>
      </c>
      <c r="E7" s="314" t="s">
        <v>176</v>
      </c>
      <c r="F7" s="446" t="s">
        <v>177</v>
      </c>
      <c r="G7" s="314" t="s">
        <v>178</v>
      </c>
      <c r="H7" s="447" t="s">
        <v>179</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302" t="s">
        <v>290</v>
      </c>
      <c r="E12" s="302"/>
      <c r="F12" s="302"/>
      <c r="G12" s="302"/>
      <c r="H12" s="429"/>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302" t="s">
        <v>290</v>
      </c>
      <c r="E23" s="302"/>
      <c r="F23" s="302"/>
      <c r="G23" s="302"/>
      <c r="H23" s="429"/>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4">
        <v>480</v>
      </c>
      <c r="E24" s="316"/>
      <c r="F24" s="316"/>
      <c r="G24" s="316"/>
      <c r="H24" s="317"/>
    </row>
    <row r="25" spans="1:8" s="16" customFormat="1" ht="94.5" customHeight="1" x14ac:dyDescent="0.2">
      <c r="A25" s="71"/>
      <c r="B25" s="92"/>
      <c r="C25" s="93"/>
      <c r="D25" s="94"/>
      <c r="E25" s="95"/>
      <c r="F25" s="95"/>
      <c r="G25" s="95"/>
      <c r="H25" s="318"/>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65"/>
      <c r="E26" s="319"/>
      <c r="F26" s="319"/>
      <c r="G26" s="319"/>
      <c r="H26" s="320"/>
    </row>
    <row r="27" spans="1:8" s="16" customFormat="1" ht="24.95" customHeight="1" thickBot="1" x14ac:dyDescent="0.25">
      <c r="A27" s="81"/>
      <c r="B27" s="48"/>
      <c r="C27" s="49"/>
      <c r="D27" s="302" t="s">
        <v>290</v>
      </c>
      <c r="E27" s="302"/>
      <c r="F27" s="302"/>
      <c r="G27" s="302"/>
      <c r="H27" s="429"/>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302" t="s">
        <v>290</v>
      </c>
      <c r="E32" s="302"/>
      <c r="F32" s="302"/>
      <c r="G32" s="302"/>
      <c r="H32" s="429"/>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302" t="s">
        <v>290</v>
      </c>
      <c r="E43" s="302"/>
      <c r="F43" s="302"/>
      <c r="G43" s="302"/>
      <c r="H43" s="429"/>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117"/>
      <c r="C48" s="118"/>
      <c r="D48" s="302" t="s">
        <v>290</v>
      </c>
      <c r="E48" s="302"/>
      <c r="F48" s="302"/>
      <c r="G48" s="302"/>
      <c r="H48" s="429"/>
    </row>
    <row r="49" spans="1:8" s="16" customFormat="1" ht="50.1" customHeight="1" thickBot="1" x14ac:dyDescent="0.25">
      <c r="A49" s="119" t="s">
        <v>656</v>
      </c>
      <c r="B49" s="120"/>
      <c r="C49" s="120"/>
      <c r="D49" s="121" t="str">
        <f>"от "&amp;MIN(D50:D74)&amp;" до "&amp;MAX(D50:D74)</f>
        <v>от 3498 до 87450</v>
      </c>
      <c r="E49" s="122"/>
      <c r="F49" s="122"/>
      <c r="G49" s="122"/>
      <c r="H49" s="123"/>
    </row>
    <row r="50" spans="1:8" s="16" customFormat="1" ht="37.5" customHeight="1" outlineLevel="1" x14ac:dyDescent="0.2">
      <c r="A50" s="124" t="s">
        <v>32</v>
      </c>
      <c r="B50" s="364"/>
      <c r="C50"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50" s="127">
        <v>3498</v>
      </c>
      <c r="E50" s="128"/>
      <c r="F50" s="128"/>
      <c r="G50" s="128"/>
      <c r="H50" s="129"/>
    </row>
    <row r="51" spans="1:8" s="16" customFormat="1" ht="37.5" customHeight="1" outlineLevel="1" x14ac:dyDescent="0.2">
      <c r="A51" s="130" t="s">
        <v>33</v>
      </c>
      <c r="B51" s="366"/>
      <c r="C51" s="367"/>
      <c r="D51" s="36">
        <v>6996</v>
      </c>
      <c r="E51" s="37"/>
      <c r="F51" s="37"/>
      <c r="G51" s="37"/>
      <c r="H51" s="38"/>
    </row>
    <row r="52" spans="1:8" s="16" customFormat="1" ht="37.5" customHeight="1" outlineLevel="1" x14ac:dyDescent="0.2">
      <c r="A52" s="130" t="s">
        <v>34</v>
      </c>
      <c r="B52" s="366"/>
      <c r="C52" s="367"/>
      <c r="D52" s="36">
        <v>10494</v>
      </c>
      <c r="E52" s="37"/>
      <c r="F52" s="37"/>
      <c r="G52" s="37"/>
      <c r="H52" s="38"/>
    </row>
    <row r="53" spans="1:8" s="16" customFormat="1" ht="37.5" customHeight="1" outlineLevel="1" x14ac:dyDescent="0.2">
      <c r="A53" s="130" t="s">
        <v>35</v>
      </c>
      <c r="B53" s="366"/>
      <c r="C53" s="367"/>
      <c r="D53" s="36">
        <v>13992</v>
      </c>
      <c r="E53" s="37"/>
      <c r="F53" s="37"/>
      <c r="G53" s="37"/>
      <c r="H53" s="38"/>
    </row>
    <row r="54" spans="1:8" s="16" customFormat="1" ht="37.5" customHeight="1" outlineLevel="1" x14ac:dyDescent="0.2">
      <c r="A54" s="130" t="s">
        <v>36</v>
      </c>
      <c r="B54" s="366"/>
      <c r="C54" s="367"/>
      <c r="D54" s="36">
        <v>17490</v>
      </c>
      <c r="E54" s="37"/>
      <c r="F54" s="37"/>
      <c r="G54" s="37"/>
      <c r="H54" s="38"/>
    </row>
    <row r="55" spans="1:8" s="16" customFormat="1" ht="37.5" customHeight="1" outlineLevel="1" x14ac:dyDescent="0.2">
      <c r="A55" s="130" t="s">
        <v>37</v>
      </c>
      <c r="B55" s="366"/>
      <c r="C55" s="367"/>
      <c r="D55" s="36">
        <v>20988</v>
      </c>
      <c r="E55" s="37"/>
      <c r="F55" s="37"/>
      <c r="G55" s="37"/>
      <c r="H55" s="38"/>
    </row>
    <row r="56" spans="1:8" s="16" customFormat="1" ht="37.5" customHeight="1" outlineLevel="1" x14ac:dyDescent="0.2">
      <c r="A56" s="130" t="s">
        <v>38</v>
      </c>
      <c r="B56" s="366"/>
      <c r="C56" s="367"/>
      <c r="D56" s="36">
        <v>24486</v>
      </c>
      <c r="E56" s="37"/>
      <c r="F56" s="37"/>
      <c r="G56" s="37"/>
      <c r="H56" s="38"/>
    </row>
    <row r="57" spans="1:8" s="16" customFormat="1" ht="37.5" customHeight="1" outlineLevel="1" x14ac:dyDescent="0.2">
      <c r="A57" s="130" t="s">
        <v>39</v>
      </c>
      <c r="B57" s="366"/>
      <c r="C57" s="367"/>
      <c r="D57" s="36">
        <v>27984</v>
      </c>
      <c r="E57" s="37"/>
      <c r="F57" s="37"/>
      <c r="G57" s="37"/>
      <c r="H57" s="38"/>
    </row>
    <row r="58" spans="1:8" s="16" customFormat="1" ht="37.5" customHeight="1" outlineLevel="1" x14ac:dyDescent="0.2">
      <c r="A58" s="130" t="s">
        <v>40</v>
      </c>
      <c r="B58" s="366"/>
      <c r="C58" s="367"/>
      <c r="D58" s="36">
        <v>31482</v>
      </c>
      <c r="E58" s="37"/>
      <c r="F58" s="37"/>
      <c r="G58" s="37"/>
      <c r="H58" s="38"/>
    </row>
    <row r="59" spans="1:8" s="16" customFormat="1" ht="37.5" customHeight="1" outlineLevel="1" x14ac:dyDescent="0.2">
      <c r="A59" s="130" t="s">
        <v>41</v>
      </c>
      <c r="B59" s="366"/>
      <c r="C59" s="367"/>
      <c r="D59" s="36">
        <v>34980</v>
      </c>
      <c r="E59" s="37"/>
      <c r="F59" s="37"/>
      <c r="G59" s="37"/>
      <c r="H59" s="38"/>
    </row>
    <row r="60" spans="1:8" s="16" customFormat="1" ht="37.5" customHeight="1" outlineLevel="1" x14ac:dyDescent="0.2">
      <c r="A60" s="130" t="s">
        <v>42</v>
      </c>
      <c r="B60" s="366"/>
      <c r="C60" s="367"/>
      <c r="D60" s="36">
        <v>38478</v>
      </c>
      <c r="E60" s="37"/>
      <c r="F60" s="37"/>
      <c r="G60" s="37"/>
      <c r="H60" s="38"/>
    </row>
    <row r="61" spans="1:8" s="16" customFormat="1" ht="37.5" customHeight="1" outlineLevel="1" x14ac:dyDescent="0.2">
      <c r="A61" s="130" t="s">
        <v>43</v>
      </c>
      <c r="B61" s="366"/>
      <c r="C61" s="367"/>
      <c r="D61" s="36">
        <v>41976</v>
      </c>
      <c r="E61" s="37"/>
      <c r="F61" s="37"/>
      <c r="G61" s="37"/>
      <c r="H61" s="38"/>
    </row>
    <row r="62" spans="1:8" s="16" customFormat="1" ht="37.5" customHeight="1" outlineLevel="1" x14ac:dyDescent="0.2">
      <c r="A62" s="130" t="s">
        <v>44</v>
      </c>
      <c r="B62" s="366"/>
      <c r="C62" s="367"/>
      <c r="D62" s="36">
        <v>45474</v>
      </c>
      <c r="E62" s="37"/>
      <c r="F62" s="37"/>
      <c r="G62" s="37"/>
      <c r="H62" s="38"/>
    </row>
    <row r="63" spans="1:8" s="16" customFormat="1" ht="37.5" customHeight="1" outlineLevel="1" x14ac:dyDescent="0.2">
      <c r="A63" s="130" t="s">
        <v>45</v>
      </c>
      <c r="B63" s="366"/>
      <c r="C63" s="367"/>
      <c r="D63" s="36">
        <v>48972</v>
      </c>
      <c r="E63" s="37"/>
      <c r="F63" s="37"/>
      <c r="G63" s="37"/>
      <c r="H63" s="38"/>
    </row>
    <row r="64" spans="1:8" s="16" customFormat="1" ht="37.5" customHeight="1" outlineLevel="1" x14ac:dyDescent="0.2">
      <c r="A64" s="130" t="s">
        <v>46</v>
      </c>
      <c r="B64" s="366"/>
      <c r="C64" s="367"/>
      <c r="D64" s="36">
        <v>52470</v>
      </c>
      <c r="E64" s="37"/>
      <c r="F64" s="37"/>
      <c r="G64" s="37"/>
      <c r="H64" s="38"/>
    </row>
    <row r="65" spans="1:8" s="16" customFormat="1" ht="37.5" customHeight="1" outlineLevel="1" x14ac:dyDescent="0.2">
      <c r="A65" s="130" t="s">
        <v>47</v>
      </c>
      <c r="B65" s="366"/>
      <c r="C65" s="367"/>
      <c r="D65" s="36">
        <v>55968</v>
      </c>
      <c r="E65" s="37"/>
      <c r="F65" s="37"/>
      <c r="G65" s="37"/>
      <c r="H65" s="38"/>
    </row>
    <row r="66" spans="1:8" s="16" customFormat="1" ht="37.5" customHeight="1" outlineLevel="1" x14ac:dyDescent="0.2">
      <c r="A66" s="130" t="s">
        <v>48</v>
      </c>
      <c r="B66" s="366"/>
      <c r="C66" s="367"/>
      <c r="D66" s="36">
        <v>59466</v>
      </c>
      <c r="E66" s="37"/>
      <c r="F66" s="37"/>
      <c r="G66" s="37"/>
      <c r="H66" s="38"/>
    </row>
    <row r="67" spans="1:8" s="16" customFormat="1" ht="37.5" customHeight="1" outlineLevel="1" x14ac:dyDescent="0.2">
      <c r="A67" s="130" t="s">
        <v>49</v>
      </c>
      <c r="B67" s="366"/>
      <c r="C67" s="367"/>
      <c r="D67" s="36">
        <v>62964</v>
      </c>
      <c r="E67" s="37"/>
      <c r="F67" s="37"/>
      <c r="G67" s="37"/>
      <c r="H67" s="38"/>
    </row>
    <row r="68" spans="1:8" s="16" customFormat="1" ht="37.5" customHeight="1" outlineLevel="1" x14ac:dyDescent="0.2">
      <c r="A68" s="130" t="s">
        <v>50</v>
      </c>
      <c r="B68" s="366"/>
      <c r="C68" s="367"/>
      <c r="D68" s="36">
        <v>66462</v>
      </c>
      <c r="E68" s="37"/>
      <c r="F68" s="37"/>
      <c r="G68" s="37"/>
      <c r="H68" s="38"/>
    </row>
    <row r="69" spans="1:8" s="16" customFormat="1" ht="37.5" customHeight="1" outlineLevel="1" x14ac:dyDescent="0.2">
      <c r="A69" s="130" t="s">
        <v>51</v>
      </c>
      <c r="B69" s="366"/>
      <c r="C69" s="367"/>
      <c r="D69" s="36">
        <v>69960</v>
      </c>
      <c r="E69" s="37"/>
      <c r="F69" s="37"/>
      <c r="G69" s="37"/>
      <c r="H69" s="38"/>
    </row>
    <row r="70" spans="1:8" s="16" customFormat="1" ht="37.5" customHeight="1" outlineLevel="1" x14ac:dyDescent="0.2">
      <c r="A70" s="130" t="s">
        <v>196</v>
      </c>
      <c r="B70" s="366"/>
      <c r="C70" s="367"/>
      <c r="D70" s="36">
        <v>73458</v>
      </c>
      <c r="E70" s="37"/>
      <c r="F70" s="37"/>
      <c r="G70" s="37"/>
      <c r="H70" s="38"/>
    </row>
    <row r="71" spans="1:8" s="16" customFormat="1" ht="37.5" customHeight="1" outlineLevel="1" x14ac:dyDescent="0.2">
      <c r="A71" s="130" t="s">
        <v>197</v>
      </c>
      <c r="B71" s="366"/>
      <c r="C71" s="367"/>
      <c r="D71" s="36">
        <v>76956</v>
      </c>
      <c r="E71" s="37"/>
      <c r="F71" s="37"/>
      <c r="G71" s="37"/>
      <c r="H71" s="38"/>
    </row>
    <row r="72" spans="1:8" s="16" customFormat="1" ht="37.5" customHeight="1" outlineLevel="1" x14ac:dyDescent="0.2">
      <c r="A72" s="130" t="s">
        <v>198</v>
      </c>
      <c r="B72" s="366"/>
      <c r="C72" s="367"/>
      <c r="D72" s="36">
        <v>80454</v>
      </c>
      <c r="E72" s="37"/>
      <c r="F72" s="37"/>
      <c r="G72" s="37"/>
      <c r="H72" s="38"/>
    </row>
    <row r="73" spans="1:8" s="16" customFormat="1" ht="37.5" customHeight="1" outlineLevel="1" x14ac:dyDescent="0.2">
      <c r="A73" s="130" t="s">
        <v>199</v>
      </c>
      <c r="B73" s="366"/>
      <c r="C73" s="367"/>
      <c r="D73" s="36">
        <v>83952</v>
      </c>
      <c r="E73" s="37"/>
      <c r="F73" s="37"/>
      <c r="G73" s="37"/>
      <c r="H73" s="38"/>
    </row>
    <row r="74" spans="1:8" s="16" customFormat="1" ht="37.5" customHeight="1" outlineLevel="1" x14ac:dyDescent="0.2">
      <c r="A74" s="130" t="s">
        <v>200</v>
      </c>
      <c r="B74" s="366"/>
      <c r="C74" s="367"/>
      <c r="D74" s="36">
        <v>87450</v>
      </c>
      <c r="E74" s="37"/>
      <c r="F74" s="37"/>
      <c r="G74" s="37"/>
      <c r="H74" s="38"/>
    </row>
    <row r="75" spans="1:8" s="16" customFormat="1" ht="37.5" customHeight="1" outlineLevel="1" x14ac:dyDescent="0.2">
      <c r="A75" s="399" t="s">
        <v>201</v>
      </c>
      <c r="B75" s="400"/>
      <c r="C75" s="367"/>
      <c r="D75" s="36">
        <v>90948</v>
      </c>
      <c r="E75" s="37"/>
      <c r="F75" s="37"/>
      <c r="G75" s="37"/>
      <c r="H75" s="38"/>
    </row>
    <row r="76" spans="1:8" s="16" customFormat="1" ht="37.5" customHeight="1" outlineLevel="1" x14ac:dyDescent="0.2">
      <c r="A76" s="399" t="s">
        <v>202</v>
      </c>
      <c r="B76" s="400"/>
      <c r="C76" s="367"/>
      <c r="D76" s="36">
        <v>94446</v>
      </c>
      <c r="E76" s="37"/>
      <c r="F76" s="37"/>
      <c r="G76" s="37"/>
      <c r="H76" s="38"/>
    </row>
    <row r="77" spans="1:8" s="16" customFormat="1" ht="37.5" customHeight="1" outlineLevel="1" x14ac:dyDescent="0.2">
      <c r="A77" s="399" t="s">
        <v>203</v>
      </c>
      <c r="B77" s="400"/>
      <c r="C77" s="367"/>
      <c r="D77" s="36">
        <v>97944</v>
      </c>
      <c r="E77" s="37"/>
      <c r="F77" s="37"/>
      <c r="G77" s="37"/>
      <c r="H77" s="38"/>
    </row>
    <row r="78" spans="1:8" s="16" customFormat="1" ht="37.5" customHeight="1" outlineLevel="1" x14ac:dyDescent="0.2">
      <c r="A78" s="399" t="s">
        <v>204</v>
      </c>
      <c r="B78" s="400"/>
      <c r="C78" s="367"/>
      <c r="D78" s="36">
        <v>101442</v>
      </c>
      <c r="E78" s="37"/>
      <c r="F78" s="37"/>
      <c r="G78" s="37"/>
      <c r="H78" s="38"/>
    </row>
    <row r="79" spans="1:8" s="16" customFormat="1" ht="37.5" customHeight="1" outlineLevel="1" x14ac:dyDescent="0.2">
      <c r="A79" s="399" t="s">
        <v>205</v>
      </c>
      <c r="B79" s="400"/>
      <c r="C79" s="367"/>
      <c r="D79" s="36">
        <v>104940</v>
      </c>
      <c r="E79" s="37"/>
      <c r="F79" s="37"/>
      <c r="G79" s="37"/>
      <c r="H79" s="38"/>
    </row>
    <row r="80" spans="1:8" s="16" customFormat="1" ht="37.5" customHeight="1" outlineLevel="1" x14ac:dyDescent="0.2">
      <c r="A80" s="399" t="s">
        <v>215</v>
      </c>
      <c r="B80" s="400"/>
      <c r="C80" s="367"/>
      <c r="D80" s="36">
        <v>108438</v>
      </c>
      <c r="E80" s="37"/>
      <c r="F80" s="37"/>
      <c r="G80" s="37"/>
      <c r="H80" s="38"/>
    </row>
    <row r="81" spans="1:8" s="16" customFormat="1" ht="37.5" customHeight="1" outlineLevel="1" x14ac:dyDescent="0.2">
      <c r="A81" s="399" t="s">
        <v>216</v>
      </c>
      <c r="B81" s="400"/>
      <c r="C81" s="367"/>
      <c r="D81" s="36">
        <v>111936</v>
      </c>
      <c r="E81" s="37"/>
      <c r="F81" s="37"/>
      <c r="G81" s="37"/>
      <c r="H81" s="38"/>
    </row>
    <row r="82" spans="1:8" s="16" customFormat="1" ht="37.5" customHeight="1" outlineLevel="1" x14ac:dyDescent="0.2">
      <c r="A82" s="399" t="s">
        <v>217</v>
      </c>
      <c r="B82" s="400"/>
      <c r="C82" s="367"/>
      <c r="D82" s="36">
        <v>115434</v>
      </c>
      <c r="E82" s="37"/>
      <c r="F82" s="37"/>
      <c r="G82" s="37"/>
      <c r="H82" s="38"/>
    </row>
    <row r="83" spans="1:8" s="16" customFormat="1" ht="37.5" customHeight="1" outlineLevel="1" x14ac:dyDescent="0.2">
      <c r="A83" s="399" t="s">
        <v>218</v>
      </c>
      <c r="B83" s="400"/>
      <c r="C83" s="367"/>
      <c r="D83" s="36">
        <v>118932</v>
      </c>
      <c r="E83" s="37"/>
      <c r="F83" s="37"/>
      <c r="G83" s="37"/>
      <c r="H83" s="38"/>
    </row>
    <row r="84" spans="1:8" s="16" customFormat="1" ht="37.5" customHeight="1" outlineLevel="1" x14ac:dyDescent="0.2">
      <c r="A84" s="399" t="s">
        <v>219</v>
      </c>
      <c r="B84" s="400"/>
      <c r="C84" s="367"/>
      <c r="D84" s="36">
        <v>122430</v>
      </c>
      <c r="E84" s="37"/>
      <c r="F84" s="37"/>
      <c r="G84" s="37"/>
      <c r="H84" s="38"/>
    </row>
    <row r="85" spans="1:8" s="16" customFormat="1" ht="37.5" customHeight="1" outlineLevel="1" x14ac:dyDescent="0.2">
      <c r="A85" s="399" t="s">
        <v>220</v>
      </c>
      <c r="B85" s="400"/>
      <c r="C85" s="367"/>
      <c r="D85" s="36">
        <v>125928</v>
      </c>
      <c r="E85" s="37"/>
      <c r="F85" s="37"/>
      <c r="G85" s="37"/>
      <c r="H85" s="38"/>
    </row>
    <row r="86" spans="1:8" s="16" customFormat="1" ht="37.5" customHeight="1" outlineLevel="1" x14ac:dyDescent="0.2">
      <c r="A86" s="399" t="s">
        <v>221</v>
      </c>
      <c r="B86" s="400"/>
      <c r="C86" s="367"/>
      <c r="D86" s="36">
        <v>129426</v>
      </c>
      <c r="E86" s="37"/>
      <c r="F86" s="37"/>
      <c r="G86" s="37"/>
      <c r="H86" s="38"/>
    </row>
    <row r="87" spans="1:8" s="16" customFormat="1" ht="37.5" customHeight="1" outlineLevel="1" x14ac:dyDescent="0.2">
      <c r="A87" s="399" t="s">
        <v>222</v>
      </c>
      <c r="B87" s="400"/>
      <c r="C87" s="367"/>
      <c r="D87" s="36">
        <v>132924</v>
      </c>
      <c r="E87" s="37"/>
      <c r="F87" s="37"/>
      <c r="G87" s="37"/>
      <c r="H87" s="38"/>
    </row>
    <row r="88" spans="1:8" s="16" customFormat="1" ht="37.5" customHeight="1" outlineLevel="1" x14ac:dyDescent="0.2">
      <c r="A88" s="399" t="s">
        <v>223</v>
      </c>
      <c r="B88" s="400"/>
      <c r="C88" s="367"/>
      <c r="D88" s="36">
        <v>136422</v>
      </c>
      <c r="E88" s="37"/>
      <c r="F88" s="37"/>
      <c r="G88" s="37"/>
      <c r="H88" s="38"/>
    </row>
    <row r="89" spans="1:8" s="16" customFormat="1" ht="37.5" customHeight="1" outlineLevel="1" x14ac:dyDescent="0.2">
      <c r="A89" s="399" t="s">
        <v>224</v>
      </c>
      <c r="B89" s="400"/>
      <c r="C89" s="367"/>
      <c r="D89" s="36">
        <v>139920</v>
      </c>
      <c r="E89" s="37"/>
      <c r="F89" s="37"/>
      <c r="G89" s="37"/>
      <c r="H89" s="38"/>
    </row>
    <row r="90" spans="1:8" s="16" customFormat="1" ht="37.5" customHeight="1" outlineLevel="1" x14ac:dyDescent="0.2">
      <c r="A90" s="130" t="s">
        <v>291</v>
      </c>
      <c r="B90" s="366"/>
      <c r="C90" s="367"/>
      <c r="D90" s="36">
        <v>143418</v>
      </c>
      <c r="E90" s="37"/>
      <c r="F90" s="37"/>
      <c r="G90" s="37"/>
      <c r="H90" s="38"/>
    </row>
    <row r="91" spans="1:8" s="16" customFormat="1" ht="37.5" customHeight="1" outlineLevel="1" x14ac:dyDescent="0.2">
      <c r="A91" s="130" t="s">
        <v>292</v>
      </c>
      <c r="B91" s="366"/>
      <c r="C91" s="367"/>
      <c r="D91" s="36">
        <v>146916</v>
      </c>
      <c r="E91" s="37"/>
      <c r="F91" s="37"/>
      <c r="G91" s="37"/>
      <c r="H91" s="38"/>
    </row>
    <row r="92" spans="1:8" s="16" customFormat="1" ht="37.5" customHeight="1" outlineLevel="1" x14ac:dyDescent="0.2">
      <c r="A92" s="130" t="s">
        <v>293</v>
      </c>
      <c r="B92" s="366"/>
      <c r="C92" s="367"/>
      <c r="D92" s="36">
        <v>150414</v>
      </c>
      <c r="E92" s="37"/>
      <c r="F92" s="37"/>
      <c r="G92" s="37"/>
      <c r="H92" s="38"/>
    </row>
    <row r="93" spans="1:8" s="16" customFormat="1" ht="37.5" customHeight="1" outlineLevel="1" x14ac:dyDescent="0.2">
      <c r="A93" s="130" t="s">
        <v>294</v>
      </c>
      <c r="B93" s="366"/>
      <c r="C93" s="367"/>
      <c r="D93" s="36">
        <v>153912</v>
      </c>
      <c r="E93" s="37"/>
      <c r="F93" s="37"/>
      <c r="G93" s="37"/>
      <c r="H93" s="38"/>
    </row>
    <row r="94" spans="1:8" s="16" customFormat="1" ht="37.5" customHeight="1" outlineLevel="1" x14ac:dyDescent="0.2">
      <c r="A94" s="130" t="s">
        <v>295</v>
      </c>
      <c r="B94" s="366"/>
      <c r="C94" s="367"/>
      <c r="D94" s="36">
        <v>157410</v>
      </c>
      <c r="E94" s="37"/>
      <c r="F94" s="37"/>
      <c r="G94" s="37"/>
      <c r="H94" s="38"/>
    </row>
    <row r="95" spans="1:8" s="16" customFormat="1" ht="37.5" customHeight="1" outlineLevel="1" x14ac:dyDescent="0.2">
      <c r="A95" s="130" t="s">
        <v>296</v>
      </c>
      <c r="B95" s="366"/>
      <c r="C95" s="367"/>
      <c r="D95" s="36">
        <v>160908</v>
      </c>
      <c r="E95" s="37"/>
      <c r="F95" s="37"/>
      <c r="G95" s="37"/>
      <c r="H95" s="38"/>
    </row>
    <row r="96" spans="1:8" s="16" customFormat="1" ht="37.5" customHeight="1" outlineLevel="1" x14ac:dyDescent="0.2">
      <c r="A96" s="130" t="s">
        <v>297</v>
      </c>
      <c r="B96" s="366"/>
      <c r="C96" s="367"/>
      <c r="D96" s="36">
        <v>164406</v>
      </c>
      <c r="E96" s="37"/>
      <c r="F96" s="37"/>
      <c r="G96" s="37"/>
      <c r="H96" s="38"/>
    </row>
    <row r="97" spans="1:8" s="16" customFormat="1" ht="37.5" customHeight="1" outlineLevel="1" x14ac:dyDescent="0.2">
      <c r="A97" s="130" t="s">
        <v>298</v>
      </c>
      <c r="B97" s="366"/>
      <c r="C97" s="367"/>
      <c r="D97" s="36">
        <v>167904</v>
      </c>
      <c r="E97" s="37"/>
      <c r="F97" s="37"/>
      <c r="G97" s="37"/>
      <c r="H97" s="38"/>
    </row>
    <row r="98" spans="1:8" s="16" customFormat="1" ht="37.5" customHeight="1" outlineLevel="1" x14ac:dyDescent="0.2">
      <c r="A98" s="130" t="s">
        <v>299</v>
      </c>
      <c r="B98" s="366"/>
      <c r="C98" s="367"/>
      <c r="D98" s="36">
        <v>171402</v>
      </c>
      <c r="E98" s="37"/>
      <c r="F98" s="37"/>
      <c r="G98" s="37"/>
      <c r="H98" s="38"/>
    </row>
    <row r="99" spans="1:8" s="16" customFormat="1" ht="37.5" customHeight="1" outlineLevel="1" thickBot="1" x14ac:dyDescent="0.25">
      <c r="A99" s="130" t="s">
        <v>300</v>
      </c>
      <c r="B99" s="366"/>
      <c r="C99" s="368"/>
      <c r="D99" s="36">
        <v>174900</v>
      </c>
      <c r="E99" s="37"/>
      <c r="F99" s="37"/>
      <c r="G99" s="37"/>
      <c r="H99" s="38"/>
    </row>
    <row r="100" spans="1:8" s="16" customFormat="1" ht="24.95" customHeight="1" thickBot="1" x14ac:dyDescent="0.25">
      <c r="A100" s="81"/>
      <c r="B100" s="467"/>
      <c r="C100" s="118"/>
      <c r="D100" s="468" t="s">
        <v>351</v>
      </c>
      <c r="E100" s="468"/>
      <c r="F100" s="468"/>
      <c r="G100" s="468"/>
      <c r="H100" s="469"/>
    </row>
    <row r="101" spans="1:8" s="16" customFormat="1" ht="24.95" customHeight="1" thickBot="1" x14ac:dyDescent="0.25">
      <c r="A101" s="470"/>
      <c r="B101" s="471"/>
      <c r="C101" s="182"/>
      <c r="D101" s="472" t="s">
        <v>175</v>
      </c>
      <c r="E101" s="473" t="s">
        <v>176</v>
      </c>
      <c r="F101" s="474" t="s">
        <v>177</v>
      </c>
      <c r="G101" s="473" t="s">
        <v>178</v>
      </c>
      <c r="H101" s="475" t="s">
        <v>179</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2" s="31">
        <f>F102*1.2</f>
        <v>18957.599999999999</v>
      </c>
      <c r="E102" s="32">
        <f>F102*1.1</f>
        <v>17377.800000000003</v>
      </c>
      <c r="F102" s="32">
        <v>15798</v>
      </c>
      <c r="G102" s="32">
        <f>F102*0.75</f>
        <v>11848.5</v>
      </c>
      <c r="H102" s="33">
        <f>F102*0.5</f>
        <v>7899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05" s="44"/>
      <c r="E105" s="45"/>
      <c r="F105" s="45"/>
      <c r="G105" s="45"/>
      <c r="H105" s="46"/>
    </row>
    <row r="106" spans="1:8" s="16" customFormat="1" ht="24.95" customHeight="1" thickBot="1" x14ac:dyDescent="0.25">
      <c r="A106" s="47"/>
      <c r="B106" s="48"/>
      <c r="C106" s="49"/>
      <c r="D106" s="302"/>
      <c r="E106" s="302"/>
      <c r="F106" s="302"/>
      <c r="G106" s="302"/>
      <c r="H106" s="429"/>
    </row>
    <row r="107" spans="1:8" s="16" customFormat="1" ht="48" customHeight="1" x14ac:dyDescent="0.2">
      <c r="A107" s="53" t="s">
        <v>353</v>
      </c>
      <c r="B107" s="760"/>
      <c r="C107" s="67"/>
      <c r="D107" s="54">
        <f>F107*1.2</f>
        <v>19195.2</v>
      </c>
      <c r="E107" s="32">
        <f>F107*1.1</f>
        <v>17595.600000000002</v>
      </c>
      <c r="F107" s="32">
        <v>15996</v>
      </c>
      <c r="G107" s="32">
        <f>F107*0.75</f>
        <v>11997</v>
      </c>
      <c r="H107" s="33">
        <f>F107*0.5</f>
        <v>7998</v>
      </c>
    </row>
    <row r="108" spans="1:8" s="16" customFormat="1" ht="132" customHeight="1" x14ac:dyDescent="0.2">
      <c r="A108" s="55"/>
      <c r="B108" s="39" t="s">
        <v>27</v>
      </c>
      <c r="C10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1" s="61"/>
      <c r="E111" s="45"/>
      <c r="F111" s="45"/>
      <c r="G111" s="45"/>
      <c r="H111" s="46"/>
    </row>
    <row r="112" spans="1:8" s="16" customFormat="1" ht="24.95" customHeight="1" thickBot="1" x14ac:dyDescent="0.25">
      <c r="A112" s="81"/>
      <c r="B112" s="82"/>
      <c r="C112" s="83"/>
      <c r="D112" s="302"/>
      <c r="E112" s="302"/>
      <c r="F112" s="302"/>
      <c r="G112" s="302"/>
      <c r="H112" s="429"/>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3" s="264">
        <v>480</v>
      </c>
      <c r="E113" s="316"/>
      <c r="F113" s="316"/>
      <c r="G113" s="316"/>
      <c r="H113" s="317"/>
    </row>
    <row r="114" spans="1:8" s="16" customFormat="1" ht="94.5" customHeight="1" x14ac:dyDescent="0.2">
      <c r="A114" s="71"/>
      <c r="B114" s="92"/>
      <c r="C114" s="93"/>
      <c r="D114" s="94"/>
      <c r="E114" s="95"/>
      <c r="F114" s="95"/>
      <c r="G114" s="95"/>
      <c r="H114" s="318"/>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5" s="265"/>
      <c r="E115" s="319"/>
      <c r="F115" s="319"/>
      <c r="G115" s="319"/>
      <c r="H115" s="320"/>
    </row>
    <row r="116" spans="1:8" s="16" customFormat="1" ht="24.95" customHeight="1" thickBot="1" x14ac:dyDescent="0.25">
      <c r="A116" s="81"/>
      <c r="B116" s="117"/>
      <c r="C116" s="118"/>
      <c r="D116" s="468" t="s">
        <v>351</v>
      </c>
      <c r="E116" s="468"/>
      <c r="F116" s="468"/>
      <c r="G116" s="468"/>
      <c r="H116" s="469"/>
    </row>
    <row r="117" spans="1:8" s="16" customFormat="1" ht="50.1" customHeight="1" thickBot="1" x14ac:dyDescent="0.25">
      <c r="A117" s="119" t="s">
        <v>31</v>
      </c>
      <c r="B117" s="120"/>
      <c r="C117" s="120"/>
      <c r="D117" s="700" t="str">
        <f>"от "&amp;MIN(D118:D136)&amp;" до "&amp;MAX(D118:D136)</f>
        <v>от 3498 до 66462</v>
      </c>
      <c r="E117" s="701"/>
      <c r="F117" s="701"/>
      <c r="G117" s="701"/>
      <c r="H117" s="702"/>
    </row>
    <row r="118" spans="1:8" s="16" customFormat="1" ht="37.5" customHeight="1" outlineLevel="1" x14ac:dyDescent="0.2">
      <c r="A118" s="124" t="s">
        <v>355</v>
      </c>
      <c r="B118" s="364"/>
      <c r="C118" s="60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1">
        <v>3498</v>
      </c>
      <c r="E118" s="32"/>
      <c r="F118" s="32"/>
      <c r="G118" s="32"/>
      <c r="H118" s="33"/>
    </row>
    <row r="119" spans="1:8" s="16" customFormat="1" ht="37.5" customHeight="1" outlineLevel="1" x14ac:dyDescent="0.2">
      <c r="A119" s="500" t="s">
        <v>356</v>
      </c>
      <c r="B119" s="512"/>
      <c r="C119" s="728"/>
      <c r="D119" s="36">
        <v>6996</v>
      </c>
      <c r="E119" s="37"/>
      <c r="F119" s="37"/>
      <c r="G119" s="37"/>
      <c r="H119" s="38"/>
    </row>
    <row r="120" spans="1:8" s="16" customFormat="1" ht="37.5" customHeight="1" outlineLevel="1" x14ac:dyDescent="0.2">
      <c r="A120" s="500" t="s">
        <v>357</v>
      </c>
      <c r="B120" s="512"/>
      <c r="C120" s="728"/>
      <c r="D120" s="36">
        <v>10494</v>
      </c>
      <c r="E120" s="37"/>
      <c r="F120" s="37"/>
      <c r="G120" s="37"/>
      <c r="H120" s="38"/>
    </row>
    <row r="121" spans="1:8" s="16" customFormat="1" ht="37.5" customHeight="1" outlineLevel="1" x14ac:dyDescent="0.2">
      <c r="A121" s="500" t="s">
        <v>358</v>
      </c>
      <c r="B121" s="512"/>
      <c r="C121" s="728"/>
      <c r="D121" s="36">
        <v>13992</v>
      </c>
      <c r="E121" s="37"/>
      <c r="F121" s="37"/>
      <c r="G121" s="37"/>
      <c r="H121" s="38"/>
    </row>
    <row r="122" spans="1:8" s="16" customFormat="1" ht="37.5" customHeight="1" outlineLevel="1" x14ac:dyDescent="0.2">
      <c r="A122" s="500" t="s">
        <v>359</v>
      </c>
      <c r="B122" s="512"/>
      <c r="C122" s="728"/>
      <c r="D122" s="36">
        <v>17490</v>
      </c>
      <c r="E122" s="37"/>
      <c r="F122" s="37"/>
      <c r="G122" s="37"/>
      <c r="H122" s="38"/>
    </row>
    <row r="123" spans="1:8" s="16" customFormat="1" ht="37.5" customHeight="1" outlineLevel="1" x14ac:dyDescent="0.2">
      <c r="A123" s="500" t="s">
        <v>360</v>
      </c>
      <c r="B123" s="512"/>
      <c r="C123" s="728"/>
      <c r="D123" s="36">
        <v>20988</v>
      </c>
      <c r="E123" s="37"/>
      <c r="F123" s="37"/>
      <c r="G123" s="37"/>
      <c r="H123" s="38"/>
    </row>
    <row r="124" spans="1:8" s="16" customFormat="1" ht="37.5" customHeight="1" outlineLevel="1" x14ac:dyDescent="0.2">
      <c r="A124" s="500" t="s">
        <v>361</v>
      </c>
      <c r="B124" s="512"/>
      <c r="C124" s="728"/>
      <c r="D124" s="36">
        <v>24486</v>
      </c>
      <c r="E124" s="37"/>
      <c r="F124" s="37"/>
      <c r="G124" s="37"/>
      <c r="H124" s="38"/>
    </row>
    <row r="125" spans="1:8" s="16" customFormat="1" ht="37.5" customHeight="1" outlineLevel="1" x14ac:dyDescent="0.2">
      <c r="A125" s="500" t="s">
        <v>362</v>
      </c>
      <c r="B125" s="512"/>
      <c r="C125" s="728"/>
      <c r="D125" s="36">
        <v>27984</v>
      </c>
      <c r="E125" s="37"/>
      <c r="F125" s="37"/>
      <c r="G125" s="37"/>
      <c r="H125" s="38"/>
    </row>
    <row r="126" spans="1:8" s="16" customFormat="1" ht="37.5" customHeight="1" outlineLevel="1" x14ac:dyDescent="0.2">
      <c r="A126" s="500" t="s">
        <v>363</v>
      </c>
      <c r="B126" s="512"/>
      <c r="C126" s="728"/>
      <c r="D126" s="36">
        <v>31482</v>
      </c>
      <c r="E126" s="37"/>
      <c r="F126" s="37"/>
      <c r="G126" s="37"/>
      <c r="H126" s="38"/>
    </row>
    <row r="127" spans="1:8" s="16" customFormat="1" ht="37.5" customHeight="1" outlineLevel="1" x14ac:dyDescent="0.2">
      <c r="A127" s="500" t="s">
        <v>364</v>
      </c>
      <c r="B127" s="512"/>
      <c r="C127" s="728"/>
      <c r="D127" s="36">
        <v>34980</v>
      </c>
      <c r="E127" s="37"/>
      <c r="F127" s="37"/>
      <c r="G127" s="37"/>
      <c r="H127" s="38"/>
    </row>
    <row r="128" spans="1:8" s="16" customFormat="1" ht="37.5" customHeight="1" outlineLevel="1" x14ac:dyDescent="0.2">
      <c r="A128" s="500" t="s">
        <v>365</v>
      </c>
      <c r="B128" s="512"/>
      <c r="C128" s="728"/>
      <c r="D128" s="36">
        <v>38478</v>
      </c>
      <c r="E128" s="37"/>
      <c r="F128" s="37"/>
      <c r="G128" s="37"/>
      <c r="H128" s="38"/>
    </row>
    <row r="129" spans="1:8" s="16" customFormat="1" ht="37.5" customHeight="1" outlineLevel="1" x14ac:dyDescent="0.2">
      <c r="A129" s="500" t="s">
        <v>366</v>
      </c>
      <c r="B129" s="512"/>
      <c r="C129" s="728"/>
      <c r="D129" s="36">
        <v>41976</v>
      </c>
      <c r="E129" s="37"/>
      <c r="F129" s="37"/>
      <c r="G129" s="37"/>
      <c r="H129" s="38"/>
    </row>
    <row r="130" spans="1:8" s="16" customFormat="1" ht="37.5" customHeight="1" outlineLevel="1" x14ac:dyDescent="0.2">
      <c r="A130" s="500" t="s">
        <v>367</v>
      </c>
      <c r="B130" s="512"/>
      <c r="C130" s="728"/>
      <c r="D130" s="36">
        <v>45474</v>
      </c>
      <c r="E130" s="37"/>
      <c r="F130" s="37"/>
      <c r="G130" s="37"/>
      <c r="H130" s="38"/>
    </row>
    <row r="131" spans="1:8" s="16" customFormat="1" ht="37.5" customHeight="1" outlineLevel="1" x14ac:dyDescent="0.2">
      <c r="A131" s="500" t="s">
        <v>368</v>
      </c>
      <c r="B131" s="512"/>
      <c r="C131" s="728"/>
      <c r="D131" s="36">
        <v>48972</v>
      </c>
      <c r="E131" s="37"/>
      <c r="F131" s="37"/>
      <c r="G131" s="37"/>
      <c r="H131" s="38"/>
    </row>
    <row r="132" spans="1:8" s="16" customFormat="1" ht="37.5" customHeight="1" outlineLevel="1" x14ac:dyDescent="0.2">
      <c r="A132" s="500" t="s">
        <v>369</v>
      </c>
      <c r="B132" s="512"/>
      <c r="C132" s="728"/>
      <c r="D132" s="36">
        <v>52470</v>
      </c>
      <c r="E132" s="37"/>
      <c r="F132" s="37"/>
      <c r="G132" s="37"/>
      <c r="H132" s="38"/>
    </row>
    <row r="133" spans="1:8" s="16" customFormat="1" ht="37.5" customHeight="1" outlineLevel="1" x14ac:dyDescent="0.2">
      <c r="A133" s="500" t="s">
        <v>370</v>
      </c>
      <c r="B133" s="512"/>
      <c r="C133" s="728"/>
      <c r="D133" s="36">
        <v>55968</v>
      </c>
      <c r="E133" s="37"/>
      <c r="F133" s="37"/>
      <c r="G133" s="37"/>
      <c r="H133" s="38"/>
    </row>
    <row r="134" spans="1:8" s="16" customFormat="1" ht="37.5" customHeight="1" outlineLevel="1" x14ac:dyDescent="0.2">
      <c r="A134" s="500" t="s">
        <v>371</v>
      </c>
      <c r="B134" s="512"/>
      <c r="C134" s="728"/>
      <c r="D134" s="36">
        <v>59466</v>
      </c>
      <c r="E134" s="37"/>
      <c r="F134" s="37"/>
      <c r="G134" s="37"/>
      <c r="H134" s="38"/>
    </row>
    <row r="135" spans="1:8" s="16" customFormat="1" ht="37.5" customHeight="1" outlineLevel="1" x14ac:dyDescent="0.2">
      <c r="A135" s="500" t="s">
        <v>372</v>
      </c>
      <c r="B135" s="512"/>
      <c r="C135" s="728"/>
      <c r="D135" s="36">
        <v>62964</v>
      </c>
      <c r="E135" s="37"/>
      <c r="F135" s="37"/>
      <c r="G135" s="37"/>
      <c r="H135" s="38"/>
    </row>
    <row r="136" spans="1:8" s="16" customFormat="1" ht="37.5" customHeight="1" outlineLevel="1" x14ac:dyDescent="0.2">
      <c r="A136" s="500" t="s">
        <v>373</v>
      </c>
      <c r="B136" s="512"/>
      <c r="C136" s="728"/>
      <c r="D136" s="36">
        <v>66462</v>
      </c>
      <c r="E136" s="37"/>
      <c r="F136" s="37"/>
      <c r="G136" s="37"/>
      <c r="H136" s="38"/>
    </row>
    <row r="137" spans="1:8" s="16" customFormat="1" ht="37.5" customHeight="1" outlineLevel="1" x14ac:dyDescent="0.2">
      <c r="A137" s="130" t="s">
        <v>374</v>
      </c>
      <c r="B137" s="366"/>
      <c r="C137" s="728"/>
      <c r="D137" s="36">
        <v>69960</v>
      </c>
      <c r="E137" s="37"/>
      <c r="F137" s="37"/>
      <c r="G137" s="37"/>
      <c r="H137" s="38"/>
    </row>
    <row r="138" spans="1:8" s="16" customFormat="1" ht="37.5" customHeight="1" outlineLevel="1" x14ac:dyDescent="0.2">
      <c r="A138" s="130" t="s">
        <v>375</v>
      </c>
      <c r="B138" s="366"/>
      <c r="C138" s="728"/>
      <c r="D138" s="36">
        <v>73458</v>
      </c>
      <c r="E138" s="37"/>
      <c r="F138" s="37"/>
      <c r="G138" s="37"/>
      <c r="H138" s="38"/>
    </row>
    <row r="139" spans="1:8" s="16" customFormat="1" ht="37.5" customHeight="1" outlineLevel="1" x14ac:dyDescent="0.2">
      <c r="A139" s="130" t="s">
        <v>376</v>
      </c>
      <c r="B139" s="366"/>
      <c r="C139" s="728"/>
      <c r="D139" s="36">
        <v>76956</v>
      </c>
      <c r="E139" s="37"/>
      <c r="F139" s="37"/>
      <c r="G139" s="37"/>
      <c r="H139" s="38"/>
    </row>
    <row r="140" spans="1:8" s="16" customFormat="1" ht="37.5" customHeight="1" outlineLevel="1" x14ac:dyDescent="0.2">
      <c r="A140" s="130" t="s">
        <v>377</v>
      </c>
      <c r="B140" s="366"/>
      <c r="C140" s="728"/>
      <c r="D140" s="36">
        <v>80454</v>
      </c>
      <c r="E140" s="37"/>
      <c r="F140" s="37"/>
      <c r="G140" s="37"/>
      <c r="H140" s="38"/>
    </row>
    <row r="141" spans="1:8" s="16" customFormat="1" ht="37.5" customHeight="1" outlineLevel="1" x14ac:dyDescent="0.2">
      <c r="A141" s="130" t="s">
        <v>378</v>
      </c>
      <c r="B141" s="366"/>
      <c r="C141" s="728"/>
      <c r="D141" s="36">
        <v>83952</v>
      </c>
      <c r="E141" s="37"/>
      <c r="F141" s="37"/>
      <c r="G141" s="37"/>
      <c r="H141" s="38"/>
    </row>
    <row r="142" spans="1:8" s="16" customFormat="1" ht="37.5" customHeight="1" outlineLevel="1" x14ac:dyDescent="0.2">
      <c r="A142" s="130" t="s">
        <v>379</v>
      </c>
      <c r="B142" s="366"/>
      <c r="C142" s="728"/>
      <c r="D142" s="36">
        <v>87450</v>
      </c>
      <c r="E142" s="37"/>
      <c r="F142" s="37"/>
      <c r="G142" s="37"/>
      <c r="H142" s="38"/>
    </row>
    <row r="143" spans="1:8" s="16" customFormat="1" ht="37.5" customHeight="1" outlineLevel="1" x14ac:dyDescent="0.2">
      <c r="A143" s="399" t="s">
        <v>380</v>
      </c>
      <c r="B143" s="400"/>
      <c r="C143" s="728"/>
      <c r="D143" s="36">
        <v>90948</v>
      </c>
      <c r="E143" s="37"/>
      <c r="F143" s="37"/>
      <c r="G143" s="37"/>
      <c r="H143" s="38"/>
    </row>
    <row r="144" spans="1:8" s="16" customFormat="1" ht="37.5" customHeight="1" outlineLevel="1" x14ac:dyDescent="0.2">
      <c r="A144" s="399" t="s">
        <v>381</v>
      </c>
      <c r="B144" s="400"/>
      <c r="C144" s="728"/>
      <c r="D144" s="36">
        <v>94446</v>
      </c>
      <c r="E144" s="37"/>
      <c r="F144" s="37"/>
      <c r="G144" s="37"/>
      <c r="H144" s="38"/>
    </row>
    <row r="145" spans="1:8" s="16" customFormat="1" ht="37.5" customHeight="1" outlineLevel="1" x14ac:dyDescent="0.2">
      <c r="A145" s="399" t="s">
        <v>382</v>
      </c>
      <c r="B145" s="400"/>
      <c r="C145" s="728"/>
      <c r="D145" s="36">
        <v>97944</v>
      </c>
      <c r="E145" s="37"/>
      <c r="F145" s="37"/>
      <c r="G145" s="37"/>
      <c r="H145" s="38"/>
    </row>
    <row r="146" spans="1:8" s="16" customFormat="1" ht="37.5" customHeight="1" outlineLevel="1" x14ac:dyDescent="0.2">
      <c r="A146" s="399" t="s">
        <v>383</v>
      </c>
      <c r="B146" s="400"/>
      <c r="C146" s="728"/>
      <c r="D146" s="36">
        <v>101442</v>
      </c>
      <c r="E146" s="37"/>
      <c r="F146" s="37"/>
      <c r="G146" s="37"/>
      <c r="H146" s="38"/>
    </row>
    <row r="147" spans="1:8" s="16" customFormat="1" ht="37.5" customHeight="1" outlineLevel="1" x14ac:dyDescent="0.2">
      <c r="A147" s="399" t="s">
        <v>384</v>
      </c>
      <c r="B147" s="400"/>
      <c r="C147" s="728"/>
      <c r="D147" s="36">
        <v>104940</v>
      </c>
      <c r="E147" s="37"/>
      <c r="F147" s="37"/>
      <c r="G147" s="37"/>
      <c r="H147" s="38"/>
    </row>
    <row r="148" spans="1:8" s="16" customFormat="1" ht="37.5" customHeight="1" outlineLevel="1" x14ac:dyDescent="0.2">
      <c r="A148" s="399" t="s">
        <v>385</v>
      </c>
      <c r="B148" s="400"/>
      <c r="C148" s="728"/>
      <c r="D148" s="36">
        <v>108438</v>
      </c>
      <c r="E148" s="37"/>
      <c r="F148" s="37"/>
      <c r="G148" s="37"/>
      <c r="H148" s="38"/>
    </row>
    <row r="149" spans="1:8" s="16" customFormat="1" ht="37.5" customHeight="1" outlineLevel="1" x14ac:dyDescent="0.2">
      <c r="A149" s="399" t="s">
        <v>386</v>
      </c>
      <c r="B149" s="400"/>
      <c r="C149" s="728"/>
      <c r="D149" s="36">
        <v>111936</v>
      </c>
      <c r="E149" s="37"/>
      <c r="F149" s="37"/>
      <c r="G149" s="37"/>
      <c r="H149" s="38"/>
    </row>
    <row r="150" spans="1:8" s="16" customFormat="1" ht="37.5" customHeight="1" outlineLevel="1" x14ac:dyDescent="0.2">
      <c r="A150" s="399" t="s">
        <v>387</v>
      </c>
      <c r="B150" s="400"/>
      <c r="C150" s="728"/>
      <c r="D150" s="36">
        <v>115434</v>
      </c>
      <c r="E150" s="37"/>
      <c r="F150" s="37"/>
      <c r="G150" s="37"/>
      <c r="H150" s="38"/>
    </row>
    <row r="151" spans="1:8" s="16" customFormat="1" ht="37.5" customHeight="1" outlineLevel="1" x14ac:dyDescent="0.2">
      <c r="A151" s="399" t="s">
        <v>388</v>
      </c>
      <c r="B151" s="400"/>
      <c r="C151" s="728"/>
      <c r="D151" s="36">
        <v>118932</v>
      </c>
      <c r="E151" s="37"/>
      <c r="F151" s="37"/>
      <c r="G151" s="37"/>
      <c r="H151" s="38"/>
    </row>
    <row r="152" spans="1:8" s="16" customFormat="1" ht="37.5" customHeight="1" outlineLevel="1" x14ac:dyDescent="0.2">
      <c r="A152" s="399" t="s">
        <v>389</v>
      </c>
      <c r="B152" s="400"/>
      <c r="C152" s="728"/>
      <c r="D152" s="36">
        <v>122430</v>
      </c>
      <c r="E152" s="37"/>
      <c r="F152" s="37"/>
      <c r="G152" s="37"/>
      <c r="H152" s="38"/>
    </row>
    <row r="153" spans="1:8" s="16" customFormat="1" ht="37.5" customHeight="1" outlineLevel="1" x14ac:dyDescent="0.2">
      <c r="A153" s="399" t="s">
        <v>390</v>
      </c>
      <c r="B153" s="400"/>
      <c r="C153" s="728"/>
      <c r="D153" s="36">
        <v>125928</v>
      </c>
      <c r="E153" s="37"/>
      <c r="F153" s="37"/>
      <c r="G153" s="37"/>
      <c r="H153" s="38"/>
    </row>
    <row r="154" spans="1:8" s="16" customFormat="1" ht="37.5" customHeight="1" outlineLevel="1" x14ac:dyDescent="0.2">
      <c r="A154" s="399" t="s">
        <v>391</v>
      </c>
      <c r="B154" s="400"/>
      <c r="C154" s="728"/>
      <c r="D154" s="36">
        <v>129426</v>
      </c>
      <c r="E154" s="37"/>
      <c r="F154" s="37"/>
      <c r="G154" s="37"/>
      <c r="H154" s="38"/>
    </row>
    <row r="155" spans="1:8" s="16" customFormat="1" ht="37.5" customHeight="1" outlineLevel="1" x14ac:dyDescent="0.2">
      <c r="A155" s="399" t="s">
        <v>392</v>
      </c>
      <c r="B155" s="400"/>
      <c r="C155" s="728"/>
      <c r="D155" s="36">
        <v>132924</v>
      </c>
      <c r="E155" s="37"/>
      <c r="F155" s="37"/>
      <c r="G155" s="37"/>
      <c r="H155" s="38"/>
    </row>
    <row r="156" spans="1:8" s="16" customFormat="1" ht="37.5" customHeight="1" outlineLevel="1" x14ac:dyDescent="0.2">
      <c r="A156" s="399" t="s">
        <v>393</v>
      </c>
      <c r="B156" s="400"/>
      <c r="C156" s="728"/>
      <c r="D156" s="36">
        <v>136422</v>
      </c>
      <c r="E156" s="37"/>
      <c r="F156" s="37"/>
      <c r="G156" s="37"/>
      <c r="H156" s="38"/>
    </row>
    <row r="157" spans="1:8" s="16" customFormat="1" ht="37.5" customHeight="1" outlineLevel="1" x14ac:dyDescent="0.2">
      <c r="A157" s="399" t="s">
        <v>394</v>
      </c>
      <c r="B157" s="400"/>
      <c r="C157" s="728"/>
      <c r="D157" s="36">
        <v>139920</v>
      </c>
      <c r="E157" s="37"/>
      <c r="F157" s="37"/>
      <c r="G157" s="37"/>
      <c r="H157" s="38"/>
    </row>
    <row r="158" spans="1:8" s="16" customFormat="1" ht="37.5" customHeight="1" outlineLevel="1" x14ac:dyDescent="0.2">
      <c r="A158" s="130" t="s">
        <v>395</v>
      </c>
      <c r="B158" s="366"/>
      <c r="C158" s="728"/>
      <c r="D158" s="36">
        <v>143418</v>
      </c>
      <c r="E158" s="37"/>
      <c r="F158" s="37"/>
      <c r="G158" s="37"/>
      <c r="H158" s="38"/>
    </row>
    <row r="159" spans="1:8" s="16" customFormat="1" ht="37.5" customHeight="1" outlineLevel="1" x14ac:dyDescent="0.2">
      <c r="A159" s="130" t="s">
        <v>396</v>
      </c>
      <c r="B159" s="366"/>
      <c r="C159" s="728"/>
      <c r="D159" s="36">
        <v>146916</v>
      </c>
      <c r="E159" s="37"/>
      <c r="F159" s="37"/>
      <c r="G159" s="37"/>
      <c r="H159" s="38"/>
    </row>
    <row r="160" spans="1:8" s="16" customFormat="1" ht="37.5" customHeight="1" outlineLevel="1" x14ac:dyDescent="0.2">
      <c r="A160" s="130" t="s">
        <v>397</v>
      </c>
      <c r="B160" s="366"/>
      <c r="C160" s="728"/>
      <c r="D160" s="36">
        <v>150414</v>
      </c>
      <c r="E160" s="37"/>
      <c r="F160" s="37"/>
      <c r="G160" s="37"/>
      <c r="H160" s="38"/>
    </row>
    <row r="161" spans="1:8" s="16" customFormat="1" ht="37.5" customHeight="1" outlineLevel="1" x14ac:dyDescent="0.2">
      <c r="A161" s="130" t="s">
        <v>398</v>
      </c>
      <c r="B161" s="366"/>
      <c r="C161" s="728"/>
      <c r="D161" s="36">
        <v>153912</v>
      </c>
      <c r="E161" s="37"/>
      <c r="F161" s="37"/>
      <c r="G161" s="37"/>
      <c r="H161" s="38"/>
    </row>
    <row r="162" spans="1:8" s="16" customFormat="1" ht="37.5" customHeight="1" outlineLevel="1" x14ac:dyDescent="0.2">
      <c r="A162" s="130" t="s">
        <v>399</v>
      </c>
      <c r="B162" s="366"/>
      <c r="C162" s="728"/>
      <c r="D162" s="36">
        <v>157410</v>
      </c>
      <c r="E162" s="37"/>
      <c r="F162" s="37"/>
      <c r="G162" s="37"/>
      <c r="H162" s="38"/>
    </row>
    <row r="163" spans="1:8" s="16" customFormat="1" ht="37.5" customHeight="1" outlineLevel="1" x14ac:dyDescent="0.2">
      <c r="A163" s="130" t="s">
        <v>400</v>
      </c>
      <c r="B163" s="366"/>
      <c r="C163" s="728"/>
      <c r="D163" s="36">
        <v>160908</v>
      </c>
      <c r="E163" s="37"/>
      <c r="F163" s="37"/>
      <c r="G163" s="37"/>
      <c r="H163" s="38"/>
    </row>
    <row r="164" spans="1:8" s="16" customFormat="1" ht="37.5" customHeight="1" outlineLevel="1" x14ac:dyDescent="0.2">
      <c r="A164" s="130" t="s">
        <v>401</v>
      </c>
      <c r="B164" s="366"/>
      <c r="C164" s="728"/>
      <c r="D164" s="36">
        <v>164406</v>
      </c>
      <c r="E164" s="37"/>
      <c r="F164" s="37"/>
      <c r="G164" s="37"/>
      <c r="H164" s="38"/>
    </row>
    <row r="165" spans="1:8" s="16" customFormat="1" ht="37.5" customHeight="1" outlineLevel="1" x14ac:dyDescent="0.2">
      <c r="A165" s="130" t="s">
        <v>402</v>
      </c>
      <c r="B165" s="366"/>
      <c r="C165" s="728"/>
      <c r="D165" s="36">
        <v>167904</v>
      </c>
      <c r="E165" s="37"/>
      <c r="F165" s="37"/>
      <c r="G165" s="37"/>
      <c r="H165" s="38"/>
    </row>
    <row r="166" spans="1:8" s="16" customFormat="1" ht="37.5" customHeight="1" outlineLevel="1" x14ac:dyDescent="0.2">
      <c r="A166" s="130" t="s">
        <v>403</v>
      </c>
      <c r="B166" s="366"/>
      <c r="C166" s="728"/>
      <c r="D166" s="36">
        <v>171402</v>
      </c>
      <c r="E166" s="37"/>
      <c r="F166" s="37"/>
      <c r="G166" s="37"/>
      <c r="H166" s="38"/>
    </row>
    <row r="167" spans="1:8" s="16" customFormat="1" ht="37.5" customHeight="1" outlineLevel="1" thickBot="1" x14ac:dyDescent="0.25">
      <c r="A167" s="130" t="s">
        <v>404</v>
      </c>
      <c r="B167" s="366"/>
      <c r="C167" s="761"/>
      <c r="D167" s="44">
        <v>174900</v>
      </c>
      <c r="E167" s="45"/>
      <c r="F167" s="45"/>
      <c r="G167" s="45"/>
      <c r="H167" s="46"/>
    </row>
    <row r="168" spans="1:8" s="16" customFormat="1" ht="50.1" customHeight="1" thickBot="1" x14ac:dyDescent="0.25">
      <c r="A168" s="119" t="s">
        <v>52</v>
      </c>
      <c r="B168" s="120"/>
      <c r="C168" s="120"/>
      <c r="D168" s="452" t="str">
        <f>"от "&amp;MIN(D169:D178)&amp;" до "&amp;MAX(D169:D178)</f>
        <v>от 504 до 11766</v>
      </c>
      <c r="E168" s="453"/>
      <c r="F168" s="453"/>
      <c r="G168" s="453"/>
      <c r="H168" s="454"/>
    </row>
    <row r="169" spans="1:8" s="16" customFormat="1" ht="159.75" customHeight="1" x14ac:dyDescent="0.2">
      <c r="A169" s="590"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69" s="510">
        <v>2157</v>
      </c>
      <c r="E169" s="510"/>
      <c r="F169" s="510"/>
      <c r="G169" s="510"/>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0" s="56">
        <v>1437</v>
      </c>
      <c r="E170" s="37"/>
      <c r="F170" s="37"/>
      <c r="G170" s="37"/>
      <c r="H170" s="38"/>
    </row>
    <row r="171" spans="1:8" s="16" customFormat="1" ht="37.5" customHeight="1" x14ac:dyDescent="0.2">
      <c r="A171" s="143" t="s">
        <v>55</v>
      </c>
      <c r="B171" s="144"/>
      <c r="C171" s="142"/>
      <c r="D171" s="56">
        <v>11766</v>
      </c>
      <c r="E171" s="37"/>
      <c r="F171" s="37"/>
      <c r="G171" s="37"/>
      <c r="H171" s="38"/>
    </row>
    <row r="172" spans="1:8" s="16" customFormat="1" ht="37.5" customHeight="1" x14ac:dyDescent="0.2">
      <c r="A172" s="143" t="s">
        <v>56</v>
      </c>
      <c r="B172" s="144"/>
      <c r="C172" s="142"/>
      <c r="D172" s="329">
        <v>3561</v>
      </c>
      <c r="E172" s="140"/>
      <c r="F172" s="140"/>
      <c r="G172" s="140"/>
      <c r="H172" s="141"/>
    </row>
    <row r="173" spans="1:8" s="16" customFormat="1" ht="37.5" customHeight="1" x14ac:dyDescent="0.2">
      <c r="A173" s="143" t="s">
        <v>57</v>
      </c>
      <c r="B173" s="144"/>
      <c r="C173" s="142"/>
      <c r="D173" s="329">
        <v>9870</v>
      </c>
      <c r="E173" s="140"/>
      <c r="F173" s="140"/>
      <c r="G173" s="140"/>
      <c r="H173" s="141"/>
    </row>
    <row r="174" spans="1:8" s="16" customFormat="1" ht="37.5" customHeight="1" x14ac:dyDescent="0.2">
      <c r="A174" s="143" t="s">
        <v>58</v>
      </c>
      <c r="B174" s="144"/>
      <c r="C174" s="142"/>
      <c r="D174" s="56">
        <v>504</v>
      </c>
      <c r="E174" s="37"/>
      <c r="F174" s="37"/>
      <c r="G174" s="37"/>
      <c r="H174" s="38"/>
    </row>
    <row r="175" spans="1:8" s="16" customFormat="1" ht="37.5" customHeight="1" x14ac:dyDescent="0.2">
      <c r="A175" s="143" t="s">
        <v>59</v>
      </c>
      <c r="B175" s="144"/>
      <c r="C175" s="142"/>
      <c r="D175" s="56">
        <v>504</v>
      </c>
      <c r="E175" s="37"/>
      <c r="F175" s="37"/>
      <c r="G175" s="37"/>
      <c r="H175" s="38"/>
    </row>
    <row r="176" spans="1:8" s="16" customFormat="1" ht="37.5" customHeight="1" x14ac:dyDescent="0.2">
      <c r="A176" s="143" t="s">
        <v>60</v>
      </c>
      <c r="B176" s="144"/>
      <c r="C176" s="142"/>
      <c r="D176" s="56">
        <v>1011</v>
      </c>
      <c r="E176" s="37"/>
      <c r="F176" s="37"/>
      <c r="G176" s="37"/>
      <c r="H176" s="38"/>
    </row>
    <row r="177" spans="1:8" s="16" customFormat="1" ht="37.5" customHeight="1" x14ac:dyDescent="0.2">
      <c r="A177" s="143" t="s">
        <v>61</v>
      </c>
      <c r="B177" s="144"/>
      <c r="C177" s="142"/>
      <c r="D177" s="56">
        <v>1521</v>
      </c>
      <c r="E177" s="37"/>
      <c r="F177" s="37"/>
      <c r="G177" s="37"/>
      <c r="H177" s="38"/>
    </row>
    <row r="178" spans="1:8" s="16" customFormat="1" ht="37.5" customHeight="1" thickBot="1" x14ac:dyDescent="0.25">
      <c r="A178" s="194" t="s">
        <v>62</v>
      </c>
      <c r="B178" s="195"/>
      <c r="C178" s="147"/>
      <c r="D178" s="56">
        <v>9273</v>
      </c>
      <c r="E178" s="37"/>
      <c r="F178" s="37"/>
      <c r="G178" s="37"/>
      <c r="H178" s="38"/>
    </row>
    <row r="179" spans="1:8" s="16" customFormat="1" ht="117.75" customHeight="1" thickBot="1" x14ac:dyDescent="0.25">
      <c r="A179" s="322" t="s">
        <v>64</v>
      </c>
      <c r="B179" s="323"/>
      <c r="C179"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79" s="45">
        <v>30</v>
      </c>
      <c r="E179" s="45"/>
      <c r="F179" s="45"/>
      <c r="G179" s="45"/>
      <c r="H179" s="46"/>
    </row>
    <row r="180" spans="1:8" s="28" customFormat="1" ht="50.1" customHeight="1" thickBot="1" x14ac:dyDescent="0.25">
      <c r="A180" s="24" t="s">
        <v>65</v>
      </c>
      <c r="B180" s="25"/>
      <c r="C180" s="26"/>
      <c r="D180" s="156" t="str">
        <f>"от "&amp;MIN(D182,D202:D216)&amp;" до "&amp;MAX(D182,D202:D216)</f>
        <v>от 651 до 35598</v>
      </c>
      <c r="E180" s="156"/>
      <c r="F180" s="156"/>
      <c r="G180" s="156"/>
      <c r="H180" s="157"/>
    </row>
    <row r="181" spans="1:8" s="16" customFormat="1" ht="24.95" customHeight="1" thickBot="1" x14ac:dyDescent="0.25">
      <c r="A181" s="301"/>
      <c r="B181" s="302"/>
      <c r="C181" s="118"/>
      <c r="D181" s="325"/>
      <c r="E181" s="325"/>
      <c r="F181" s="325"/>
      <c r="G181" s="325"/>
      <c r="H181" s="326"/>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82" s="165">
        <v>22368</v>
      </c>
      <c r="E182" s="165"/>
      <c r="F182" s="165"/>
      <c r="G182" s="165"/>
      <c r="H182" s="166"/>
    </row>
    <row r="183" spans="1:8" s="16" customFormat="1" ht="67.5" customHeight="1" thickBot="1" x14ac:dyDescent="0.25">
      <c r="A183" s="167" t="s">
        <v>67</v>
      </c>
      <c r="B183" s="168"/>
      <c r="C183" s="169"/>
      <c r="D183" s="170" t="s">
        <v>68</v>
      </c>
      <c r="E183" s="171"/>
      <c r="F183" s="171"/>
      <c r="G183" s="171"/>
      <c r="H183" s="172"/>
    </row>
    <row r="184" spans="1:8" s="16" customFormat="1" ht="67.5" customHeight="1" x14ac:dyDescent="0.2">
      <c r="A184" s="173" t="s">
        <v>69</v>
      </c>
      <c r="B184" s="174"/>
      <c r="C184" s="169"/>
      <c r="D184" s="140">
        <f>D182/4</f>
        <v>5592</v>
      </c>
      <c r="E184" s="140"/>
      <c r="F184" s="140"/>
      <c r="G184" s="140"/>
      <c r="H184" s="141"/>
    </row>
    <row r="185" spans="1:8" s="16" customFormat="1" ht="67.5" customHeight="1" x14ac:dyDescent="0.2">
      <c r="A185" s="173" t="s">
        <v>70</v>
      </c>
      <c r="B185" s="174"/>
      <c r="C185" s="169"/>
      <c r="D185" s="140">
        <f>D182/5</f>
        <v>4473.6000000000004</v>
      </c>
      <c r="E185" s="140"/>
      <c r="F185" s="140"/>
      <c r="G185" s="140"/>
      <c r="H185" s="141"/>
    </row>
    <row r="186" spans="1:8" s="16" customFormat="1" ht="67.5" customHeight="1" x14ac:dyDescent="0.2">
      <c r="A186" s="173" t="s">
        <v>71</v>
      </c>
      <c r="B186" s="174"/>
      <c r="C186" s="169"/>
      <c r="D186" s="140">
        <f>D182/6</f>
        <v>3728</v>
      </c>
      <c r="E186" s="140"/>
      <c r="F186" s="140"/>
      <c r="G186" s="140"/>
      <c r="H186" s="141"/>
    </row>
    <row r="187" spans="1:8" s="16" customFormat="1" ht="67.5" customHeight="1" x14ac:dyDescent="0.2">
      <c r="A187" s="173" t="s">
        <v>72</v>
      </c>
      <c r="B187" s="174"/>
      <c r="C187" s="169"/>
      <c r="D187" s="140">
        <f>D182/7</f>
        <v>3195.4285714285716</v>
      </c>
      <c r="E187" s="140"/>
      <c r="F187" s="140"/>
      <c r="G187" s="140"/>
      <c r="H187" s="141"/>
    </row>
    <row r="188" spans="1:8" s="16" customFormat="1" ht="67.5" customHeight="1" x14ac:dyDescent="0.2">
      <c r="A188" s="173" t="s">
        <v>73</v>
      </c>
      <c r="B188" s="174"/>
      <c r="C188" s="169"/>
      <c r="D188" s="140">
        <f>D182/8</f>
        <v>2796</v>
      </c>
      <c r="E188" s="140"/>
      <c r="F188" s="140"/>
      <c r="G188" s="140"/>
      <c r="H188" s="141"/>
    </row>
    <row r="189" spans="1:8" s="16" customFormat="1" ht="67.5" customHeight="1" x14ac:dyDescent="0.2">
      <c r="A189" s="173" t="s">
        <v>74</v>
      </c>
      <c r="B189" s="174"/>
      <c r="C189" s="169"/>
      <c r="D189" s="140">
        <f>D182/9</f>
        <v>2485.3333333333335</v>
      </c>
      <c r="E189" s="140"/>
      <c r="F189" s="140"/>
      <c r="G189" s="140"/>
      <c r="H189" s="141"/>
    </row>
    <row r="190" spans="1:8" s="16" customFormat="1" ht="67.5" customHeight="1" x14ac:dyDescent="0.2">
      <c r="A190" s="173" t="s">
        <v>75</v>
      </c>
      <c r="B190" s="174"/>
      <c r="C190" s="169"/>
      <c r="D190" s="140">
        <f>D182/10</f>
        <v>2236.8000000000002</v>
      </c>
      <c r="E190" s="140"/>
      <c r="F190" s="140"/>
      <c r="G190" s="140"/>
      <c r="H190" s="141"/>
    </row>
    <row r="191" spans="1:8" s="16" customFormat="1" ht="67.5" customHeight="1" thickBot="1" x14ac:dyDescent="0.25">
      <c r="A191" s="162" t="s">
        <v>76</v>
      </c>
      <c r="B191" s="163"/>
      <c r="C191" s="169"/>
      <c r="D191" s="165">
        <v>29712</v>
      </c>
      <c r="E191" s="165"/>
      <c r="F191" s="165"/>
      <c r="G191" s="165"/>
      <c r="H191" s="166"/>
    </row>
    <row r="192" spans="1:8" s="16" customFormat="1" ht="67.5" customHeight="1" thickBot="1" x14ac:dyDescent="0.25">
      <c r="A192" s="167" t="s">
        <v>67</v>
      </c>
      <c r="B192" s="168"/>
      <c r="C192" s="169"/>
      <c r="D192" s="170" t="s">
        <v>68</v>
      </c>
      <c r="E192" s="171"/>
      <c r="F192" s="171"/>
      <c r="G192" s="171"/>
      <c r="H192" s="172"/>
    </row>
    <row r="193" spans="1:8" s="16" customFormat="1" ht="67.5" customHeight="1" x14ac:dyDescent="0.2">
      <c r="A193" s="173" t="s">
        <v>69</v>
      </c>
      <c r="B193" s="174"/>
      <c r="C193" s="169"/>
      <c r="D193" s="140">
        <v>7428</v>
      </c>
      <c r="E193" s="140"/>
      <c r="F193" s="140"/>
      <c r="G193" s="140"/>
      <c r="H193" s="141"/>
    </row>
    <row r="194" spans="1:8" s="16" customFormat="1" ht="67.5" customHeight="1" x14ac:dyDescent="0.2">
      <c r="A194" s="173" t="s">
        <v>70</v>
      </c>
      <c r="B194" s="174"/>
      <c r="C194" s="169"/>
      <c r="D194" s="140">
        <v>5942.4</v>
      </c>
      <c r="E194" s="140"/>
      <c r="F194" s="140"/>
      <c r="G194" s="140"/>
      <c r="H194" s="141"/>
    </row>
    <row r="195" spans="1:8" s="16" customFormat="1" ht="67.5" customHeight="1" x14ac:dyDescent="0.2">
      <c r="A195" s="173" t="s">
        <v>71</v>
      </c>
      <c r="B195" s="174"/>
      <c r="C195" s="169"/>
      <c r="D195" s="140">
        <v>4952</v>
      </c>
      <c r="E195" s="140"/>
      <c r="F195" s="140"/>
      <c r="G195" s="140"/>
      <c r="H195" s="141"/>
    </row>
    <row r="196" spans="1:8" s="16" customFormat="1" ht="67.5" customHeight="1" x14ac:dyDescent="0.2">
      <c r="A196" s="173" t="s">
        <v>72</v>
      </c>
      <c r="B196" s="174"/>
      <c r="C196" s="169"/>
      <c r="D196" s="140">
        <v>4244.5714285714284</v>
      </c>
      <c r="E196" s="140"/>
      <c r="F196" s="140"/>
      <c r="G196" s="140"/>
      <c r="H196" s="141"/>
    </row>
    <row r="197" spans="1:8" s="16" customFormat="1" ht="67.5" customHeight="1" x14ac:dyDescent="0.2">
      <c r="A197" s="173" t="s">
        <v>73</v>
      </c>
      <c r="B197" s="174"/>
      <c r="C197" s="169"/>
      <c r="D197" s="140">
        <v>3714</v>
      </c>
      <c r="E197" s="140"/>
      <c r="F197" s="140"/>
      <c r="G197" s="140"/>
      <c r="H197" s="141"/>
    </row>
    <row r="198" spans="1:8" s="16" customFormat="1" ht="67.5" customHeight="1" x14ac:dyDescent="0.2">
      <c r="A198" s="173" t="s">
        <v>74</v>
      </c>
      <c r="B198" s="174"/>
      <c r="C198" s="169"/>
      <c r="D198" s="140">
        <v>3301.3333333333335</v>
      </c>
      <c r="E198" s="140"/>
      <c r="F198" s="140"/>
      <c r="G198" s="140"/>
      <c r="H198" s="141"/>
    </row>
    <row r="199" spans="1:8" s="16" customFormat="1" ht="67.5" customHeight="1" thickBot="1" x14ac:dyDescent="0.25">
      <c r="A199" s="173" t="s">
        <v>75</v>
      </c>
      <c r="B199" s="174"/>
      <c r="C199" s="177"/>
      <c r="D199" s="140">
        <v>2971.2</v>
      </c>
      <c r="E199" s="140"/>
      <c r="F199" s="140"/>
      <c r="G199" s="140"/>
      <c r="H199" s="141"/>
    </row>
    <row r="200" spans="1:8" s="16" customFormat="1" ht="62.45" customHeight="1" thickBot="1" x14ac:dyDescent="0.25">
      <c r="A200" s="178" t="s">
        <v>77</v>
      </c>
      <c r="B200" s="179"/>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00" s="44">
        <v>24177</v>
      </c>
      <c r="E200" s="45"/>
      <c r="F200" s="45"/>
      <c r="G200" s="45"/>
      <c r="H200" s="46"/>
    </row>
    <row r="201" spans="1:8" s="16" customFormat="1" ht="24.95" customHeight="1" thickBot="1" x14ac:dyDescent="0.25">
      <c r="A201" s="301"/>
      <c r="B201" s="302"/>
      <c r="C201" s="182"/>
      <c r="D201" s="325"/>
      <c r="E201" s="325"/>
      <c r="F201" s="325"/>
      <c r="G201" s="325"/>
      <c r="H201" s="326"/>
    </row>
    <row r="202" spans="1:8" s="16" customFormat="1" ht="50.1" customHeight="1" x14ac:dyDescent="0.2">
      <c r="A202" s="143" t="s">
        <v>78</v>
      </c>
      <c r="B202" s="144"/>
      <c r="C202" s="294" t="str">
        <f>"Интернет-площадка 2gis.ru на основе Cправочника организаций "&amp;$C$2&amp;""</f>
        <v>Интернет-площадка 2gis.ru на основе Cправочника организаций "2ГИС.ЧЕЛЯБИНСК"</v>
      </c>
      <c r="D202" s="56">
        <v>27591</v>
      </c>
      <c r="E202" s="37"/>
      <c r="F202" s="37"/>
      <c r="G202" s="37"/>
      <c r="H202" s="38"/>
    </row>
    <row r="203" spans="1:8" s="16" customFormat="1" ht="50.1" customHeight="1" x14ac:dyDescent="0.2">
      <c r="A203" s="143" t="s">
        <v>79</v>
      </c>
      <c r="B203" s="144"/>
      <c r="C203"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3" s="56">
        <v>5274</v>
      </c>
      <c r="E203" s="37"/>
      <c r="F203" s="37"/>
      <c r="G203" s="37"/>
      <c r="H203" s="38"/>
    </row>
    <row r="204" spans="1:8" s="16" customFormat="1" ht="50.1" customHeight="1" x14ac:dyDescent="0.2">
      <c r="A204" s="143" t="s">
        <v>80</v>
      </c>
      <c r="B204" s="144"/>
      <c r="C204"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4" s="56">
        <v>18663</v>
      </c>
      <c r="E204" s="37"/>
      <c r="F204" s="37"/>
      <c r="G204" s="37"/>
      <c r="H204" s="38"/>
    </row>
    <row r="205" spans="1:8" s="16" customFormat="1" ht="50.1" customHeight="1" x14ac:dyDescent="0.2">
      <c r="A205" s="143" t="s">
        <v>81</v>
      </c>
      <c r="B205" s="144"/>
      <c r="C205" s="190" t="str">
        <f>"Интернет-площадка 2gis.ru на основе Cправочника организаций "&amp;$C$2&amp;""</f>
        <v>Интернет-площадка 2gis.ru на основе Cправочника организаций "2ГИС.ЧЕЛЯБИНСК"</v>
      </c>
      <c r="D205" s="56">
        <v>19764</v>
      </c>
      <c r="E205" s="37"/>
      <c r="F205" s="37"/>
      <c r="G205" s="37"/>
      <c r="H205" s="38"/>
    </row>
    <row r="206" spans="1:8" s="16" customFormat="1" ht="50.1" customHeight="1" x14ac:dyDescent="0.2">
      <c r="A206" s="143" t="s">
        <v>82</v>
      </c>
      <c r="B206" s="144"/>
      <c r="C206" s="190" t="str">
        <f>"Интернет-площадка 2gis.ru на основе Cправочника организаций "&amp;$C$2&amp;""</f>
        <v>Интернет-площадка 2gis.ru на основе Cправочника организаций "2ГИС.ЧЕЛЯБИНСК"</v>
      </c>
      <c r="D206" s="56">
        <v>23715</v>
      </c>
      <c r="E206" s="37"/>
      <c r="F206" s="37"/>
      <c r="G206" s="37"/>
      <c r="H206" s="38"/>
    </row>
    <row r="207" spans="1:8" s="16" customFormat="1" ht="50.1" customHeight="1" x14ac:dyDescent="0.2">
      <c r="A207" s="143" t="s">
        <v>83</v>
      </c>
      <c r="B207" s="144"/>
      <c r="C207"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7" s="56">
        <v>8235</v>
      </c>
      <c r="E207" s="37"/>
      <c r="F207" s="37"/>
      <c r="G207" s="37"/>
      <c r="H207" s="38"/>
    </row>
    <row r="208" spans="1:8" s="16" customFormat="1" ht="50.1" customHeight="1" x14ac:dyDescent="0.2">
      <c r="A208" s="143" t="s">
        <v>84</v>
      </c>
      <c r="B208" s="144"/>
      <c r="C208"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8" s="56">
        <v>10866</v>
      </c>
      <c r="E208" s="37"/>
      <c r="F208" s="37"/>
      <c r="G208" s="37"/>
      <c r="H208" s="38"/>
    </row>
    <row r="209" spans="1:8" s="16" customFormat="1" ht="50.1" customHeight="1" x14ac:dyDescent="0.2">
      <c r="A209" s="143" t="s">
        <v>85</v>
      </c>
      <c r="B209" s="144"/>
      <c r="C209"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9" s="56">
        <v>20970</v>
      </c>
      <c r="E209" s="37"/>
      <c r="F209" s="37"/>
      <c r="G209" s="37"/>
      <c r="H209" s="38"/>
    </row>
    <row r="210" spans="1:8" s="16" customFormat="1" ht="50.1" customHeight="1" x14ac:dyDescent="0.2">
      <c r="A210" s="143" t="s">
        <v>86</v>
      </c>
      <c r="B210" s="144"/>
      <c r="C210" s="190" t="str">
        <f>C240</f>
        <v>электронный справочник на основе Справочника организаций "2ГИС.ЧЕЛЯБИНСК" (мобильная версия 2ГИС 4.0 и выше)</v>
      </c>
      <c r="D210" s="56">
        <v>35598</v>
      </c>
      <c r="E210" s="37"/>
      <c r="F210" s="37"/>
      <c r="G210" s="37"/>
      <c r="H210" s="38"/>
    </row>
    <row r="211" spans="1:8" s="16" customFormat="1" ht="50.1" customHeight="1" x14ac:dyDescent="0.2">
      <c r="A211" s="143" t="s">
        <v>87</v>
      </c>
      <c r="B211" s="144"/>
      <c r="C211" s="190" t="s">
        <v>724</v>
      </c>
      <c r="D211" s="56">
        <v>651</v>
      </c>
      <c r="E211" s="37"/>
      <c r="F211" s="37"/>
      <c r="G211" s="37"/>
      <c r="H211" s="38"/>
    </row>
    <row r="212" spans="1:8" s="16" customFormat="1" ht="78" customHeight="1" x14ac:dyDescent="0.2">
      <c r="A212" s="143" t="s">
        <v>89</v>
      </c>
      <c r="B212" s="144"/>
      <c r="C212"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2" s="56">
        <v>24156</v>
      </c>
      <c r="E212" s="37"/>
      <c r="F212" s="37"/>
      <c r="G212" s="37"/>
      <c r="H212" s="38"/>
    </row>
    <row r="213" spans="1:8" s="16" customFormat="1" ht="78" customHeight="1" x14ac:dyDescent="0.2">
      <c r="A213" s="143" t="s">
        <v>90</v>
      </c>
      <c r="B213" s="144"/>
      <c r="C213" s="190"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3" s="56">
        <v>16290</v>
      </c>
      <c r="E213" s="37"/>
      <c r="F213" s="37"/>
      <c r="G213" s="37"/>
      <c r="H213" s="38"/>
    </row>
    <row r="214" spans="1:8" s="16" customFormat="1" ht="78" customHeight="1" x14ac:dyDescent="0.2">
      <c r="A214" s="143" t="s">
        <v>91</v>
      </c>
      <c r="B214" s="144"/>
      <c r="C214"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4" s="56">
        <v>16125</v>
      </c>
      <c r="E214" s="37"/>
      <c r="F214" s="37"/>
      <c r="G214" s="37"/>
      <c r="H214" s="38"/>
    </row>
    <row r="215" spans="1:8" s="16" customFormat="1" ht="78" customHeight="1" x14ac:dyDescent="0.2">
      <c r="A215" s="143" t="s">
        <v>92</v>
      </c>
      <c r="B215" s="144"/>
      <c r="C215" s="190"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15" s="56">
        <v>8148</v>
      </c>
      <c r="E215" s="37"/>
      <c r="F215" s="37"/>
      <c r="G215" s="37"/>
      <c r="H215" s="38"/>
    </row>
    <row r="216" spans="1:8" s="16" customFormat="1" ht="50.1" customHeight="1" thickBot="1" x14ac:dyDescent="0.25">
      <c r="A216" s="143" t="s">
        <v>95</v>
      </c>
      <c r="B216" s="144"/>
      <c r="C216" s="19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6" s="56">
        <v>6990</v>
      </c>
      <c r="E216" s="37"/>
      <c r="F216" s="37"/>
      <c r="G216" s="37"/>
      <c r="H216" s="38"/>
    </row>
    <row r="217" spans="1:8" s="16" customFormat="1" ht="102" customHeight="1" thickBot="1" x14ac:dyDescent="0.25">
      <c r="A217" s="143" t="s">
        <v>16</v>
      </c>
      <c r="B217" s="144"/>
      <c r="C21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7" s="56">
        <v>2352</v>
      </c>
      <c r="E217" s="37"/>
      <c r="F217" s="37"/>
      <c r="G217" s="37"/>
      <c r="H217" s="38"/>
    </row>
    <row r="218" spans="1:8" s="16" customFormat="1" ht="126" customHeight="1" x14ac:dyDescent="0.2">
      <c r="A218" s="143" t="s">
        <v>96</v>
      </c>
      <c r="B218" s="144"/>
      <c r="C21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8" s="56">
        <v>22470</v>
      </c>
      <c r="E218" s="37"/>
      <c r="F218" s="37"/>
      <c r="G218" s="37"/>
      <c r="H218" s="38"/>
    </row>
    <row r="219" spans="1:8" s="16" customFormat="1" ht="96" customHeight="1" x14ac:dyDescent="0.2">
      <c r="A219" s="137" t="s">
        <v>97</v>
      </c>
      <c r="B219" s="191"/>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9" s="56">
        <v>13971</v>
      </c>
      <c r="E219" s="37"/>
      <c r="F219" s="37"/>
      <c r="G219" s="37"/>
      <c r="H219" s="38"/>
    </row>
    <row r="220" spans="1:8" s="16" customFormat="1" ht="96" customHeight="1" x14ac:dyDescent="0.2">
      <c r="A220" s="137" t="s">
        <v>98</v>
      </c>
      <c r="B220" s="191"/>
      <c r="C22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0" s="56">
        <v>18078</v>
      </c>
      <c r="E220" s="37"/>
      <c r="F220" s="37"/>
      <c r="G220" s="37"/>
      <c r="H220" s="38"/>
    </row>
    <row r="221" spans="1:8" s="16" customFormat="1" ht="78" customHeight="1" x14ac:dyDescent="0.2">
      <c r="A221" s="143" t="s">
        <v>93</v>
      </c>
      <c r="B221" s="144" t="s">
        <v>93</v>
      </c>
      <c r="C221"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1" s="56">
        <v>20334</v>
      </c>
      <c r="E221" s="37"/>
      <c r="F221" s="37"/>
      <c r="G221" s="37"/>
      <c r="H221" s="38"/>
    </row>
    <row r="222" spans="1:8" s="16" customFormat="1" ht="78" customHeight="1" x14ac:dyDescent="0.2">
      <c r="A222" s="143" t="s">
        <v>94</v>
      </c>
      <c r="B222" s="144" t="s">
        <v>94</v>
      </c>
      <c r="C22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22" s="56">
        <v>12000</v>
      </c>
      <c r="E222" s="37"/>
      <c r="F222" s="37"/>
      <c r="G222" s="37"/>
      <c r="H222" s="38"/>
    </row>
    <row r="223" spans="1:8" s="16" customFormat="1" ht="50.1" customHeight="1" x14ac:dyDescent="0.2">
      <c r="A223" s="143" t="s">
        <v>99</v>
      </c>
      <c r="B223" s="144"/>
      <c r="C223" s="190" t="str">
        <f>"Интернет-площадка 2gis.ru на основе Cправочника организаций "&amp;$C$2&amp;""</f>
        <v>Интернет-площадка 2gis.ru на основе Cправочника организаций "2ГИС.ЧЕЛЯБИНСК"</v>
      </c>
      <c r="D223" s="56">
        <v>69000</v>
      </c>
      <c r="E223" s="37"/>
      <c r="F223" s="37"/>
      <c r="G223" s="37"/>
      <c r="H223" s="38"/>
    </row>
    <row r="224" spans="1:8" s="16" customFormat="1" ht="50.1" customHeight="1" x14ac:dyDescent="0.2">
      <c r="A224" s="143" t="s">
        <v>100</v>
      </c>
      <c r="B224" s="144"/>
      <c r="C224" s="190"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56">
        <v>13200</v>
      </c>
      <c r="E224" s="37"/>
      <c r="F224" s="37"/>
      <c r="G224" s="37"/>
      <c r="H224" s="38"/>
    </row>
    <row r="225" spans="1:8" s="16" customFormat="1" ht="50.1" customHeight="1" x14ac:dyDescent="0.2">
      <c r="A225" s="143" t="s">
        <v>101</v>
      </c>
      <c r="B225" s="144"/>
      <c r="C225" s="190" t="str">
        <f t="shared" si="1"/>
        <v>Электронный справочник на основе Справочника организаций "2ГИС.ЧЕЛЯБИНСК" (версия для ПК)</v>
      </c>
      <c r="D225" s="56">
        <v>46680</v>
      </c>
      <c r="E225" s="37"/>
      <c r="F225" s="37"/>
      <c r="G225" s="37"/>
      <c r="H225" s="38"/>
    </row>
    <row r="226" spans="1:8" s="16" customFormat="1" ht="50.1" customHeight="1" x14ac:dyDescent="0.2">
      <c r="A226" s="143" t="s">
        <v>102</v>
      </c>
      <c r="B226" s="144"/>
      <c r="C226" s="190" t="str">
        <f>"Интернет-площадка 2gis.ru на основе Cправочника организаций "&amp;$C$2&amp;""</f>
        <v>Интернет-площадка 2gis.ru на основе Cправочника организаций "2ГИС.ЧЕЛЯБИНСК"</v>
      </c>
      <c r="D226" s="56">
        <v>49440</v>
      </c>
      <c r="E226" s="37"/>
      <c r="F226" s="37"/>
      <c r="G226" s="37"/>
      <c r="H226" s="38"/>
    </row>
    <row r="227" spans="1:8" s="16" customFormat="1" ht="50.1" customHeight="1" x14ac:dyDescent="0.2">
      <c r="A227" s="143" t="s">
        <v>103</v>
      </c>
      <c r="B227" s="144"/>
      <c r="C227" s="190" t="str">
        <f>"Интернет-площадка 2gis.ru на основе Cправочника организаций "&amp;$C$2&amp;""</f>
        <v>Интернет-площадка 2gis.ru на основе Cправочника организаций "2ГИС.ЧЕЛЯБИНСК"</v>
      </c>
      <c r="D227" s="56">
        <v>59328</v>
      </c>
      <c r="E227" s="37"/>
      <c r="F227" s="37"/>
      <c r="G227" s="37"/>
      <c r="H227" s="38"/>
    </row>
    <row r="228" spans="1:8" s="16" customFormat="1" ht="50.1" customHeight="1" x14ac:dyDescent="0.2">
      <c r="A228" s="143" t="s">
        <v>104</v>
      </c>
      <c r="B228" s="144"/>
      <c r="C228" s="190" t="str">
        <f t="shared" si="1"/>
        <v>Электронный справочник на основе Справочника организаций "2ГИС.ЧЕЛЯБИНСК" (версия для ПК)</v>
      </c>
      <c r="D228" s="56">
        <v>20640</v>
      </c>
      <c r="E228" s="37"/>
      <c r="F228" s="37"/>
      <c r="G228" s="37"/>
      <c r="H228" s="38"/>
    </row>
    <row r="229" spans="1:8" s="16" customFormat="1" ht="50.1" customHeight="1" x14ac:dyDescent="0.2">
      <c r="A229" s="143" t="s">
        <v>105</v>
      </c>
      <c r="B229" s="144"/>
      <c r="C229" s="190" t="str">
        <f t="shared" si="1"/>
        <v>Электронный справочник на основе Справочника организаций "2ГИС.ЧЕЛЯБИНСК" (версия для ПК)</v>
      </c>
      <c r="D229" s="56">
        <v>27240</v>
      </c>
      <c r="E229" s="37"/>
      <c r="F229" s="37"/>
      <c r="G229" s="37"/>
      <c r="H229" s="38"/>
    </row>
    <row r="230" spans="1:8" s="16" customFormat="1" ht="50.1" customHeight="1" x14ac:dyDescent="0.2">
      <c r="A230" s="143" t="s">
        <v>106</v>
      </c>
      <c r="B230" s="144"/>
      <c r="C230" s="190" t="str">
        <f t="shared" si="1"/>
        <v>Электронный справочник на основе Справочника организаций "2ГИС.ЧЕЛЯБИНСК" (версия для ПК)</v>
      </c>
      <c r="D230" s="56">
        <v>52440</v>
      </c>
      <c r="E230" s="37"/>
      <c r="F230" s="37"/>
      <c r="G230" s="37"/>
      <c r="H230" s="38"/>
    </row>
    <row r="231" spans="1:8" s="16" customFormat="1" ht="50.1" customHeight="1" x14ac:dyDescent="0.2">
      <c r="A231" s="143" t="s">
        <v>107</v>
      </c>
      <c r="B231" s="144"/>
      <c r="C231" s="190" t="s">
        <v>724</v>
      </c>
      <c r="D231" s="56">
        <v>1680</v>
      </c>
      <c r="E231" s="37"/>
      <c r="F231" s="37"/>
      <c r="G231" s="37"/>
      <c r="H231" s="38"/>
    </row>
    <row r="232" spans="1:8" s="16" customFormat="1" ht="50.1" customHeight="1" thickBot="1" x14ac:dyDescent="0.25">
      <c r="A232" s="143" t="s">
        <v>109</v>
      </c>
      <c r="B232" s="144"/>
      <c r="C232" s="190" t="str">
        <f t="shared" si="1"/>
        <v>Электронный справочник на основе Справочника организаций "2ГИС.ЧЕЛЯБИНСК" (версия для ПК)</v>
      </c>
      <c r="D232" s="56">
        <v>17520</v>
      </c>
      <c r="E232" s="37"/>
      <c r="F232" s="37"/>
      <c r="G232" s="37"/>
      <c r="H232" s="38"/>
    </row>
    <row r="233" spans="1:8" s="28" customFormat="1" ht="50.1" customHeight="1" thickBot="1" x14ac:dyDescent="0.25">
      <c r="A233" s="24" t="s">
        <v>110</v>
      </c>
      <c r="B233" s="25"/>
      <c r="C233" s="26"/>
      <c r="D233" s="156"/>
      <c r="E233" s="156"/>
      <c r="F233" s="156"/>
      <c r="G233" s="156"/>
      <c r="H233" s="157"/>
    </row>
    <row r="234" spans="1:8" s="16" customFormat="1" ht="50.1" customHeight="1" x14ac:dyDescent="0.2">
      <c r="A234" s="143" t="s">
        <v>111</v>
      </c>
      <c r="B234" s="144"/>
      <c r="C23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34" s="56">
        <v>16959</v>
      </c>
      <c r="E234" s="37"/>
      <c r="F234" s="37"/>
      <c r="G234" s="37"/>
      <c r="H234" s="38"/>
    </row>
    <row r="235" spans="1:8" s="16" customFormat="1" ht="50.1" customHeight="1" x14ac:dyDescent="0.2">
      <c r="A235" s="143" t="s">
        <v>112</v>
      </c>
      <c r="B235" s="144"/>
      <c r="C235" s="196"/>
      <c r="D235" s="56">
        <v>16959</v>
      </c>
      <c r="E235" s="37"/>
      <c r="F235" s="37"/>
      <c r="G235" s="37"/>
      <c r="H235" s="38"/>
    </row>
    <row r="236" spans="1:8" s="16" customFormat="1" ht="50.1" customHeight="1" x14ac:dyDescent="0.2">
      <c r="A236" s="194" t="s">
        <v>113</v>
      </c>
      <c r="B236" s="195"/>
      <c r="C236" s="196"/>
      <c r="D236" s="329">
        <v>3390</v>
      </c>
      <c r="E236" s="140"/>
      <c r="F236" s="140"/>
      <c r="G236" s="140"/>
      <c r="H236" s="140"/>
    </row>
    <row r="237" spans="1:8" s="16" customFormat="1" ht="50.1" customHeight="1" x14ac:dyDescent="0.2">
      <c r="A237" s="194" t="s">
        <v>114</v>
      </c>
      <c r="B237" s="195"/>
      <c r="C237" s="196"/>
      <c r="D237" s="329">
        <v>339</v>
      </c>
      <c r="E237" s="140"/>
      <c r="F237" s="140"/>
      <c r="G237" s="140"/>
      <c r="H237" s="140"/>
    </row>
    <row r="238" spans="1:8" s="16" customFormat="1" ht="50.1" customHeight="1" thickBot="1" x14ac:dyDescent="0.25">
      <c r="A238" s="194" t="s">
        <v>115</v>
      </c>
      <c r="B238" s="195"/>
      <c r="C238" s="198"/>
      <c r="D238" s="78">
        <v>1188</v>
      </c>
      <c r="E238" s="79"/>
      <c r="F238" s="79"/>
      <c r="G238" s="79"/>
      <c r="H238" s="79"/>
    </row>
    <row r="239" spans="1:8" s="16" customFormat="1" ht="50.1" customHeight="1" thickBot="1" x14ac:dyDescent="0.25">
      <c r="A239" s="24" t="s">
        <v>116</v>
      </c>
      <c r="B239" s="25"/>
      <c r="C239" s="26"/>
      <c r="D239" s="156"/>
      <c r="E239" s="156"/>
      <c r="F239" s="156"/>
      <c r="G239" s="156"/>
      <c r="H239" s="157"/>
    </row>
    <row r="240" spans="1:8" s="16" customFormat="1" ht="50.1" customHeight="1" x14ac:dyDescent="0.2">
      <c r="A240" s="143" t="s">
        <v>163</v>
      </c>
      <c r="B240" s="144"/>
      <c r="C240"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0" s="56">
        <v>17139</v>
      </c>
      <c r="E240" s="37"/>
      <c r="F240" s="37"/>
      <c r="G240" s="37"/>
      <c r="H240" s="38"/>
    </row>
    <row r="241" spans="1:8" s="16" customFormat="1" ht="63" customHeight="1" x14ac:dyDescent="0.2">
      <c r="A241" s="143" t="s">
        <v>118</v>
      </c>
      <c r="B241" s="144" t="s">
        <v>455</v>
      </c>
      <c r="C24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1" s="56">
        <v>7248</v>
      </c>
      <c r="E241" s="37"/>
      <c r="F241" s="37"/>
      <c r="G241" s="37"/>
      <c r="H241" s="38"/>
    </row>
    <row r="242" spans="1:8" s="16" customFormat="1" ht="50.1" customHeight="1" x14ac:dyDescent="0.2">
      <c r="A242" s="143" t="s">
        <v>164</v>
      </c>
      <c r="B242" s="144"/>
      <c r="C2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42" s="36">
        <v>42960</v>
      </c>
      <c r="E242" s="37"/>
      <c r="F242" s="37"/>
      <c r="G242" s="37"/>
      <c r="H242" s="38"/>
    </row>
    <row r="243" spans="1:8" s="16" customFormat="1" ht="70.5" customHeight="1" x14ac:dyDescent="0.2">
      <c r="A243" s="143" t="s">
        <v>165</v>
      </c>
      <c r="B243" s="144" t="s">
        <v>455</v>
      </c>
      <c r="C24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43" s="36">
        <v>18120</v>
      </c>
      <c r="E243" s="37"/>
      <c r="F243" s="37"/>
      <c r="G243" s="37"/>
      <c r="H243" s="38"/>
    </row>
    <row r="244" spans="1:8" s="16" customFormat="1" ht="126" customHeight="1" x14ac:dyDescent="0.2">
      <c r="A244" s="143" t="s">
        <v>123</v>
      </c>
      <c r="B244" s="144"/>
      <c r="C244" s="300" t="str">
        <f>C240</f>
        <v>электронный справочник на основе Справочника организаций "2ГИС.ЧЕЛЯБИНСК" (мобильная версия 2ГИС 4.0 и выше)</v>
      </c>
      <c r="D244" s="56">
        <v>15618</v>
      </c>
      <c r="E244" s="37"/>
      <c r="F244" s="37"/>
      <c r="G244" s="37"/>
      <c r="H244" s="38"/>
    </row>
    <row r="245" spans="1:8" s="16" customFormat="1" ht="126" customHeight="1" thickBot="1" x14ac:dyDescent="0.25">
      <c r="A245" s="143" t="s">
        <v>124</v>
      </c>
      <c r="B245" s="144"/>
      <c r="C2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45" s="56">
        <v>11370</v>
      </c>
      <c r="E245" s="37"/>
      <c r="F245" s="37"/>
      <c r="G245" s="37"/>
      <c r="H245" s="38"/>
    </row>
    <row r="246" spans="1:8" s="28" customFormat="1" ht="50.1" customHeight="1" thickBot="1" x14ac:dyDescent="0.25">
      <c r="A246" s="301"/>
      <c r="B246" s="302"/>
      <c r="C246" s="182"/>
      <c r="D246" s="325"/>
      <c r="E246" s="325"/>
      <c r="F246" s="325"/>
      <c r="G246" s="325"/>
      <c r="H246" s="326"/>
    </row>
    <row r="247" spans="1:8" s="23" customFormat="1" ht="26.25" x14ac:dyDescent="0.2">
      <c r="A247" s="204"/>
      <c r="B247" s="205"/>
      <c r="C247" s="206"/>
      <c r="D247" s="205"/>
      <c r="E247" s="205"/>
      <c r="F247" s="205"/>
      <c r="G247" s="205"/>
      <c r="H247" s="207"/>
    </row>
    <row r="248" spans="1:8" s="16" customFormat="1" ht="21" x14ac:dyDescent="0.2">
      <c r="A248" s="208"/>
      <c r="B248" s="209" t="s">
        <v>125</v>
      </c>
      <c r="C248" s="210" t="s">
        <v>180</v>
      </c>
      <c r="D248" s="210"/>
      <c r="E248" s="211"/>
      <c r="F248" s="211"/>
      <c r="G248" s="211"/>
      <c r="H248" s="211"/>
    </row>
    <row r="249" spans="1:8" s="16" customFormat="1" ht="21" x14ac:dyDescent="0.2">
      <c r="A249" s="208"/>
      <c r="B249" s="211"/>
      <c r="C249" s="212" t="s">
        <v>181</v>
      </c>
      <c r="D249" s="212"/>
      <c r="E249" s="211"/>
      <c r="F249" s="211"/>
      <c r="G249" s="211"/>
      <c r="H249" s="211"/>
    </row>
    <row r="250" spans="1:8" s="16" customFormat="1" ht="21" x14ac:dyDescent="0.2">
      <c r="A250" s="208"/>
      <c r="B250" s="211"/>
      <c r="C250" s="210" t="s">
        <v>182</v>
      </c>
      <c r="D250" s="212"/>
      <c r="E250" s="211"/>
      <c r="F250" s="211"/>
      <c r="G250" s="211"/>
      <c r="H250" s="211"/>
    </row>
    <row r="251" spans="1:8" s="16" customFormat="1" ht="26.25" x14ac:dyDescent="0.2">
      <c r="A251" s="221"/>
      <c r="B251" s="221"/>
      <c r="C251" s="212"/>
      <c r="D251" s="212"/>
      <c r="E251" s="223"/>
      <c r="F251" s="224"/>
      <c r="G251" s="225"/>
      <c r="H251" s="225"/>
    </row>
    <row r="252" spans="1:8" s="16" customFormat="1" ht="26.25" x14ac:dyDescent="0.2">
      <c r="A252" s="215" t="str">
        <f>Абакан_юр!A157</f>
        <v>По соглашению сторон в качестве валюты платежа могут выступать украинские гривны, в этом случае курс следующий: 1 руб. = 0,4294 гривен</v>
      </c>
      <c r="B252" s="215"/>
      <c r="C252" s="215"/>
      <c r="D252" s="216"/>
      <c r="E252" s="216"/>
      <c r="F252" s="217"/>
      <c r="G252" s="218"/>
      <c r="H252" s="218"/>
    </row>
    <row r="253" spans="1:8" s="16" customFormat="1" ht="26.25" x14ac:dyDescent="0.2">
      <c r="A253" s="215" t="str">
        <f>Абакан_юр!A158</f>
        <v>По соглашению сторон в качестве валюты платежа могут выступать дирхамы ОАЭ, в этом случае курс следующий: 1 руб. = 0,0422 дирхам</v>
      </c>
      <c r="B253" s="215"/>
      <c r="C253" s="215"/>
      <c r="D253" s="216"/>
      <c r="E253" s="216"/>
      <c r="F253" s="217"/>
      <c r="G253" s="220"/>
      <c r="H253" s="220"/>
    </row>
    <row r="254" spans="1:8" ht="12.6" customHeight="1" x14ac:dyDescent="0.2">
      <c r="A254" s="215" t="str">
        <f>Абакан_юр!A159</f>
        <v>По соглашению сторон в качестве валюты платежа могут выступать доллары США, в этом случае курс следующий: 1 руб. = 0,0115 доллара</v>
      </c>
      <c r="B254" s="215"/>
      <c r="C254" s="215"/>
      <c r="D254" s="216"/>
      <c r="E254" s="216"/>
      <c r="F254" s="217"/>
      <c r="G254" s="220"/>
      <c r="H254" s="220"/>
    </row>
    <row r="255" spans="1:8" s="211" customFormat="1" ht="24.95" customHeight="1" x14ac:dyDescent="0.2">
      <c r="A255" s="215" t="str">
        <f>Абакан_юр!A160</f>
        <v>По соглашению сторон в качестве валюты платежа могут выступать евро, в этом случае курс следующий: 1 руб. = 0,0106 евро</v>
      </c>
      <c r="B255" s="215"/>
      <c r="C255" s="215"/>
      <c r="D255" s="216"/>
      <c r="E255" s="217"/>
      <c r="F255" s="217"/>
      <c r="G255" s="220"/>
      <c r="H255" s="220"/>
    </row>
    <row r="256" spans="1:8" s="211" customFormat="1" ht="24.95" customHeight="1" x14ac:dyDescent="0.2">
      <c r="A256" s="215" t="str">
        <f>Абакан_юр!A161</f>
        <v>По соглашению сторон в качестве валюты платежа могут выступать чешские кроны, в этом случае курс следующий: 1 руб. = 0,2596 крона</v>
      </c>
      <c r="B256" s="215"/>
      <c r="C256" s="215"/>
      <c r="D256" s="216"/>
      <c r="E256" s="217"/>
      <c r="F256" s="217"/>
      <c r="G256" s="220"/>
      <c r="H256" s="220"/>
    </row>
    <row r="257" spans="1:8" s="211" customFormat="1" ht="24.95" customHeight="1" x14ac:dyDescent="0.2">
      <c r="A257" s="215" t="str">
        <f>Абакан_юр!A162</f>
        <v>По соглашению сторон в качестве валюты платежа могут выступать киргизские сомы, в этом случае курс следующий: 1 руб. = 1,0276 сом</v>
      </c>
      <c r="B257" s="215"/>
      <c r="C257" s="215"/>
      <c r="D257" s="216"/>
      <c r="E257" s="216"/>
      <c r="F257" s="217"/>
      <c r="G257" s="220"/>
      <c r="H257" s="220"/>
    </row>
    <row r="258" spans="1:8" s="226" customFormat="1" ht="12" customHeight="1" x14ac:dyDescent="0.2">
      <c r="A258" s="215" t="str">
        <f>Абакан_юр!A163</f>
        <v>По соглашению сторон в качестве валюты платежа могут выступать казахстанские тенге, в этом случае курс следующий: 1 руб. = 5,2809 тенге</v>
      </c>
      <c r="B258" s="215"/>
      <c r="C258" s="215"/>
      <c r="D258" s="216"/>
      <c r="E258" s="216"/>
      <c r="F258" s="217"/>
      <c r="G258" s="220"/>
      <c r="H258" s="220"/>
    </row>
    <row r="259" spans="1:8" s="219" customFormat="1" ht="24.95" customHeight="1" x14ac:dyDescent="0.2">
      <c r="A259" s="221"/>
      <c r="B259" s="221"/>
      <c r="C259" s="222"/>
      <c r="D259" s="223"/>
      <c r="E259" s="223"/>
      <c r="F259" s="224"/>
      <c r="G259" s="225"/>
      <c r="H259" s="225"/>
    </row>
    <row r="260" spans="1:8" s="219" customFormat="1" ht="24.95" customHeight="1" x14ac:dyDescent="0.2">
      <c r="A260" s="227" t="s">
        <v>136</v>
      </c>
      <c r="B260" s="227"/>
      <c r="C260" s="227"/>
      <c r="D260" s="227"/>
      <c r="E260" s="227"/>
      <c r="F260" s="227"/>
      <c r="G260" s="227"/>
      <c r="H260" s="227"/>
    </row>
    <row r="261" spans="1:8" s="219" customFormat="1" ht="24.95" customHeight="1" x14ac:dyDescent="0.2">
      <c r="A261" s="227" t="s">
        <v>137</v>
      </c>
      <c r="B261" s="227"/>
      <c r="C261" s="227"/>
      <c r="D261" s="227"/>
      <c r="E261" s="227"/>
      <c r="F261" s="227"/>
      <c r="G261" s="227"/>
      <c r="H261" s="227"/>
    </row>
    <row r="262" spans="1:8" s="219" customFormat="1" ht="24.95" customHeight="1" x14ac:dyDescent="0.2">
      <c r="A262" s="215" t="s">
        <v>458</v>
      </c>
      <c r="B262" s="215"/>
      <c r="C262" s="215"/>
      <c r="D262" s="215"/>
      <c r="E262" s="215"/>
      <c r="F262" s="215"/>
      <c r="G262" s="215"/>
      <c r="H262" s="215"/>
    </row>
    <row r="263" spans="1:8" s="219" customFormat="1" ht="24.95" customHeight="1" thickBot="1" x14ac:dyDescent="0.25">
      <c r="A263" s="228" t="s">
        <v>138</v>
      </c>
      <c r="B263" s="228"/>
      <c r="C263" s="228"/>
      <c r="D263" s="228"/>
      <c r="E263" s="228"/>
      <c r="F263" s="229"/>
      <c r="H263" s="230"/>
    </row>
    <row r="264" spans="1:8" s="219" customFormat="1" ht="24.95" customHeight="1" thickBot="1" x14ac:dyDescent="0.25">
      <c r="A264" s="541" t="s">
        <v>139</v>
      </c>
      <c r="B264" s="542"/>
      <c r="C264" s="542"/>
      <c r="D264" s="542"/>
      <c r="E264" s="543"/>
      <c r="F264" s="234"/>
      <c r="G264" s="205"/>
      <c r="H264" s="235"/>
    </row>
    <row r="265" spans="1:8" s="219" customFormat="1" ht="24.95" customHeight="1" thickBot="1" x14ac:dyDescent="0.25">
      <c r="A265" s="305" t="s">
        <v>140</v>
      </c>
      <c r="B265" s="306"/>
      <c r="C265" s="238" t="s">
        <v>141</v>
      </c>
      <c r="D265" s="330" t="s">
        <v>142</v>
      </c>
      <c r="E265" s="331"/>
      <c r="F265" s="240"/>
      <c r="G265" s="240"/>
      <c r="H265" s="240"/>
    </row>
    <row r="266" spans="1:8" s="226" customFormat="1" ht="12" customHeight="1" x14ac:dyDescent="0.2">
      <c r="A266" s="241" t="s">
        <v>169</v>
      </c>
      <c r="B266" s="242"/>
      <c r="C266" s="757" t="s">
        <v>170</v>
      </c>
      <c r="D266" s="370">
        <v>2343</v>
      </c>
      <c r="E266" s="245"/>
      <c r="F266" s="240"/>
      <c r="G266" s="240"/>
      <c r="H266" s="240"/>
    </row>
    <row r="267" spans="1:8" ht="24.95" customHeight="1" x14ac:dyDescent="0.2">
      <c r="A267" s="755" t="s">
        <v>171</v>
      </c>
      <c r="B267" s="756"/>
      <c r="C267" s="759"/>
      <c r="D267" s="680">
        <v>1701</v>
      </c>
      <c r="E267" s="682"/>
      <c r="F267" s="240"/>
      <c r="G267" s="240"/>
      <c r="H267" s="240"/>
    </row>
    <row r="268" spans="1:8" ht="24.95" customHeight="1" x14ac:dyDescent="0.2">
      <c r="A268" s="755" t="s">
        <v>172</v>
      </c>
      <c r="B268" s="756"/>
      <c r="C268" s="759"/>
      <c r="D268" s="680">
        <v>1542</v>
      </c>
      <c r="E268" s="682"/>
      <c r="F268" s="240"/>
      <c r="G268" s="240"/>
      <c r="H268" s="240"/>
    </row>
    <row r="269" spans="1:8" s="205" customFormat="1" ht="38.25" customHeight="1" x14ac:dyDescent="0.2">
      <c r="A269" s="755" t="s">
        <v>173</v>
      </c>
      <c r="B269" s="756"/>
      <c r="C269" s="544"/>
      <c r="D269" s="680">
        <v>1380</v>
      </c>
      <c r="E269" s="682"/>
      <c r="F269" s="240"/>
      <c r="G269" s="240"/>
      <c r="H269" s="240"/>
    </row>
    <row r="270" spans="1:8" s="230" customFormat="1" ht="50.1" customHeight="1" x14ac:dyDescent="0.2">
      <c r="A270" s="246" t="s">
        <v>143</v>
      </c>
      <c r="B270" s="247"/>
      <c r="C270" s="248" t="s">
        <v>144</v>
      </c>
      <c r="D270" s="249" t="s">
        <v>145</v>
      </c>
      <c r="E270" s="250"/>
      <c r="F270" s="240"/>
      <c r="G270" s="240"/>
      <c r="H270" s="240"/>
    </row>
    <row r="271" spans="1:8" s="235" customFormat="1" ht="50.1" customHeight="1" x14ac:dyDescent="0.2">
      <c r="A271" s="246" t="s">
        <v>146</v>
      </c>
      <c r="B271" s="247"/>
      <c r="C271" s="248" t="s">
        <v>147</v>
      </c>
      <c r="D271" s="249" t="s">
        <v>148</v>
      </c>
      <c r="E271" s="250"/>
      <c r="F271" s="240"/>
      <c r="G271" s="240"/>
      <c r="H271" s="240"/>
    </row>
    <row r="272" spans="1:8" ht="88.5" customHeight="1" thickBot="1" x14ac:dyDescent="0.25">
      <c r="A272" s="332" t="s">
        <v>149</v>
      </c>
      <c r="B272" s="333"/>
      <c r="C272" s="334" t="s">
        <v>150</v>
      </c>
      <c r="D272" s="335" t="s">
        <v>148</v>
      </c>
      <c r="E272" s="336"/>
      <c r="F272" s="240"/>
      <c r="G272" s="240"/>
      <c r="H272" s="240"/>
    </row>
    <row r="273" spans="1:8" ht="50.1" customHeight="1" thickBot="1" x14ac:dyDescent="0.25">
      <c r="A273" s="332" t="s">
        <v>152</v>
      </c>
      <c r="B273" s="333"/>
      <c r="C273" s="547" t="s">
        <v>153</v>
      </c>
      <c r="D273" s="335" t="s">
        <v>148</v>
      </c>
      <c r="E273" s="336"/>
      <c r="F273" s="234"/>
      <c r="G273" s="234"/>
      <c r="H273" s="234"/>
    </row>
    <row r="274" spans="1:8" ht="50.1" customHeight="1" thickBot="1" x14ac:dyDescent="0.25">
      <c r="A274" s="332" t="s">
        <v>154</v>
      </c>
      <c r="B274" s="333"/>
      <c r="C274" s="334" t="s">
        <v>155</v>
      </c>
      <c r="D274" s="335" t="s">
        <v>148</v>
      </c>
      <c r="E274" s="336"/>
      <c r="F274" s="224"/>
      <c r="G274" s="225"/>
      <c r="H274" s="225"/>
    </row>
    <row r="275" spans="1:8" ht="50.1" customHeight="1" x14ac:dyDescent="0.2">
      <c r="A275" s="252" t="s">
        <v>156</v>
      </c>
      <c r="B275" s="252"/>
      <c r="C275" s="252"/>
      <c r="D275" s="252"/>
      <c r="E275" s="252"/>
      <c r="F275" s="252"/>
      <c r="G275" s="252"/>
      <c r="H275" s="252"/>
    </row>
    <row r="276" spans="1:8" ht="50.1" customHeight="1" x14ac:dyDescent="0.2">
      <c r="A276" s="252" t="s">
        <v>157</v>
      </c>
      <c r="B276" s="252"/>
      <c r="C276" s="252"/>
      <c r="D276" s="252"/>
      <c r="E276" s="252"/>
      <c r="F276" s="252"/>
      <c r="G276" s="252"/>
      <c r="H276" s="252"/>
    </row>
    <row r="277" spans="1:8" ht="99.95" customHeight="1" x14ac:dyDescent="0.2">
      <c r="A277" s="311"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7" s="311"/>
      <c r="C277" s="311"/>
      <c r="D277" s="311"/>
      <c r="E277" s="311"/>
      <c r="F277" s="311"/>
      <c r="G277" s="311"/>
      <c r="H277" s="311"/>
    </row>
    <row r="278" spans="1:8" ht="75" customHeight="1" x14ac:dyDescent="0.2">
      <c r="A278" s="227" t="s">
        <v>159</v>
      </c>
      <c r="B278" s="227"/>
      <c r="C278" s="227"/>
      <c r="D278" s="227"/>
      <c r="E278" s="227"/>
      <c r="F278" s="227"/>
      <c r="G278" s="227"/>
      <c r="H278" s="227"/>
    </row>
    <row r="279" spans="1:8" ht="96.75" customHeight="1" x14ac:dyDescent="0.2">
      <c r="A279" s="252" t="s">
        <v>160</v>
      </c>
      <c r="B279" s="252"/>
      <c r="C279" s="252"/>
      <c r="D279" s="252"/>
      <c r="E279" s="252"/>
      <c r="F279" s="252"/>
      <c r="G279" s="252"/>
      <c r="H279" s="252"/>
    </row>
    <row r="280" spans="1:8" s="205" customFormat="1" ht="125.25" customHeight="1" x14ac:dyDescent="0.2">
      <c r="A280" s="487" t="s">
        <v>459</v>
      </c>
      <c r="B280" s="487"/>
      <c r="C280" s="487"/>
      <c r="D280" s="487"/>
      <c r="E280" s="487"/>
      <c r="F280" s="487"/>
      <c r="G280" s="487"/>
      <c r="H280" s="487"/>
    </row>
    <row r="281" spans="1:8" ht="25.5" x14ac:dyDescent="0.35">
      <c r="A281" s="488" t="s">
        <v>460</v>
      </c>
      <c r="B281" s="489"/>
      <c r="C281" s="490" t="s">
        <v>461</v>
      </c>
    </row>
    <row r="282" spans="1:8" ht="25.5" x14ac:dyDescent="0.35">
      <c r="A282" s="491" t="s">
        <v>462</v>
      </c>
      <c r="B282" s="492"/>
      <c r="C282" s="493">
        <v>1</v>
      </c>
    </row>
    <row r="283" spans="1:8" ht="25.5" x14ac:dyDescent="0.35">
      <c r="A283" s="491">
        <v>2</v>
      </c>
      <c r="B283" s="492"/>
      <c r="C283" s="493">
        <v>1.1000000000000001</v>
      </c>
    </row>
    <row r="284" spans="1:8" ht="25.5" x14ac:dyDescent="0.35">
      <c r="A284" s="491">
        <v>3</v>
      </c>
      <c r="B284" s="492"/>
      <c r="C284" s="493">
        <v>1.2</v>
      </c>
    </row>
    <row r="285" spans="1:8" ht="25.5" x14ac:dyDescent="0.35">
      <c r="A285" s="491" t="s">
        <v>463</v>
      </c>
      <c r="B285" s="492"/>
      <c r="C285" s="493">
        <v>1.25</v>
      </c>
    </row>
    <row r="286" spans="1:8" ht="25.5" x14ac:dyDescent="0.35">
      <c r="A286" s="491" t="s">
        <v>464</v>
      </c>
      <c r="B286" s="492"/>
      <c r="C286" s="493">
        <v>1.3</v>
      </c>
    </row>
    <row r="287" spans="1:8" ht="25.5" x14ac:dyDescent="0.35">
      <c r="A287" s="491" t="s">
        <v>465</v>
      </c>
      <c r="B287" s="492"/>
      <c r="C287" s="493">
        <v>1.35</v>
      </c>
    </row>
    <row r="288" spans="1:8" ht="25.5" x14ac:dyDescent="0.35">
      <c r="A288" s="491" t="s">
        <v>466</v>
      </c>
      <c r="B288" s="492"/>
      <c r="C288" s="493">
        <v>1.4</v>
      </c>
    </row>
    <row r="289" spans="1:8" ht="25.5" x14ac:dyDescent="0.35">
      <c r="A289" s="491" t="s">
        <v>467</v>
      </c>
      <c r="B289" s="492"/>
      <c r="C289" s="493">
        <v>1.45</v>
      </c>
    </row>
    <row r="290" spans="1:8" ht="25.5" x14ac:dyDescent="0.35">
      <c r="A290" s="491" t="s">
        <v>468</v>
      </c>
      <c r="B290" s="492"/>
      <c r="C290" s="493">
        <v>1.5</v>
      </c>
    </row>
    <row r="291" spans="1:8" ht="25.5" x14ac:dyDescent="0.35">
      <c r="A291" s="491" t="s">
        <v>469</v>
      </c>
      <c r="B291" s="492"/>
      <c r="C291" s="493">
        <v>2</v>
      </c>
    </row>
    <row r="292" spans="1:8" ht="23.25" x14ac:dyDescent="0.2">
      <c r="A292" s="252" t="s">
        <v>470</v>
      </c>
      <c r="B292" s="252"/>
      <c r="C292" s="252"/>
      <c r="D292" s="252"/>
      <c r="E292" s="252"/>
      <c r="F292" s="252"/>
      <c r="G292" s="252"/>
      <c r="H292" s="252"/>
    </row>
    <row r="295" spans="1:8" s="254" customFormat="1" ht="114.75" customHeight="1" x14ac:dyDescent="0.2">
      <c r="A295" s="227" t="s">
        <v>471</v>
      </c>
      <c r="B295" s="227"/>
      <c r="C295" s="227"/>
      <c r="D295" s="227"/>
      <c r="E295" s="227"/>
      <c r="F295" s="227"/>
      <c r="G295" s="227"/>
      <c r="H295" s="227"/>
    </row>
    <row r="302" spans="1:8" s="254" customFormat="1" ht="114.75" customHeight="1" x14ac:dyDescent="0.2">
      <c r="A302" s="204"/>
      <c r="B302" s="205"/>
      <c r="C302" s="206"/>
      <c r="D302" s="205"/>
      <c r="E302" s="205"/>
      <c r="F302" s="205"/>
      <c r="G302" s="205"/>
      <c r="H302" s="207"/>
    </row>
  </sheetData>
  <sheetProtection selectLockedCells="1" selectUnlockedCells="1"/>
  <mergeCells count="504">
    <mergeCell ref="A291:B291"/>
    <mergeCell ref="A292:H292"/>
    <mergeCell ref="A295:E295"/>
    <mergeCell ref="F295:H295"/>
    <mergeCell ref="A285:B285"/>
    <mergeCell ref="A286:B286"/>
    <mergeCell ref="A287:B287"/>
    <mergeCell ref="A288:B288"/>
    <mergeCell ref="A289:B289"/>
    <mergeCell ref="A290:B290"/>
    <mergeCell ref="A279:H279"/>
    <mergeCell ref="A280:H280"/>
    <mergeCell ref="A281:B281"/>
    <mergeCell ref="A282:B282"/>
    <mergeCell ref="A283:B283"/>
    <mergeCell ref="A284:B284"/>
    <mergeCell ref="A274:B274"/>
    <mergeCell ref="D274:E274"/>
    <mergeCell ref="A275:H275"/>
    <mergeCell ref="A276:H276"/>
    <mergeCell ref="A277:H277"/>
    <mergeCell ref="A278:H278"/>
    <mergeCell ref="A271:B271"/>
    <mergeCell ref="D271:E271"/>
    <mergeCell ref="A272:B272"/>
    <mergeCell ref="D272:E272"/>
    <mergeCell ref="A273:B273"/>
    <mergeCell ref="D273:E273"/>
    <mergeCell ref="A268:B268"/>
    <mergeCell ref="D268:E268"/>
    <mergeCell ref="A269:B269"/>
    <mergeCell ref="D269:E269"/>
    <mergeCell ref="A270:B270"/>
    <mergeCell ref="D270:E270"/>
    <mergeCell ref="A262:H262"/>
    <mergeCell ref="A263:E263"/>
    <mergeCell ref="A264:E264"/>
    <mergeCell ref="A265:B265"/>
    <mergeCell ref="D265:E265"/>
    <mergeCell ref="A266:B266"/>
    <mergeCell ref="C266:C269"/>
    <mergeCell ref="D266:E266"/>
    <mergeCell ref="A267:B267"/>
    <mergeCell ref="D267:E267"/>
    <mergeCell ref="A255:C255"/>
    <mergeCell ref="A256:C256"/>
    <mergeCell ref="A257:C257"/>
    <mergeCell ref="A258:C258"/>
    <mergeCell ref="A260:H260"/>
    <mergeCell ref="A261:H261"/>
    <mergeCell ref="C250:D250"/>
    <mergeCell ref="C251:D251"/>
    <mergeCell ref="A252:C252"/>
    <mergeCell ref="G252:H252"/>
    <mergeCell ref="A253:C253"/>
    <mergeCell ref="A254:C254"/>
    <mergeCell ref="A245:B245"/>
    <mergeCell ref="D245:H245"/>
    <mergeCell ref="A246:B246"/>
    <mergeCell ref="D246:H246"/>
    <mergeCell ref="C248:D248"/>
    <mergeCell ref="C249:D249"/>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9"/>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F102:F105"/>
    <mergeCell ref="G102:G105"/>
    <mergeCell ref="H102:H105"/>
    <mergeCell ref="D106:H106"/>
    <mergeCell ref="A107:A111"/>
    <mergeCell ref="D107:D111"/>
    <mergeCell ref="E107:E111"/>
    <mergeCell ref="F107:F111"/>
    <mergeCell ref="G107:G111"/>
    <mergeCell ref="H107:H111"/>
    <mergeCell ref="A98:B98"/>
    <mergeCell ref="D98:H98"/>
    <mergeCell ref="A99:B99"/>
    <mergeCell ref="D99:H99"/>
    <mergeCell ref="D100:H100"/>
    <mergeCell ref="A102:A105"/>
    <mergeCell ref="B102:B103"/>
    <mergeCell ref="C102:C103"/>
    <mergeCell ref="D102:D105"/>
    <mergeCell ref="E102:E105"/>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9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62"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4">
        <v>330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361">
        <f>F48*1.2</f>
        <v>576</v>
      </c>
      <c r="E48" s="361">
        <f>F48*1.1</f>
        <v>528</v>
      </c>
      <c r="F48" s="361">
        <v>480</v>
      </c>
      <c r="G48" s="361">
        <f>F48*0.75</f>
        <v>360</v>
      </c>
      <c r="H48" s="361">
        <f>F48*0.5</f>
        <v>240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1650 до 49500</v>
      </c>
      <c r="E55" s="122"/>
      <c r="F55" s="122"/>
      <c r="G55" s="122"/>
      <c r="H55" s="123"/>
    </row>
    <row r="56" spans="1:8" ht="37.5" customHeight="1" x14ac:dyDescent="0.2">
      <c r="A56" s="124" t="s">
        <v>32</v>
      </c>
      <c r="B56" s="125"/>
      <c r="C56" s="37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6" s="31">
        <v>1650</v>
      </c>
      <c r="E56" s="32"/>
      <c r="F56" s="32"/>
      <c r="G56" s="32"/>
      <c r="H56" s="33"/>
    </row>
    <row r="57" spans="1:8" ht="37.5" customHeight="1" x14ac:dyDescent="0.2">
      <c r="A57" s="130" t="s">
        <v>33</v>
      </c>
      <c r="B57" s="131"/>
      <c r="C57" s="126"/>
      <c r="D57" s="36">
        <v>3300</v>
      </c>
      <c r="E57" s="37"/>
      <c r="F57" s="37"/>
      <c r="G57" s="37"/>
      <c r="H57" s="38"/>
    </row>
    <row r="58" spans="1:8" ht="37.5" customHeight="1" x14ac:dyDescent="0.2">
      <c r="A58" s="130" t="s">
        <v>34</v>
      </c>
      <c r="B58" s="131"/>
      <c r="C58" s="126"/>
      <c r="D58" s="36">
        <v>4950</v>
      </c>
      <c r="E58" s="37"/>
      <c r="F58" s="37"/>
      <c r="G58" s="37"/>
      <c r="H58" s="38"/>
    </row>
    <row r="59" spans="1:8" ht="37.5" customHeight="1" x14ac:dyDescent="0.2">
      <c r="A59" s="130" t="s">
        <v>35</v>
      </c>
      <c r="B59" s="131"/>
      <c r="C59" s="126"/>
      <c r="D59" s="36">
        <v>6600</v>
      </c>
      <c r="E59" s="37"/>
      <c r="F59" s="37"/>
      <c r="G59" s="37"/>
      <c r="H59" s="38"/>
    </row>
    <row r="60" spans="1:8" ht="37.5" customHeight="1" x14ac:dyDescent="0.2">
      <c r="A60" s="130" t="s">
        <v>36</v>
      </c>
      <c r="B60" s="131"/>
      <c r="C60" s="126"/>
      <c r="D60" s="36">
        <v>8250</v>
      </c>
      <c r="E60" s="37"/>
      <c r="F60" s="37"/>
      <c r="G60" s="37"/>
      <c r="H60" s="38"/>
    </row>
    <row r="61" spans="1:8" ht="37.5" customHeight="1" x14ac:dyDescent="0.2">
      <c r="A61" s="130" t="s">
        <v>37</v>
      </c>
      <c r="B61" s="131"/>
      <c r="C61" s="126"/>
      <c r="D61" s="36">
        <v>9900</v>
      </c>
      <c r="E61" s="37"/>
      <c r="F61" s="37"/>
      <c r="G61" s="37"/>
      <c r="H61" s="38"/>
    </row>
    <row r="62" spans="1:8" ht="37.5" customHeight="1" x14ac:dyDescent="0.2">
      <c r="A62" s="130" t="s">
        <v>38</v>
      </c>
      <c r="B62" s="131"/>
      <c r="C62" s="126"/>
      <c r="D62" s="36">
        <v>11550</v>
      </c>
      <c r="E62" s="37"/>
      <c r="F62" s="37"/>
      <c r="G62" s="37"/>
      <c r="H62" s="38"/>
    </row>
    <row r="63" spans="1:8" ht="37.5" customHeight="1" x14ac:dyDescent="0.2">
      <c r="A63" s="130" t="s">
        <v>39</v>
      </c>
      <c r="B63" s="131"/>
      <c r="C63" s="126"/>
      <c r="D63" s="36">
        <v>13200</v>
      </c>
      <c r="E63" s="37"/>
      <c r="F63" s="37"/>
      <c r="G63" s="37"/>
      <c r="H63" s="38"/>
    </row>
    <row r="64" spans="1:8" ht="37.5" customHeight="1" x14ac:dyDescent="0.2">
      <c r="A64" s="130" t="s">
        <v>40</v>
      </c>
      <c r="B64" s="131"/>
      <c r="C64" s="126"/>
      <c r="D64" s="36">
        <v>14850</v>
      </c>
      <c r="E64" s="37"/>
      <c r="F64" s="37"/>
      <c r="G64" s="37"/>
      <c r="H64" s="38"/>
    </row>
    <row r="65" spans="1:8" ht="37.5" customHeight="1" x14ac:dyDescent="0.2">
      <c r="A65" s="130" t="s">
        <v>41</v>
      </c>
      <c r="B65" s="131"/>
      <c r="C65" s="126"/>
      <c r="D65" s="36">
        <v>16500</v>
      </c>
      <c r="E65" s="37"/>
      <c r="F65" s="37"/>
      <c r="G65" s="37"/>
      <c r="H65" s="38"/>
    </row>
    <row r="66" spans="1:8" ht="37.5" customHeight="1" x14ac:dyDescent="0.2">
      <c r="A66" s="130" t="s">
        <v>42</v>
      </c>
      <c r="B66" s="131"/>
      <c r="C66" s="126"/>
      <c r="D66" s="36">
        <v>18150</v>
      </c>
      <c r="E66" s="37"/>
      <c r="F66" s="37"/>
      <c r="G66" s="37"/>
      <c r="H66" s="38"/>
    </row>
    <row r="67" spans="1:8" ht="37.5" customHeight="1" x14ac:dyDescent="0.2">
      <c r="A67" s="130" t="s">
        <v>43</v>
      </c>
      <c r="B67" s="131"/>
      <c r="C67" s="126"/>
      <c r="D67" s="36">
        <v>19800</v>
      </c>
      <c r="E67" s="37"/>
      <c r="F67" s="37"/>
      <c r="G67" s="37"/>
      <c r="H67" s="38"/>
    </row>
    <row r="68" spans="1:8" ht="37.5" customHeight="1" x14ac:dyDescent="0.2">
      <c r="A68" s="130" t="s">
        <v>44</v>
      </c>
      <c r="B68" s="131"/>
      <c r="C68" s="126"/>
      <c r="D68" s="36">
        <v>21450</v>
      </c>
      <c r="E68" s="37"/>
      <c r="F68" s="37"/>
      <c r="G68" s="37"/>
      <c r="H68" s="38"/>
    </row>
    <row r="69" spans="1:8" ht="37.5" customHeight="1" x14ac:dyDescent="0.2">
      <c r="A69" s="130" t="s">
        <v>45</v>
      </c>
      <c r="B69" s="131"/>
      <c r="C69" s="126"/>
      <c r="D69" s="36">
        <v>23100</v>
      </c>
      <c r="E69" s="37"/>
      <c r="F69" s="37"/>
      <c r="G69" s="37"/>
      <c r="H69" s="38"/>
    </row>
    <row r="70" spans="1:8" ht="37.5" customHeight="1" x14ac:dyDescent="0.2">
      <c r="A70" s="130" t="s">
        <v>46</v>
      </c>
      <c r="B70" s="131"/>
      <c r="C70" s="126"/>
      <c r="D70" s="36">
        <v>24750</v>
      </c>
      <c r="E70" s="37"/>
      <c r="F70" s="37"/>
      <c r="G70" s="37"/>
      <c r="H70" s="38"/>
    </row>
    <row r="71" spans="1:8" ht="37.5" customHeight="1" x14ac:dyDescent="0.2">
      <c r="A71" s="130" t="s">
        <v>47</v>
      </c>
      <c r="B71" s="131"/>
      <c r="C71" s="126"/>
      <c r="D71" s="36">
        <v>26400</v>
      </c>
      <c r="E71" s="37"/>
      <c r="F71" s="37"/>
      <c r="G71" s="37"/>
      <c r="H71" s="38"/>
    </row>
    <row r="72" spans="1:8" ht="37.5" customHeight="1" x14ac:dyDescent="0.2">
      <c r="A72" s="130" t="s">
        <v>48</v>
      </c>
      <c r="B72" s="131"/>
      <c r="C72" s="126"/>
      <c r="D72" s="36">
        <v>28050</v>
      </c>
      <c r="E72" s="37"/>
      <c r="F72" s="37"/>
      <c r="G72" s="37"/>
      <c r="H72" s="38"/>
    </row>
    <row r="73" spans="1:8" ht="37.5" customHeight="1" x14ac:dyDescent="0.2">
      <c r="A73" s="130" t="s">
        <v>49</v>
      </c>
      <c r="B73" s="131"/>
      <c r="C73" s="126"/>
      <c r="D73" s="36">
        <v>29700</v>
      </c>
      <c r="E73" s="37"/>
      <c r="F73" s="37"/>
      <c r="G73" s="37"/>
      <c r="H73" s="38"/>
    </row>
    <row r="74" spans="1:8" ht="37.5" customHeight="1" x14ac:dyDescent="0.2">
      <c r="A74" s="130" t="s">
        <v>50</v>
      </c>
      <c r="B74" s="131"/>
      <c r="C74" s="126"/>
      <c r="D74" s="36">
        <v>31350</v>
      </c>
      <c r="E74" s="37"/>
      <c r="F74" s="37"/>
      <c r="G74" s="37"/>
      <c r="H74" s="38"/>
    </row>
    <row r="75" spans="1:8" ht="37.5" customHeight="1" x14ac:dyDescent="0.2">
      <c r="A75" s="130" t="s">
        <v>51</v>
      </c>
      <c r="B75" s="131"/>
      <c r="C75" s="126"/>
      <c r="D75" s="36">
        <v>33000</v>
      </c>
      <c r="E75" s="37"/>
      <c r="F75" s="37"/>
      <c r="G75" s="37"/>
      <c r="H75" s="38"/>
    </row>
    <row r="76" spans="1:8" ht="37.5" customHeight="1" x14ac:dyDescent="0.2">
      <c r="A76" s="130" t="s">
        <v>196</v>
      </c>
      <c r="B76" s="131"/>
      <c r="C76" s="126"/>
      <c r="D76" s="36">
        <v>34650</v>
      </c>
      <c r="E76" s="37"/>
      <c r="F76" s="37"/>
      <c r="G76" s="37"/>
      <c r="H76" s="38"/>
    </row>
    <row r="77" spans="1:8" ht="37.5" customHeight="1" x14ac:dyDescent="0.2">
      <c r="A77" s="130" t="s">
        <v>197</v>
      </c>
      <c r="B77" s="131"/>
      <c r="C77" s="126"/>
      <c r="D77" s="36">
        <v>36300</v>
      </c>
      <c r="E77" s="37"/>
      <c r="F77" s="37"/>
      <c r="G77" s="37"/>
      <c r="H77" s="38"/>
    </row>
    <row r="78" spans="1:8" ht="37.5" customHeight="1" x14ac:dyDescent="0.2">
      <c r="A78" s="130" t="s">
        <v>198</v>
      </c>
      <c r="B78" s="131"/>
      <c r="C78" s="126"/>
      <c r="D78" s="36">
        <v>37950</v>
      </c>
      <c r="E78" s="37"/>
      <c r="F78" s="37"/>
      <c r="G78" s="37"/>
      <c r="H78" s="38"/>
    </row>
    <row r="79" spans="1:8" ht="37.5" customHeight="1" x14ac:dyDescent="0.2">
      <c r="A79" s="130" t="s">
        <v>199</v>
      </c>
      <c r="B79" s="131"/>
      <c r="C79" s="126"/>
      <c r="D79" s="36">
        <v>39600</v>
      </c>
      <c r="E79" s="37"/>
      <c r="F79" s="37"/>
      <c r="G79" s="37"/>
      <c r="H79" s="38"/>
    </row>
    <row r="80" spans="1:8" ht="37.5" customHeight="1" x14ac:dyDescent="0.2">
      <c r="A80" s="130" t="s">
        <v>200</v>
      </c>
      <c r="B80" s="131"/>
      <c r="C80" s="126"/>
      <c r="D80" s="36">
        <v>41250</v>
      </c>
      <c r="E80" s="37"/>
      <c r="F80" s="37"/>
      <c r="G80" s="37"/>
      <c r="H80" s="38"/>
    </row>
    <row r="81" spans="1:8" ht="37.5" customHeight="1" x14ac:dyDescent="0.2">
      <c r="A81" s="130" t="s">
        <v>201</v>
      </c>
      <c r="B81" s="131"/>
      <c r="C81" s="126"/>
      <c r="D81" s="36">
        <v>42900</v>
      </c>
      <c r="E81" s="37"/>
      <c r="F81" s="37"/>
      <c r="G81" s="37"/>
      <c r="H81" s="38"/>
    </row>
    <row r="82" spans="1:8" ht="37.5" customHeight="1" x14ac:dyDescent="0.2">
      <c r="A82" s="130" t="s">
        <v>202</v>
      </c>
      <c r="B82" s="131"/>
      <c r="C82" s="126"/>
      <c r="D82" s="36">
        <v>44550</v>
      </c>
      <c r="E82" s="37"/>
      <c r="F82" s="37"/>
      <c r="G82" s="37"/>
      <c r="H82" s="38"/>
    </row>
    <row r="83" spans="1:8" ht="37.5" customHeight="1" x14ac:dyDescent="0.2">
      <c r="A83" s="130" t="s">
        <v>203</v>
      </c>
      <c r="B83" s="131"/>
      <c r="C83" s="126"/>
      <c r="D83" s="36">
        <v>46200</v>
      </c>
      <c r="E83" s="37"/>
      <c r="F83" s="37"/>
      <c r="G83" s="37"/>
      <c r="H83" s="38"/>
    </row>
    <row r="84" spans="1:8" ht="37.5" customHeight="1" x14ac:dyDescent="0.2">
      <c r="A84" s="130" t="s">
        <v>204</v>
      </c>
      <c r="B84" s="131"/>
      <c r="C84" s="126"/>
      <c r="D84" s="36">
        <v>47850</v>
      </c>
      <c r="E84" s="37"/>
      <c r="F84" s="37"/>
      <c r="G84" s="37"/>
      <c r="H84" s="38"/>
    </row>
    <row r="85" spans="1:8" ht="37.5" customHeight="1" thickBot="1" x14ac:dyDescent="0.25">
      <c r="A85" s="130" t="s">
        <v>205</v>
      </c>
      <c r="B85" s="131"/>
      <c r="C85" s="126"/>
      <c r="D85" s="36">
        <v>49500</v>
      </c>
      <c r="E85" s="37"/>
      <c r="F85" s="37"/>
      <c r="G85" s="37"/>
      <c r="H85" s="38"/>
    </row>
    <row r="86" spans="1:8" ht="50.1" customHeight="1" thickBot="1" x14ac:dyDescent="0.25">
      <c r="A86" s="119" t="s">
        <v>52</v>
      </c>
      <c r="B86" s="120"/>
      <c r="C86" s="120"/>
      <c r="D86" s="121" t="str">
        <f>"от "&amp;MIN(D87:D96)&amp;" до "&amp;MAX(D87:D96)</f>
        <v>от 150 до 5652</v>
      </c>
      <c r="E86" s="122"/>
      <c r="F86" s="122"/>
      <c r="G86" s="122"/>
      <c r="H86" s="123"/>
    </row>
    <row r="87" spans="1:8" ht="151.5" x14ac:dyDescent="0.2">
      <c r="A87" s="132" t="s">
        <v>53</v>
      </c>
      <c r="B87" s="133" t="s">
        <v>13</v>
      </c>
      <c r="C87" s="134" t="str">
        <f t="shared" ref="C8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87" s="135">
        <v>1590</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88" s="140">
        <v>150</v>
      </c>
      <c r="E88" s="140"/>
      <c r="F88" s="140"/>
      <c r="G88" s="140"/>
      <c r="H88" s="141"/>
    </row>
    <row r="89" spans="1:8" ht="37.5" customHeight="1" x14ac:dyDescent="0.2">
      <c r="A89" s="137" t="s">
        <v>55</v>
      </c>
      <c r="B89" s="138"/>
      <c r="C89" s="142"/>
      <c r="D89" s="140">
        <v>4404</v>
      </c>
      <c r="E89" s="140"/>
      <c r="F89" s="140"/>
      <c r="G89" s="140"/>
      <c r="H89" s="141"/>
    </row>
    <row r="90" spans="1:8" ht="37.5" customHeight="1" x14ac:dyDescent="0.2">
      <c r="A90" s="137" t="s">
        <v>56</v>
      </c>
      <c r="B90" s="138"/>
      <c r="C90" s="142"/>
      <c r="D90" s="140">
        <v>1044</v>
      </c>
      <c r="E90" s="140"/>
      <c r="F90" s="140"/>
      <c r="G90" s="140"/>
      <c r="H90" s="141"/>
    </row>
    <row r="91" spans="1:8" ht="37.5" customHeight="1" x14ac:dyDescent="0.2">
      <c r="A91" s="143" t="s">
        <v>57</v>
      </c>
      <c r="B91" s="144"/>
      <c r="C91" s="142"/>
      <c r="D91" s="140">
        <v>1326</v>
      </c>
      <c r="E91" s="140"/>
      <c r="F91" s="140"/>
      <c r="G91" s="140"/>
      <c r="H91" s="141"/>
    </row>
    <row r="92" spans="1:8" ht="37.5" customHeight="1" x14ac:dyDescent="0.2">
      <c r="A92" s="137" t="s">
        <v>58</v>
      </c>
      <c r="B92" s="138"/>
      <c r="C92" s="142"/>
      <c r="D92" s="140">
        <v>480</v>
      </c>
      <c r="E92" s="140"/>
      <c r="F92" s="140"/>
      <c r="G92" s="140"/>
      <c r="H92" s="141"/>
    </row>
    <row r="93" spans="1:8" ht="37.5" customHeight="1" x14ac:dyDescent="0.2">
      <c r="A93" s="137" t="s">
        <v>59</v>
      </c>
      <c r="B93" s="138"/>
      <c r="C93" s="142"/>
      <c r="D93" s="140">
        <v>480</v>
      </c>
      <c r="E93" s="140"/>
      <c r="F93" s="140"/>
      <c r="G93" s="140"/>
      <c r="H93" s="141"/>
    </row>
    <row r="94" spans="1:8" ht="37.5" customHeight="1" x14ac:dyDescent="0.2">
      <c r="A94" s="137" t="s">
        <v>60</v>
      </c>
      <c r="B94" s="138"/>
      <c r="C94" s="142"/>
      <c r="D94" s="140">
        <v>960</v>
      </c>
      <c r="E94" s="140"/>
      <c r="F94" s="140"/>
      <c r="G94" s="140"/>
      <c r="H94" s="141"/>
    </row>
    <row r="95" spans="1:8" ht="37.5" customHeight="1" x14ac:dyDescent="0.2">
      <c r="A95" s="137" t="s">
        <v>61</v>
      </c>
      <c r="B95" s="138"/>
      <c r="C95" s="142"/>
      <c r="D95" s="140">
        <v>1440</v>
      </c>
      <c r="E95" s="140"/>
      <c r="F95" s="140"/>
      <c r="G95" s="140"/>
      <c r="H95" s="141"/>
    </row>
    <row r="96" spans="1:8" ht="37.5" customHeight="1" thickBot="1" x14ac:dyDescent="0.25">
      <c r="A96" s="145" t="s">
        <v>62</v>
      </c>
      <c r="B96" s="146"/>
      <c r="C96" s="147"/>
      <c r="D96" s="148">
        <v>5652</v>
      </c>
      <c r="E96" s="148"/>
      <c r="F96" s="148"/>
      <c r="G96" s="148"/>
      <c r="H96" s="149"/>
    </row>
    <row r="97" spans="1:8" s="16" customFormat="1" ht="117.75" customHeight="1" thickBot="1" x14ac:dyDescent="0.25">
      <c r="A97" s="322" t="s">
        <v>64</v>
      </c>
      <c r="B97" s="323"/>
      <c r="C97"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7" s="45">
        <v>30</v>
      </c>
      <c r="E97" s="45"/>
      <c r="F97" s="45"/>
      <c r="G97" s="45"/>
      <c r="H97" s="46"/>
    </row>
    <row r="98" spans="1:8" ht="50.1" customHeight="1" thickBot="1" x14ac:dyDescent="0.25">
      <c r="A98" s="24" t="s">
        <v>65</v>
      </c>
      <c r="B98" s="25"/>
      <c r="C98" s="26"/>
      <c r="D98" s="156" t="str">
        <f>"от "&amp;MIN(D100,D120:H121,F159,D122:H136)&amp;" до "&amp;MAX(D100,D120:H121,F159,D122:H136)</f>
        <v>от 750 до 15000</v>
      </c>
      <c r="E98" s="156"/>
      <c r="F98" s="156"/>
      <c r="G98" s="156"/>
      <c r="H98" s="157"/>
    </row>
    <row r="99" spans="1:8" ht="21.75" thickBot="1" x14ac:dyDescent="0.25">
      <c r="A99" s="301"/>
      <c r="B99" s="302"/>
      <c r="C99" s="118"/>
      <c r="D99" s="325"/>
      <c r="E99" s="325"/>
      <c r="F99" s="325"/>
      <c r="G99" s="325"/>
      <c r="H99" s="326"/>
    </row>
    <row r="100" spans="1:8" ht="57"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00" s="165">
        <v>8040</v>
      </c>
      <c r="E100" s="165"/>
      <c r="F100" s="165"/>
      <c r="G100" s="165"/>
      <c r="H100" s="166"/>
    </row>
    <row r="101" spans="1:8" ht="57" customHeight="1" thickBot="1" x14ac:dyDescent="0.25">
      <c r="A101" s="167" t="s">
        <v>67</v>
      </c>
      <c r="B101" s="168"/>
      <c r="C101" s="169"/>
      <c r="D101" s="170" t="s">
        <v>68</v>
      </c>
      <c r="E101" s="171"/>
      <c r="F101" s="171"/>
      <c r="G101" s="171"/>
      <c r="H101" s="172"/>
    </row>
    <row r="102" spans="1:8" ht="57" customHeight="1" x14ac:dyDescent="0.2">
      <c r="A102" s="173" t="s">
        <v>69</v>
      </c>
      <c r="B102" s="174"/>
      <c r="C102" s="169"/>
      <c r="D102" s="140">
        <f>D100/4</f>
        <v>2010</v>
      </c>
      <c r="E102" s="140"/>
      <c r="F102" s="140"/>
      <c r="G102" s="140"/>
      <c r="H102" s="141"/>
    </row>
    <row r="103" spans="1:8" ht="57" customHeight="1" x14ac:dyDescent="0.2">
      <c r="A103" s="173" t="s">
        <v>70</v>
      </c>
      <c r="B103" s="174"/>
      <c r="C103" s="169"/>
      <c r="D103" s="140">
        <f>D100/5</f>
        <v>1608</v>
      </c>
      <c r="E103" s="140"/>
      <c r="F103" s="140"/>
      <c r="G103" s="140"/>
      <c r="H103" s="141"/>
    </row>
    <row r="104" spans="1:8" ht="57" customHeight="1" x14ac:dyDescent="0.2">
      <c r="A104" s="173" t="s">
        <v>71</v>
      </c>
      <c r="B104" s="174"/>
      <c r="C104" s="169"/>
      <c r="D104" s="140">
        <f>D100/6</f>
        <v>1340</v>
      </c>
      <c r="E104" s="140"/>
      <c r="F104" s="140"/>
      <c r="G104" s="140"/>
      <c r="H104" s="141"/>
    </row>
    <row r="105" spans="1:8" ht="57" customHeight="1" x14ac:dyDescent="0.2">
      <c r="A105" s="173" t="s">
        <v>72</v>
      </c>
      <c r="B105" s="174"/>
      <c r="C105" s="169"/>
      <c r="D105" s="140">
        <f>D100/7</f>
        <v>1148.5714285714287</v>
      </c>
      <c r="E105" s="140"/>
      <c r="F105" s="140"/>
      <c r="G105" s="140"/>
      <c r="H105" s="141"/>
    </row>
    <row r="106" spans="1:8" ht="57" customHeight="1" x14ac:dyDescent="0.2">
      <c r="A106" s="173" t="s">
        <v>73</v>
      </c>
      <c r="B106" s="174"/>
      <c r="C106" s="169"/>
      <c r="D106" s="140">
        <f>D100/8</f>
        <v>1005</v>
      </c>
      <c r="E106" s="140"/>
      <c r="F106" s="140"/>
      <c r="G106" s="140"/>
      <c r="H106" s="141"/>
    </row>
    <row r="107" spans="1:8" ht="57" customHeight="1" x14ac:dyDescent="0.2">
      <c r="A107" s="173" t="s">
        <v>74</v>
      </c>
      <c r="B107" s="174"/>
      <c r="C107" s="169"/>
      <c r="D107" s="140">
        <f>D100/9</f>
        <v>893.33333333333337</v>
      </c>
      <c r="E107" s="140"/>
      <c r="F107" s="140"/>
      <c r="G107" s="140"/>
      <c r="H107" s="141"/>
    </row>
    <row r="108" spans="1:8" ht="57" customHeight="1" x14ac:dyDescent="0.2">
      <c r="A108" s="173" t="s">
        <v>75</v>
      </c>
      <c r="B108" s="174"/>
      <c r="C108" s="169"/>
      <c r="D108" s="140">
        <f>D100/10</f>
        <v>804</v>
      </c>
      <c r="E108" s="140"/>
      <c r="F108" s="140"/>
      <c r="G108" s="140"/>
      <c r="H108" s="141"/>
    </row>
    <row r="109" spans="1:8" ht="57" customHeight="1" thickBot="1" x14ac:dyDescent="0.25">
      <c r="A109" s="162" t="s">
        <v>76</v>
      </c>
      <c r="B109" s="163"/>
      <c r="C109" s="169"/>
      <c r="D109" s="165">
        <v>6960</v>
      </c>
      <c r="E109" s="165"/>
      <c r="F109" s="165"/>
      <c r="G109" s="165"/>
      <c r="H109" s="166"/>
    </row>
    <row r="110" spans="1:8" ht="57" customHeight="1" thickBot="1" x14ac:dyDescent="0.25">
      <c r="A110" s="167" t="s">
        <v>67</v>
      </c>
      <c r="B110" s="168"/>
      <c r="C110" s="169"/>
      <c r="D110" s="170" t="s">
        <v>68</v>
      </c>
      <c r="E110" s="171"/>
      <c r="F110" s="171"/>
      <c r="G110" s="171"/>
      <c r="H110" s="172"/>
    </row>
    <row r="111" spans="1:8" ht="57" customHeight="1" x14ac:dyDescent="0.2">
      <c r="A111" s="173" t="s">
        <v>69</v>
      </c>
      <c r="B111" s="174"/>
      <c r="C111" s="169"/>
      <c r="D111" s="140">
        <v>1740</v>
      </c>
      <c r="E111" s="140"/>
      <c r="F111" s="140"/>
      <c r="G111" s="140"/>
      <c r="H111" s="141"/>
    </row>
    <row r="112" spans="1:8" ht="57" customHeight="1" x14ac:dyDescent="0.2">
      <c r="A112" s="173" t="s">
        <v>70</v>
      </c>
      <c r="B112" s="174"/>
      <c r="C112" s="169"/>
      <c r="D112" s="140">
        <v>1392</v>
      </c>
      <c r="E112" s="140"/>
      <c r="F112" s="140"/>
      <c r="G112" s="140"/>
      <c r="H112" s="141"/>
    </row>
    <row r="113" spans="1:8" ht="57" customHeight="1" x14ac:dyDescent="0.2">
      <c r="A113" s="173" t="s">
        <v>71</v>
      </c>
      <c r="B113" s="174"/>
      <c r="C113" s="169"/>
      <c r="D113" s="140">
        <v>1160</v>
      </c>
      <c r="E113" s="140"/>
      <c r="F113" s="140"/>
      <c r="G113" s="140"/>
      <c r="H113" s="141"/>
    </row>
    <row r="114" spans="1:8" ht="57" customHeight="1" x14ac:dyDescent="0.2">
      <c r="A114" s="173" t="s">
        <v>72</v>
      </c>
      <c r="B114" s="174"/>
      <c r="C114" s="169"/>
      <c r="D114" s="140">
        <v>994.28571428571422</v>
      </c>
      <c r="E114" s="140"/>
      <c r="F114" s="140"/>
      <c r="G114" s="140"/>
      <c r="H114" s="141"/>
    </row>
    <row r="115" spans="1:8" ht="57" customHeight="1" x14ac:dyDescent="0.2">
      <c r="A115" s="173" t="s">
        <v>73</v>
      </c>
      <c r="B115" s="174"/>
      <c r="C115" s="169"/>
      <c r="D115" s="140">
        <v>870</v>
      </c>
      <c r="E115" s="140"/>
      <c r="F115" s="140"/>
      <c r="G115" s="140"/>
      <c r="H115" s="141"/>
    </row>
    <row r="116" spans="1:8" ht="57" customHeight="1" x14ac:dyDescent="0.2">
      <c r="A116" s="173" t="s">
        <v>74</v>
      </c>
      <c r="B116" s="174"/>
      <c r="C116" s="169"/>
      <c r="D116" s="140">
        <v>773.33333333333337</v>
      </c>
      <c r="E116" s="140"/>
      <c r="F116" s="140"/>
      <c r="G116" s="140"/>
      <c r="H116" s="141"/>
    </row>
    <row r="117" spans="1:8" ht="57" customHeight="1" thickBot="1" x14ac:dyDescent="0.25">
      <c r="A117" s="173" t="s">
        <v>75</v>
      </c>
      <c r="B117" s="174"/>
      <c r="C117" s="177"/>
      <c r="D117" s="140">
        <v>696</v>
      </c>
      <c r="E117" s="140"/>
      <c r="F117" s="140"/>
      <c r="G117" s="140"/>
      <c r="H117" s="141"/>
    </row>
    <row r="118" spans="1:8" s="16" customFormat="1" ht="62.45" customHeight="1" thickBot="1" x14ac:dyDescent="0.25">
      <c r="A118" s="178" t="s">
        <v>77</v>
      </c>
      <c r="B118" s="179"/>
      <c r="C1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18" s="44">
        <v>8004</v>
      </c>
      <c r="E118" s="45"/>
      <c r="F118" s="45"/>
      <c r="G118" s="45"/>
      <c r="H118" s="46"/>
    </row>
    <row r="119" spans="1:8" ht="21.75" thickBot="1" x14ac:dyDescent="0.25">
      <c r="A119" s="301"/>
      <c r="B119" s="302"/>
      <c r="C119" s="182"/>
      <c r="D119" s="325"/>
      <c r="E119" s="325"/>
      <c r="F119" s="325"/>
      <c r="G119" s="325"/>
      <c r="H119" s="326"/>
    </row>
    <row r="120" spans="1:8" ht="50.1" customHeight="1" x14ac:dyDescent="0.2">
      <c r="A120" s="143" t="s">
        <v>78</v>
      </c>
      <c r="B120" s="144"/>
      <c r="C120" s="185" t="str">
        <f>"Интернет-площадка 2gis.ru на основе Cправочника организаций "&amp;$C$2&amp;""</f>
        <v>Интернет-площадка 2gis.ru на основе Cправочника организаций "2ГИС.ЧИТА"</v>
      </c>
      <c r="D120" s="31">
        <v>4500</v>
      </c>
      <c r="E120" s="32"/>
      <c r="F120" s="32"/>
      <c r="G120" s="32"/>
      <c r="H120" s="33"/>
    </row>
    <row r="121" spans="1:8" ht="50.1" customHeight="1" x14ac:dyDescent="0.2">
      <c r="A121" s="143" t="s">
        <v>79</v>
      </c>
      <c r="B121" s="144"/>
      <c r="C121"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1" s="187">
        <v>2100</v>
      </c>
      <c r="E121" s="188"/>
      <c r="F121" s="188"/>
      <c r="G121" s="188"/>
      <c r="H121" s="189"/>
    </row>
    <row r="122" spans="1:8" ht="50.1" customHeight="1" x14ac:dyDescent="0.2">
      <c r="A122" s="143" t="s">
        <v>80</v>
      </c>
      <c r="B122" s="144"/>
      <c r="C122"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2" s="36">
        <v>7500</v>
      </c>
      <c r="E122" s="37"/>
      <c r="F122" s="37"/>
      <c r="G122" s="37"/>
      <c r="H122" s="38"/>
    </row>
    <row r="123" spans="1:8" ht="50.1" customHeight="1" x14ac:dyDescent="0.2">
      <c r="A123" s="143" t="s">
        <v>81</v>
      </c>
      <c r="B123" s="144"/>
      <c r="C123" s="186" t="str">
        <f>"Интернет-площадка 2gis.ru на основе Cправочника организаций "&amp;$C$2&amp;""</f>
        <v>Интернет-площадка 2gis.ru на основе Cправочника организаций "2ГИС.ЧИТА"</v>
      </c>
      <c r="D123" s="36">
        <v>7500</v>
      </c>
      <c r="E123" s="37"/>
      <c r="F123" s="37"/>
      <c r="G123" s="37"/>
      <c r="H123" s="38"/>
    </row>
    <row r="124" spans="1:8" ht="50.1" customHeight="1" x14ac:dyDescent="0.2">
      <c r="A124" s="143" t="s">
        <v>82</v>
      </c>
      <c r="B124" s="144"/>
      <c r="C124" s="186" t="str">
        <f>"Интернет-площадка 2gis.ru на основе Cправочника организаций "&amp;$C$2&amp;""</f>
        <v>Интернет-площадка 2gis.ru на основе Cправочника организаций "2ГИС.ЧИТА"</v>
      </c>
      <c r="D124" s="36">
        <v>9000</v>
      </c>
      <c r="E124" s="37"/>
      <c r="F124" s="37"/>
      <c r="G124" s="37"/>
      <c r="H124" s="38"/>
    </row>
    <row r="125" spans="1:8" ht="50.1" customHeight="1" x14ac:dyDescent="0.2">
      <c r="A125" s="143" t="s">
        <v>83</v>
      </c>
      <c r="B125" s="144"/>
      <c r="C125"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5" s="36">
        <v>3000</v>
      </c>
      <c r="E125" s="37"/>
      <c r="F125" s="37"/>
      <c r="G125" s="37"/>
      <c r="H125" s="38"/>
    </row>
    <row r="126" spans="1:8" ht="50.1" customHeight="1" x14ac:dyDescent="0.2">
      <c r="A126" s="143" t="s">
        <v>84</v>
      </c>
      <c r="B126" s="144"/>
      <c r="C12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6" s="36">
        <v>2400</v>
      </c>
      <c r="E126" s="37"/>
      <c r="F126" s="37"/>
      <c r="G126" s="37"/>
      <c r="H126" s="38"/>
    </row>
    <row r="127" spans="1:8" ht="50.1" customHeight="1" x14ac:dyDescent="0.2">
      <c r="A127" s="143" t="s">
        <v>85</v>
      </c>
      <c r="B127" s="144"/>
      <c r="C127"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7" s="36">
        <v>8100</v>
      </c>
      <c r="E127" s="37"/>
      <c r="F127" s="37"/>
      <c r="G127" s="37"/>
      <c r="H127" s="38"/>
    </row>
    <row r="128" spans="1:8" ht="50.1" customHeight="1" x14ac:dyDescent="0.2">
      <c r="A128" s="143" t="s">
        <v>86</v>
      </c>
      <c r="B128" s="144"/>
      <c r="C128" s="186" t="str">
        <f>C159</f>
        <v>электронный справочник на основе Справочника организаций "2ГИС.ЧИТА" (мобильная версия 2ГИС 4.0 и выше)</v>
      </c>
      <c r="D128" s="36">
        <v>13500</v>
      </c>
      <c r="E128" s="37"/>
      <c r="F128" s="37"/>
      <c r="G128" s="37"/>
      <c r="H128" s="38"/>
    </row>
    <row r="129" spans="1:8" ht="50.1" customHeight="1" x14ac:dyDescent="0.2">
      <c r="A129" s="143" t="s">
        <v>87</v>
      </c>
      <c r="B129" s="144"/>
      <c r="C129" s="186" t="s">
        <v>88</v>
      </c>
      <c r="D129" s="36">
        <v>750</v>
      </c>
      <c r="E129" s="37"/>
      <c r="F129" s="37"/>
      <c r="G129" s="37"/>
      <c r="H129" s="38"/>
    </row>
    <row r="130" spans="1:8" ht="66" customHeight="1" x14ac:dyDescent="0.2">
      <c r="A130" s="143" t="s">
        <v>89</v>
      </c>
      <c r="B130" s="144"/>
      <c r="C13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0" s="36">
        <v>3600</v>
      </c>
      <c r="E130" s="37"/>
      <c r="F130" s="37"/>
      <c r="G130" s="37"/>
      <c r="H130" s="38"/>
    </row>
    <row r="131" spans="1:8" ht="66" customHeight="1" x14ac:dyDescent="0.2">
      <c r="A131" s="143" t="s">
        <v>90</v>
      </c>
      <c r="B131" s="144"/>
      <c r="C131" s="186"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1" s="36">
        <v>2880</v>
      </c>
      <c r="E131" s="37"/>
      <c r="F131" s="37"/>
      <c r="G131" s="37"/>
      <c r="H131" s="38"/>
    </row>
    <row r="132" spans="1:8" ht="66" customHeight="1" x14ac:dyDescent="0.2">
      <c r="A132" s="143" t="s">
        <v>91</v>
      </c>
      <c r="B132" s="144"/>
      <c r="C132"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2" s="36">
        <v>3000</v>
      </c>
      <c r="E132" s="37"/>
      <c r="F132" s="37"/>
      <c r="G132" s="37"/>
      <c r="H132" s="38"/>
    </row>
    <row r="133" spans="1:8" ht="66" customHeight="1" x14ac:dyDescent="0.2">
      <c r="A133" s="143" t="s">
        <v>92</v>
      </c>
      <c r="B133" s="144"/>
      <c r="C133" s="186"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3" s="36">
        <v>1440</v>
      </c>
      <c r="E133" s="37"/>
      <c r="F133" s="37"/>
      <c r="G133" s="37"/>
      <c r="H133" s="38"/>
    </row>
    <row r="134" spans="1:8" ht="66" customHeight="1" x14ac:dyDescent="0.2">
      <c r="A134" s="143" t="s">
        <v>93</v>
      </c>
      <c r="B134" s="144" t="s">
        <v>93</v>
      </c>
      <c r="C134"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4" s="36">
        <v>15000</v>
      </c>
      <c r="E134" s="37"/>
      <c r="F134" s="37"/>
      <c r="G134" s="37"/>
      <c r="H134" s="38"/>
    </row>
    <row r="135" spans="1:8" ht="66" customHeight="1" x14ac:dyDescent="0.2">
      <c r="A135" s="143" t="s">
        <v>94</v>
      </c>
      <c r="B135" s="144" t="s">
        <v>94</v>
      </c>
      <c r="C13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35" s="36">
        <v>7500</v>
      </c>
      <c r="E135" s="37"/>
      <c r="F135" s="37"/>
      <c r="G135" s="37"/>
      <c r="H135" s="38"/>
    </row>
    <row r="136" spans="1:8" ht="50.1" customHeight="1" thickBot="1" x14ac:dyDescent="0.25">
      <c r="A136" s="143" t="s">
        <v>95</v>
      </c>
      <c r="B136" s="144"/>
      <c r="C136"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6" s="36">
        <v>1200</v>
      </c>
      <c r="E136" s="37"/>
      <c r="F136" s="37"/>
      <c r="G136" s="37"/>
      <c r="H136" s="38"/>
    </row>
    <row r="137" spans="1:8" s="16" customFormat="1" ht="102" customHeight="1" thickBot="1" x14ac:dyDescent="0.25">
      <c r="A137" s="143" t="s">
        <v>16</v>
      </c>
      <c r="B137" s="144"/>
      <c r="C137"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7" s="36">
        <v>1650</v>
      </c>
      <c r="E137" s="37"/>
      <c r="F137" s="37"/>
      <c r="G137" s="37"/>
      <c r="H137" s="38"/>
    </row>
    <row r="138" spans="1:8" s="16" customFormat="1" ht="126" customHeight="1" x14ac:dyDescent="0.2">
      <c r="A138" s="143" t="s">
        <v>96</v>
      </c>
      <c r="B138" s="144"/>
      <c r="C13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8" s="36">
        <v>11100</v>
      </c>
      <c r="E138" s="37"/>
      <c r="F138" s="37"/>
      <c r="G138" s="37"/>
      <c r="H138" s="38"/>
    </row>
    <row r="139" spans="1:8" s="16" customFormat="1" ht="96" customHeight="1" x14ac:dyDescent="0.2">
      <c r="A139" s="137" t="s">
        <v>97</v>
      </c>
      <c r="B139" s="19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9" s="36">
        <v>4200</v>
      </c>
      <c r="E139" s="37"/>
      <c r="F139" s="37"/>
      <c r="G139" s="37"/>
      <c r="H139" s="38"/>
    </row>
    <row r="140" spans="1:8" s="16" customFormat="1" ht="96" customHeight="1" x14ac:dyDescent="0.2">
      <c r="A140" s="137" t="s">
        <v>98</v>
      </c>
      <c r="B140" s="191"/>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40" s="36">
        <v>10002</v>
      </c>
      <c r="E140" s="37"/>
      <c r="F140" s="37"/>
      <c r="G140" s="37"/>
      <c r="H140" s="38"/>
    </row>
    <row r="141" spans="1:8" ht="50.1" customHeight="1" x14ac:dyDescent="0.2">
      <c r="A141" s="143" t="s">
        <v>99</v>
      </c>
      <c r="B141" s="144"/>
      <c r="C141" s="186" t="str">
        <f>"Интернет-площадка 2gis.ru на основе Cправочника организаций "&amp;$C$2&amp;""</f>
        <v>Интернет-площадка 2gis.ru на основе Cправочника организаций "2ГИС.ЧИТА"</v>
      </c>
      <c r="D141" s="36">
        <v>6360</v>
      </c>
      <c r="E141" s="37"/>
      <c r="F141" s="37"/>
      <c r="G141" s="37"/>
      <c r="H141" s="38"/>
    </row>
    <row r="142" spans="1:8" ht="50.1" customHeight="1" x14ac:dyDescent="0.2">
      <c r="A142" s="143" t="s">
        <v>100</v>
      </c>
      <c r="B142" s="144"/>
      <c r="C142" s="186"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3000</v>
      </c>
      <c r="E142" s="37"/>
      <c r="F142" s="37"/>
      <c r="G142" s="37"/>
      <c r="H142" s="38"/>
    </row>
    <row r="143" spans="1:8" ht="50.1" customHeight="1" x14ac:dyDescent="0.2">
      <c r="A143" s="143" t="s">
        <v>101</v>
      </c>
      <c r="B143" s="144"/>
      <c r="C143" s="186" t="str">
        <f t="shared" si="2"/>
        <v>Электронный справочник на основе Справочника организаций "2ГИС.ЧИТА" (версия для ПК)</v>
      </c>
      <c r="D143" s="36">
        <v>10560</v>
      </c>
      <c r="E143" s="37"/>
      <c r="F143" s="37"/>
      <c r="G143" s="37"/>
      <c r="H143" s="38"/>
    </row>
    <row r="144" spans="1:8" ht="50.1" customHeight="1" x14ac:dyDescent="0.2">
      <c r="A144" s="143" t="s">
        <v>102</v>
      </c>
      <c r="B144" s="144"/>
      <c r="C144" s="186" t="str">
        <f>"Интернет-площадка 2gis.ru на основе Cправочника организаций "&amp;$C$2&amp;""</f>
        <v>Интернет-площадка 2gis.ru на основе Cправочника организаций "2ГИС.ЧИТА"</v>
      </c>
      <c r="D144" s="36">
        <v>10560</v>
      </c>
      <c r="E144" s="37"/>
      <c r="F144" s="37"/>
      <c r="G144" s="37"/>
      <c r="H144" s="38"/>
    </row>
    <row r="145" spans="1:8" ht="50.1" customHeight="1" x14ac:dyDescent="0.2">
      <c r="A145" s="143" t="s">
        <v>103</v>
      </c>
      <c r="B145" s="144"/>
      <c r="C145" s="186" t="str">
        <f>"Интернет-площадка 2gis.ru на основе Cправочника организаций "&amp;$C$2&amp;""</f>
        <v>Интернет-площадка 2gis.ru на основе Cправочника организаций "2ГИС.ЧИТА"</v>
      </c>
      <c r="D145" s="36">
        <v>12672</v>
      </c>
      <c r="E145" s="37"/>
      <c r="F145" s="37"/>
      <c r="G145" s="37"/>
      <c r="H145" s="38"/>
    </row>
    <row r="146" spans="1:8" ht="50.1" customHeight="1" x14ac:dyDescent="0.2">
      <c r="A146" s="143" t="s">
        <v>104</v>
      </c>
      <c r="B146" s="144"/>
      <c r="C146" s="186" t="str">
        <f t="shared" si="2"/>
        <v>Электронный справочник на основе Справочника организаций "2ГИС.ЧИТА" (версия для ПК)</v>
      </c>
      <c r="D146" s="36">
        <v>4200</v>
      </c>
      <c r="E146" s="37"/>
      <c r="F146" s="37"/>
      <c r="G146" s="37"/>
      <c r="H146" s="38"/>
    </row>
    <row r="147" spans="1:8" ht="50.1" customHeight="1" x14ac:dyDescent="0.2">
      <c r="A147" s="143" t="s">
        <v>105</v>
      </c>
      <c r="B147" s="144"/>
      <c r="C147" s="186" t="str">
        <f t="shared" si="2"/>
        <v>Электронный справочник на основе Справочника организаций "2ГИС.ЧИТА" (версия для ПК)</v>
      </c>
      <c r="D147" s="36">
        <v>3360</v>
      </c>
      <c r="E147" s="37"/>
      <c r="F147" s="37"/>
      <c r="G147" s="37"/>
      <c r="H147" s="38"/>
    </row>
    <row r="148" spans="1:8" ht="50.1" customHeight="1" x14ac:dyDescent="0.2">
      <c r="A148" s="143" t="s">
        <v>106</v>
      </c>
      <c r="B148" s="144"/>
      <c r="C148" s="186" t="str">
        <f t="shared" si="2"/>
        <v>Электронный справочник на основе Справочника организаций "2ГИС.ЧИТА" (версия для ПК)</v>
      </c>
      <c r="D148" s="36">
        <v>11400</v>
      </c>
      <c r="E148" s="37"/>
      <c r="F148" s="37"/>
      <c r="G148" s="37"/>
      <c r="H148" s="38"/>
    </row>
    <row r="149" spans="1:8" ht="50.1" customHeight="1" x14ac:dyDescent="0.2">
      <c r="A149" s="143" t="s">
        <v>107</v>
      </c>
      <c r="B149" s="144"/>
      <c r="C149" s="186" t="s">
        <v>88</v>
      </c>
      <c r="D149" s="36">
        <v>1080</v>
      </c>
      <c r="E149" s="37"/>
      <c r="F149" s="37"/>
      <c r="G149" s="37"/>
      <c r="H149" s="38"/>
    </row>
    <row r="150" spans="1:8" ht="69.75" customHeight="1" x14ac:dyDescent="0.2">
      <c r="A150" s="143" t="s">
        <v>108</v>
      </c>
      <c r="B150" s="144"/>
      <c r="C150"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6">
        <v>21000</v>
      </c>
      <c r="E150" s="37"/>
      <c r="F150" s="37"/>
      <c r="G150" s="37"/>
      <c r="H150" s="38"/>
    </row>
    <row r="151" spans="1:8" ht="50.1" customHeight="1" thickBot="1" x14ac:dyDescent="0.25">
      <c r="A151" s="143" t="s">
        <v>109</v>
      </c>
      <c r="B151" s="144"/>
      <c r="C151" s="186" t="str">
        <f t="shared" si="2"/>
        <v>Электронный справочник на основе Справочника организаций "2ГИС.ЧИТА" (версия для ПК)</v>
      </c>
      <c r="D151" s="44">
        <v>1680</v>
      </c>
      <c r="E151" s="45"/>
      <c r="F151" s="45"/>
      <c r="G151" s="45"/>
      <c r="H151" s="46"/>
    </row>
    <row r="152" spans="1:8" s="28" customFormat="1" ht="50.1" customHeight="1" thickBot="1" x14ac:dyDescent="0.25">
      <c r="A152" s="24" t="s">
        <v>110</v>
      </c>
      <c r="B152" s="25"/>
      <c r="C152" s="26"/>
      <c r="D152" s="156"/>
      <c r="E152" s="156"/>
      <c r="F152" s="156"/>
      <c r="G152" s="156"/>
      <c r="H152" s="157"/>
    </row>
    <row r="153" spans="1:8" s="16" customFormat="1" ht="50.1" customHeight="1" x14ac:dyDescent="0.2">
      <c r="A153" s="143" t="s">
        <v>111</v>
      </c>
      <c r="B153" s="144"/>
      <c r="C153" s="193"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53" s="36">
        <v>5550</v>
      </c>
      <c r="E153" s="37"/>
      <c r="F153" s="37"/>
      <c r="G153" s="37"/>
      <c r="H153" s="38"/>
    </row>
    <row r="154" spans="1:8" s="16" customFormat="1" ht="50.1" customHeight="1" x14ac:dyDescent="0.2">
      <c r="A154" s="143" t="s">
        <v>112</v>
      </c>
      <c r="B154" s="144"/>
      <c r="C154" s="196"/>
      <c r="D154" s="36">
        <v>5004</v>
      </c>
      <c r="E154" s="37"/>
      <c r="F154" s="37"/>
      <c r="G154" s="37"/>
      <c r="H154" s="38"/>
    </row>
    <row r="155" spans="1:8" s="16" customFormat="1" ht="50.1" customHeight="1" x14ac:dyDescent="0.2">
      <c r="A155" s="194" t="s">
        <v>113</v>
      </c>
      <c r="B155" s="195"/>
      <c r="C155" s="196"/>
      <c r="D155" s="329">
        <v>3000</v>
      </c>
      <c r="E155" s="140"/>
      <c r="F155" s="140"/>
      <c r="G155" s="140"/>
      <c r="H155" s="140"/>
    </row>
    <row r="156" spans="1:8" s="16" customFormat="1" ht="50.1" customHeight="1" x14ac:dyDescent="0.2">
      <c r="A156" s="194" t="s">
        <v>114</v>
      </c>
      <c r="B156" s="195"/>
      <c r="C156" s="196"/>
      <c r="D156" s="329">
        <v>300</v>
      </c>
      <c r="E156" s="140"/>
      <c r="F156" s="140"/>
      <c r="G156" s="140"/>
      <c r="H156" s="140"/>
    </row>
    <row r="157" spans="1:8" s="16" customFormat="1" ht="50.1" customHeight="1" thickBot="1" x14ac:dyDescent="0.25">
      <c r="A157" s="194" t="s">
        <v>115</v>
      </c>
      <c r="B157" s="195"/>
      <c r="C157" s="198"/>
      <c r="D157" s="78">
        <v>1050</v>
      </c>
      <c r="E157" s="79"/>
      <c r="F157" s="79"/>
      <c r="G157" s="79"/>
      <c r="H157" s="79"/>
    </row>
    <row r="158" spans="1:8" s="16" customFormat="1" ht="50.1" customHeight="1" thickBot="1" x14ac:dyDescent="0.25">
      <c r="A158" s="24" t="s">
        <v>116</v>
      </c>
      <c r="B158" s="25"/>
      <c r="C158" s="26"/>
      <c r="D158" s="156"/>
      <c r="E158" s="156"/>
      <c r="F158" s="156"/>
      <c r="G158" s="156"/>
      <c r="H158" s="157"/>
    </row>
    <row r="159" spans="1:8" ht="50.1" customHeight="1" x14ac:dyDescent="0.2">
      <c r="A159" s="143" t="s">
        <v>117</v>
      </c>
      <c r="B159" s="144"/>
      <c r="C15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9" s="200">
        <f>F159*1.2</f>
        <v>5400</v>
      </c>
      <c r="E159" s="201">
        <f>F159*1.1</f>
        <v>4950</v>
      </c>
      <c r="F159" s="201">
        <v>4500</v>
      </c>
      <c r="G159" s="201">
        <f>F159*0.75</f>
        <v>3375</v>
      </c>
      <c r="H159" s="202">
        <f>F159*0.5</f>
        <v>2250</v>
      </c>
    </row>
    <row r="160" spans="1:8" ht="50.1" customHeight="1" x14ac:dyDescent="0.2">
      <c r="A160" s="143" t="s">
        <v>118</v>
      </c>
      <c r="B160" s="144"/>
      <c r="C160" s="186" t="str">
        <f>"Интернет-площадка 2gis.ru на основе Cправочника организаций "&amp;$C$2&amp;""</f>
        <v>Интернет-площадка 2gis.ru на основе Cправочника организаций "2ГИС.ЧИТА"</v>
      </c>
      <c r="D160" s="36">
        <v>2100</v>
      </c>
      <c r="E160" s="37"/>
      <c r="F160" s="37"/>
      <c r="G160" s="37"/>
      <c r="H160" s="38"/>
    </row>
    <row r="161" spans="1:8" ht="50.1" customHeight="1" x14ac:dyDescent="0.2">
      <c r="A161" s="143" t="s">
        <v>119</v>
      </c>
      <c r="B161" s="144"/>
      <c r="C161"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1" s="36">
        <v>1254</v>
      </c>
      <c r="E161" s="37"/>
      <c r="F161" s="37"/>
      <c r="G161" s="37"/>
      <c r="H161" s="38"/>
    </row>
    <row r="162" spans="1:8" ht="50.1" customHeight="1" x14ac:dyDescent="0.2">
      <c r="A162" s="143" t="s">
        <v>120</v>
      </c>
      <c r="B162" s="144"/>
      <c r="C16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62" s="200">
        <f>F162*1.2</f>
        <v>7632</v>
      </c>
      <c r="E162" s="201">
        <f>F162*1.1</f>
        <v>6996.0000000000009</v>
      </c>
      <c r="F162" s="201">
        <v>6360</v>
      </c>
      <c r="G162" s="201">
        <f>F162*0.75</f>
        <v>4770</v>
      </c>
      <c r="H162" s="202">
        <f>F162*0.5</f>
        <v>3180</v>
      </c>
    </row>
    <row r="163" spans="1:8" ht="50.1" customHeight="1" x14ac:dyDescent="0.2">
      <c r="A163" s="143" t="s">
        <v>165</v>
      </c>
      <c r="B163" s="144"/>
      <c r="C163" s="186" t="str">
        <f>"Интернет-площадка 2gis.ru на основе Cправочника организаций "&amp;$C$2&amp;""</f>
        <v>Интернет-площадка 2gis.ru на основе Cправочника организаций "2ГИС.ЧИТА"</v>
      </c>
      <c r="D163" s="36">
        <v>3000</v>
      </c>
      <c r="E163" s="37"/>
      <c r="F163" s="37"/>
      <c r="G163" s="37"/>
      <c r="H163" s="38"/>
    </row>
    <row r="164" spans="1:8" ht="50.1" customHeight="1" x14ac:dyDescent="0.2">
      <c r="A164" s="143" t="s">
        <v>122</v>
      </c>
      <c r="B164" s="144"/>
      <c r="C164" s="18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64" s="36">
        <v>1800</v>
      </c>
      <c r="E164" s="37"/>
      <c r="F164" s="37"/>
      <c r="G164" s="37"/>
      <c r="H164" s="38"/>
    </row>
    <row r="165" spans="1:8" s="16" customFormat="1" ht="126" customHeight="1" thickBot="1" x14ac:dyDescent="0.25">
      <c r="A165" s="143" t="s">
        <v>123</v>
      </c>
      <c r="B165" s="144"/>
      <c r="C165" s="203" t="str">
        <f>C160</f>
        <v>Интернет-площадка 2gis.ru на основе Cправочника организаций "2ГИС.ЧИТА"</v>
      </c>
      <c r="D165" s="200">
        <f>F165*1.2</f>
        <v>3006</v>
      </c>
      <c r="E165" s="201">
        <f>F165*1.1</f>
        <v>2755.5</v>
      </c>
      <c r="F165" s="201">
        <v>2505</v>
      </c>
      <c r="G165" s="201">
        <f>F165*0.75</f>
        <v>1878.75</v>
      </c>
      <c r="H165" s="202">
        <f>F165*0.5</f>
        <v>1252.5</v>
      </c>
    </row>
    <row r="166" spans="1:8" ht="50.1" customHeight="1" thickBot="1" x14ac:dyDescent="0.25">
      <c r="A166" s="24" t="s">
        <v>184</v>
      </c>
      <c r="B166" s="25"/>
      <c r="C166" s="26"/>
      <c r="D166" s="156"/>
      <c r="E166" s="156"/>
      <c r="F166" s="156"/>
      <c r="G166" s="156"/>
      <c r="H166" s="157"/>
    </row>
    <row r="167" spans="1:8" s="23" customFormat="1" ht="30" customHeight="1" thickBot="1" x14ac:dyDescent="0.25">
      <c r="A167" s="535"/>
      <c r="B167" s="357"/>
      <c r="C167" s="358"/>
      <c r="D167" s="357"/>
      <c r="E167" s="357"/>
      <c r="F167" s="357"/>
      <c r="G167" s="357"/>
      <c r="H167" s="359"/>
    </row>
    <row r="168" spans="1:8" s="16" customFormat="1" ht="185.25" customHeight="1" x14ac:dyDescent="0.2">
      <c r="A168" s="143" t="s">
        <v>185</v>
      </c>
      <c r="B168" s="144"/>
      <c r="C168"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8" s="31">
        <v>16500</v>
      </c>
      <c r="E168" s="32"/>
      <c r="F168" s="32"/>
      <c r="G168" s="32"/>
      <c r="H168" s="33"/>
    </row>
    <row r="169" spans="1:8" s="16" customFormat="1" ht="83.25" customHeight="1" thickBot="1" x14ac:dyDescent="0.25">
      <c r="A169" s="143" t="s">
        <v>186</v>
      </c>
      <c r="B169" s="144"/>
      <c r="C169" s="196"/>
      <c r="D169" s="36">
        <v>16500</v>
      </c>
      <c r="E169" s="37"/>
      <c r="F169" s="37"/>
      <c r="G169" s="37"/>
      <c r="H169" s="38"/>
    </row>
    <row r="170" spans="1:8" ht="21.75" thickBot="1" x14ac:dyDescent="0.25">
      <c r="A170" s="301"/>
      <c r="B170" s="302"/>
      <c r="C170" s="118"/>
      <c r="D170" s="325"/>
      <c r="E170" s="325"/>
      <c r="F170" s="325"/>
      <c r="G170" s="325"/>
      <c r="H170" s="326"/>
    </row>
    <row r="172" spans="1:8" ht="21" x14ac:dyDescent="0.2">
      <c r="A172" s="208"/>
      <c r="B172" s="209" t="s">
        <v>125</v>
      </c>
      <c r="C172" s="210" t="s">
        <v>726</v>
      </c>
      <c r="D172" s="210"/>
      <c r="E172" s="211"/>
      <c r="F172" s="211"/>
      <c r="G172" s="211"/>
      <c r="H172" s="211"/>
    </row>
    <row r="173" spans="1:8" ht="21" x14ac:dyDescent="0.2">
      <c r="A173" s="208"/>
      <c r="B173" s="211"/>
      <c r="C173" s="212" t="s">
        <v>727</v>
      </c>
      <c r="D173" s="212"/>
      <c r="E173" s="211"/>
      <c r="F173" s="211"/>
      <c r="G173" s="211"/>
      <c r="H173" s="211"/>
    </row>
    <row r="174" spans="1:8" ht="21" x14ac:dyDescent="0.2">
      <c r="A174" s="208"/>
      <c r="B174" s="211"/>
      <c r="C174" s="212" t="s">
        <v>728</v>
      </c>
      <c r="D174" s="212"/>
      <c r="E174" s="211"/>
      <c r="F174" s="211"/>
      <c r="G174" s="211"/>
      <c r="H174" s="211"/>
    </row>
    <row r="175" spans="1:8" ht="21" x14ac:dyDescent="0.2">
      <c r="C175" s="212"/>
      <c r="D175" s="212"/>
      <c r="E175" s="211"/>
      <c r="F175" s="211"/>
      <c r="G175" s="211"/>
      <c r="H175" s="205"/>
    </row>
    <row r="176" spans="1:8" ht="26.25" customHeight="1" x14ac:dyDescent="0.2">
      <c r="A176" s="215" t="str">
        <f>Абакан_юр!A157</f>
        <v>По соглашению сторон в качестве валюты платежа могут выступать украинские гривны, в этом случае курс следующий: 1 руб. = 0,4294 гривен</v>
      </c>
      <c r="B176" s="215"/>
      <c r="C176" s="215"/>
      <c r="D176" s="216"/>
      <c r="E176" s="216"/>
      <c r="F176" s="217"/>
      <c r="G176" s="218"/>
      <c r="H176" s="218"/>
    </row>
    <row r="177" spans="1:8" ht="26.25" customHeight="1" x14ac:dyDescent="0.2">
      <c r="A177" s="215" t="str">
        <f>Абакан_юр!A158</f>
        <v>По соглашению сторон в качестве валюты платежа могут выступать дирхамы ОАЭ, в этом случае курс следующий: 1 руб. = 0,0422 дирхам</v>
      </c>
      <c r="B177" s="215"/>
      <c r="C177" s="215"/>
      <c r="D177" s="216"/>
      <c r="E177" s="216"/>
      <c r="F177" s="217"/>
      <c r="G177" s="220"/>
      <c r="H177" s="220"/>
    </row>
    <row r="178" spans="1:8" ht="26.25" customHeight="1" x14ac:dyDescent="0.2">
      <c r="A178" s="215" t="str">
        <f>Абакан_юр!A159</f>
        <v>По соглашению сторон в качестве валюты платежа могут выступать доллары США, в этом случае курс следующий: 1 руб. = 0,0115 доллара</v>
      </c>
      <c r="B178" s="215"/>
      <c r="C178" s="215"/>
      <c r="D178" s="216"/>
      <c r="E178" s="216"/>
      <c r="F178" s="217"/>
      <c r="G178" s="220"/>
      <c r="H178" s="220"/>
    </row>
    <row r="179" spans="1:8" ht="26.25" customHeight="1" x14ac:dyDescent="0.2">
      <c r="A179" s="215" t="str">
        <f>Абакан_юр!A160</f>
        <v>По соглашению сторон в качестве валюты платежа могут выступать евро, в этом случае курс следующий: 1 руб. = 0,0106 евро</v>
      </c>
      <c r="B179" s="215"/>
      <c r="C179" s="215"/>
      <c r="D179" s="216"/>
      <c r="E179" s="217"/>
      <c r="F179" s="217"/>
      <c r="G179" s="220"/>
      <c r="H179" s="220"/>
    </row>
    <row r="180" spans="1:8" ht="26.25" customHeight="1" x14ac:dyDescent="0.2">
      <c r="A180" s="215" t="str">
        <f>Абакан_юр!A161</f>
        <v>По соглашению сторон в качестве валюты платежа могут выступать чешские кроны, в этом случае курс следующий: 1 руб. = 0,2596 крона</v>
      </c>
      <c r="B180" s="215"/>
      <c r="C180" s="215"/>
      <c r="D180" s="216"/>
      <c r="E180" s="217"/>
      <c r="F180" s="217"/>
      <c r="G180" s="220"/>
      <c r="H180" s="220"/>
    </row>
    <row r="181" spans="1:8" ht="26.25" customHeight="1" x14ac:dyDescent="0.2">
      <c r="A181" s="215" t="str">
        <f>Абакан_юр!A162</f>
        <v>По соглашению сторон в качестве валюты платежа могут выступать киргизские сомы, в этом случае курс следующий: 1 руб. = 1,0276 сом</v>
      </c>
      <c r="B181" s="215"/>
      <c r="C181" s="215"/>
      <c r="D181" s="216"/>
      <c r="E181" s="216"/>
      <c r="F181" s="217"/>
      <c r="G181" s="220"/>
      <c r="H181" s="220"/>
    </row>
    <row r="182" spans="1:8" ht="26.25" customHeight="1" x14ac:dyDescent="0.2">
      <c r="A18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82" s="215"/>
      <c r="C182" s="215"/>
      <c r="D182" s="216"/>
      <c r="E182" s="216"/>
      <c r="F182" s="217"/>
      <c r="G182" s="220"/>
      <c r="H182" s="220"/>
    </row>
    <row r="183" spans="1:8" ht="26.25" x14ac:dyDescent="0.2">
      <c r="A183" s="221"/>
      <c r="B183" s="221"/>
      <c r="C183" s="222"/>
      <c r="D183" s="223"/>
      <c r="E183" s="223"/>
      <c r="F183" s="224"/>
      <c r="G183" s="225"/>
      <c r="H183" s="225"/>
    </row>
    <row r="184" spans="1:8" ht="21" x14ac:dyDescent="0.2">
      <c r="A184" s="227" t="s">
        <v>136</v>
      </c>
      <c r="B184" s="227"/>
      <c r="C184" s="227"/>
      <c r="D184" s="227"/>
      <c r="E184" s="227"/>
      <c r="F184" s="227"/>
      <c r="G184" s="227"/>
      <c r="H184" s="227"/>
    </row>
    <row r="185" spans="1:8" ht="21" x14ac:dyDescent="0.2">
      <c r="A185" s="227" t="s">
        <v>137</v>
      </c>
      <c r="B185" s="227"/>
      <c r="C185" s="227"/>
      <c r="D185" s="227"/>
      <c r="E185" s="227"/>
      <c r="F185" s="227"/>
      <c r="G185" s="227"/>
      <c r="H185" s="227"/>
    </row>
    <row r="186" spans="1:8" ht="26.25" x14ac:dyDescent="0.2">
      <c r="A186" s="221"/>
      <c r="B186" s="221"/>
      <c r="C186" s="222"/>
      <c r="D186" s="223"/>
      <c r="E186" s="223"/>
      <c r="F186" s="224"/>
      <c r="G186" s="225"/>
      <c r="H186" s="225"/>
    </row>
    <row r="187" spans="1:8" ht="50.1" customHeight="1" thickBot="1" x14ac:dyDescent="0.25">
      <c r="A187" s="228" t="s">
        <v>138</v>
      </c>
      <c r="B187" s="228"/>
      <c r="C187" s="228"/>
      <c r="D187" s="228"/>
      <c r="E187" s="228"/>
      <c r="F187" s="229"/>
      <c r="G187" s="219"/>
      <c r="H187" s="230"/>
    </row>
    <row r="188" spans="1:8" ht="50.1" customHeight="1" thickBot="1" x14ac:dyDescent="0.25">
      <c r="A188" s="231" t="s">
        <v>139</v>
      </c>
      <c r="B188" s="232"/>
      <c r="C188" s="232"/>
      <c r="D188" s="232"/>
      <c r="E188" s="233"/>
      <c r="F188" s="234"/>
      <c r="H188" s="235"/>
    </row>
    <row r="189" spans="1:8" ht="87" customHeight="1" thickBot="1" x14ac:dyDescent="0.25">
      <c r="A189" s="305" t="s">
        <v>140</v>
      </c>
      <c r="B189" s="306"/>
      <c r="C189" s="238" t="s">
        <v>141</v>
      </c>
      <c r="D189" s="330" t="s">
        <v>142</v>
      </c>
      <c r="E189" s="331"/>
      <c r="F189" s="240"/>
      <c r="G189" s="240"/>
      <c r="H189" s="240"/>
    </row>
    <row r="190" spans="1:8" ht="117.75" customHeight="1" x14ac:dyDescent="0.2">
      <c r="A190" s="241" t="s">
        <v>143</v>
      </c>
      <c r="B190" s="242"/>
      <c r="C190" s="243" t="s">
        <v>144</v>
      </c>
      <c r="D190" s="244" t="s">
        <v>145</v>
      </c>
      <c r="E190" s="245"/>
      <c r="F190" s="240"/>
      <c r="G190" s="240"/>
      <c r="H190" s="240"/>
    </row>
    <row r="191" spans="1:8" ht="96.75" customHeight="1" x14ac:dyDescent="0.2">
      <c r="A191" s="246" t="s">
        <v>146</v>
      </c>
      <c r="B191" s="247"/>
      <c r="C191" s="248" t="s">
        <v>147</v>
      </c>
      <c r="D191" s="249" t="s">
        <v>148</v>
      </c>
      <c r="E191" s="250"/>
      <c r="F191" s="240"/>
      <c r="G191" s="240"/>
      <c r="H191" s="240"/>
    </row>
    <row r="192" spans="1:8" ht="116.25" customHeight="1" thickBot="1" x14ac:dyDescent="0.25">
      <c r="A192" s="332" t="s">
        <v>149</v>
      </c>
      <c r="B192" s="333"/>
      <c r="C192" s="334" t="s">
        <v>150</v>
      </c>
      <c r="D192" s="335" t="s">
        <v>148</v>
      </c>
      <c r="E192" s="336"/>
      <c r="F192" s="240"/>
      <c r="G192" s="240"/>
      <c r="H192" s="240"/>
    </row>
    <row r="193" spans="1:8" s="205" customFormat="1" ht="102.75" customHeight="1" thickBot="1" x14ac:dyDescent="0.25">
      <c r="A193" s="332" t="s">
        <v>152</v>
      </c>
      <c r="B193" s="333"/>
      <c r="C193" s="547" t="s">
        <v>153</v>
      </c>
      <c r="D193" s="335" t="s">
        <v>148</v>
      </c>
      <c r="E193" s="336"/>
      <c r="F193" s="234"/>
      <c r="G193" s="234"/>
      <c r="H193" s="234"/>
    </row>
    <row r="194" spans="1:8" s="226" customFormat="1" ht="222.75" customHeight="1" thickBot="1" x14ac:dyDescent="0.25">
      <c r="A194" s="332" t="s">
        <v>154</v>
      </c>
      <c r="B194" s="333"/>
      <c r="C194" s="334" t="s">
        <v>155</v>
      </c>
      <c r="D194" s="335" t="s">
        <v>148</v>
      </c>
      <c r="E194" s="336"/>
      <c r="F194" s="224"/>
      <c r="G194" s="225"/>
      <c r="H194" s="225"/>
    </row>
    <row r="195" spans="1:8" ht="43.5" customHeight="1" x14ac:dyDescent="0.2">
      <c r="A195" s="252" t="s">
        <v>156</v>
      </c>
      <c r="B195" s="252"/>
      <c r="C195" s="252"/>
      <c r="D195" s="252"/>
      <c r="E195" s="252"/>
      <c r="F195" s="252"/>
      <c r="G195" s="252"/>
      <c r="H195" s="252"/>
    </row>
    <row r="196" spans="1:8" ht="43.5" customHeight="1" x14ac:dyDescent="0.2">
      <c r="A196" s="252" t="s">
        <v>157</v>
      </c>
      <c r="B196" s="252"/>
      <c r="C196" s="252"/>
      <c r="D196" s="252"/>
      <c r="E196" s="252"/>
      <c r="F196" s="252"/>
      <c r="G196" s="252"/>
      <c r="H196" s="252"/>
    </row>
    <row r="197" spans="1:8" ht="184.5" customHeight="1" x14ac:dyDescent="0.2">
      <c r="A197"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27"/>
      <c r="C197" s="227"/>
      <c r="D197" s="227"/>
      <c r="E197" s="227"/>
      <c r="F197" s="227"/>
      <c r="G197" s="227"/>
      <c r="H197" s="227"/>
    </row>
    <row r="198" spans="1:8" ht="78.75" customHeight="1" x14ac:dyDescent="0.2">
      <c r="A198" s="227" t="s">
        <v>159</v>
      </c>
      <c r="B198" s="227"/>
      <c r="C198" s="227"/>
      <c r="D198" s="227"/>
      <c r="E198" s="227"/>
      <c r="F198" s="227"/>
      <c r="G198" s="227"/>
      <c r="H198" s="227"/>
    </row>
    <row r="199" spans="1:8" ht="23.25" x14ac:dyDescent="0.2">
      <c r="A199" s="252" t="s">
        <v>160</v>
      </c>
      <c r="B199" s="252"/>
      <c r="C199" s="252"/>
      <c r="D199" s="252"/>
      <c r="E199" s="252"/>
      <c r="F199" s="252"/>
      <c r="G199" s="252"/>
      <c r="H199" s="252"/>
    </row>
    <row r="200" spans="1:8" s="254" customFormat="1" ht="114.75" customHeight="1" x14ac:dyDescent="0.2">
      <c r="A200" s="227" t="s">
        <v>161</v>
      </c>
      <c r="B200" s="227"/>
      <c r="C200" s="227"/>
      <c r="D200" s="227"/>
      <c r="E200" s="227"/>
      <c r="F200" s="227"/>
      <c r="G200" s="227"/>
      <c r="H200" s="227"/>
    </row>
  </sheetData>
  <sheetProtection selectLockedCells="1" selectUnlockedCells="1"/>
  <mergeCells count="332">
    <mergeCell ref="A197:H197"/>
    <mergeCell ref="A198:H198"/>
    <mergeCell ref="A199:H199"/>
    <mergeCell ref="A200:E200"/>
    <mergeCell ref="F200:H200"/>
    <mergeCell ref="A193:B193"/>
    <mergeCell ref="D193:E193"/>
    <mergeCell ref="A194:B194"/>
    <mergeCell ref="D194:E194"/>
    <mergeCell ref="A195:H195"/>
    <mergeCell ref="A196:H196"/>
    <mergeCell ref="A190:B190"/>
    <mergeCell ref="D190:E190"/>
    <mergeCell ref="A191:B191"/>
    <mergeCell ref="D191:E191"/>
    <mergeCell ref="A192:B192"/>
    <mergeCell ref="D192:E192"/>
    <mergeCell ref="A184:H184"/>
    <mergeCell ref="A185:H185"/>
    <mergeCell ref="A187:E187"/>
    <mergeCell ref="A188:E188"/>
    <mergeCell ref="A189:B189"/>
    <mergeCell ref="D189:E189"/>
    <mergeCell ref="A177:C177"/>
    <mergeCell ref="A178:C178"/>
    <mergeCell ref="A179:C179"/>
    <mergeCell ref="A180:C180"/>
    <mergeCell ref="A181:C181"/>
    <mergeCell ref="A182:C182"/>
    <mergeCell ref="C172:D172"/>
    <mergeCell ref="C173:D173"/>
    <mergeCell ref="C174:D174"/>
    <mergeCell ref="C175:D175"/>
    <mergeCell ref="A176:C176"/>
    <mergeCell ref="G176:H176"/>
    <mergeCell ref="A168:B168"/>
    <mergeCell ref="C168:C169"/>
    <mergeCell ref="D168:H168"/>
    <mergeCell ref="A169:B169"/>
    <mergeCell ref="D169:H169"/>
    <mergeCell ref="A170:B170"/>
    <mergeCell ref="D170:H170"/>
    <mergeCell ref="A164:B164"/>
    <mergeCell ref="D164:H164"/>
    <mergeCell ref="A165:B165"/>
    <mergeCell ref="A166:B166"/>
    <mergeCell ref="D166:H166"/>
    <mergeCell ref="A167:C167"/>
    <mergeCell ref="D167:H167"/>
    <mergeCell ref="A160:B160"/>
    <mergeCell ref="D160:H160"/>
    <mergeCell ref="A161:B161"/>
    <mergeCell ref="D161:H161"/>
    <mergeCell ref="A162:B162"/>
    <mergeCell ref="A163:B163"/>
    <mergeCell ref="D163:H163"/>
    <mergeCell ref="D156:H156"/>
    <mergeCell ref="A157:B157"/>
    <mergeCell ref="D157:H157"/>
    <mergeCell ref="A158:B158"/>
    <mergeCell ref="D158:H158"/>
    <mergeCell ref="A159:B159"/>
    <mergeCell ref="A152:B152"/>
    <mergeCell ref="D152:H152"/>
    <mergeCell ref="A153:B153"/>
    <mergeCell ref="C153:C157"/>
    <mergeCell ref="D153:H153"/>
    <mergeCell ref="A154:B154"/>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17"/>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85"/>
  <sheetViews>
    <sheetView view="pageBreakPreview" zoomScale="40" zoomScaleNormal="60" zoomScaleSheetLayoutView="40" workbookViewId="0">
      <pane ySplit="4" topLeftCell="A135" activePane="bottomLeft" state="frozen"/>
      <selection activeCell="A158" sqref="A158:H257"/>
      <selection pane="bottomLeft" activeCell="A158" sqref="A158:H257"/>
    </sheetView>
  </sheetViews>
  <sheetFormatPr defaultColWidth="9.140625" defaultRowHeight="12.75" outlineLevelRow="1" x14ac:dyDescent="0.2"/>
  <cols>
    <col min="1" max="1" width="45.7109375" style="204" customWidth="1"/>
    <col min="2" max="2" width="80.7109375" style="205" customWidth="1"/>
    <col min="3" max="3" width="120.7109375" style="206" customWidth="1"/>
    <col min="4" max="4" width="90.7109375" style="205" customWidth="1"/>
    <col min="5" max="5" width="8.5703125" style="207" customWidth="1"/>
    <col min="6" max="22" width="9.140625" style="207" hidden="1" customWidth="1"/>
    <col min="23" max="23" width="6.140625" style="207" hidden="1" customWidth="1"/>
    <col min="24" max="24" width="9.140625" style="207" hidden="1" customWidth="1"/>
    <col min="25" max="16384" width="9.140625" style="207"/>
  </cols>
  <sheetData>
    <row r="1" spans="1:4" s="4" customFormat="1" ht="50.1" customHeight="1" x14ac:dyDescent="0.2">
      <c r="A1" s="1"/>
      <c r="B1" s="2"/>
      <c r="C1" s="3" t="s">
        <v>0</v>
      </c>
      <c r="D1" s="224"/>
    </row>
    <row r="2" spans="1:4" s="10" customFormat="1" ht="50.1" customHeight="1" x14ac:dyDescent="0.2">
      <c r="A2" s="5" t="str">
        <f>Абакан_юр!A2</f>
        <v>Введен в действие с "01" января 2024 г.</v>
      </c>
      <c r="B2" s="6" t="s">
        <v>2</v>
      </c>
      <c r="C2" s="7" t="s">
        <v>729</v>
      </c>
      <c r="D2" s="401"/>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6" t="s">
        <v>8</v>
      </c>
    </row>
    <row r="5" spans="1:4" s="28" customFormat="1" ht="50.1" customHeight="1" thickBot="1" x14ac:dyDescent="0.25">
      <c r="A5" s="24" t="s">
        <v>9</v>
      </c>
      <c r="B5" s="25"/>
      <c r="C5" s="26"/>
      <c r="D5" s="27"/>
    </row>
    <row r="6" spans="1:4" s="261" customFormat="1" ht="24.95" customHeight="1" thickBot="1" x14ac:dyDescent="0.25">
      <c r="A6" s="257"/>
      <c r="B6" s="258"/>
      <c r="C6" s="259"/>
      <c r="D6" s="260"/>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26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26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4">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65"/>
    </row>
    <row r="26" spans="1:4" s="16" customFormat="1" ht="24.95" customHeight="1" thickBot="1" x14ac:dyDescent="0.25">
      <c r="A26" s="81"/>
      <c r="B26" s="48"/>
      <c r="C26" s="49"/>
      <c r="D26" s="266"/>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26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267"/>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16" customFormat="1" ht="24.95" customHeight="1" thickBot="1" x14ac:dyDescent="0.25">
      <c r="A47" s="81"/>
      <c r="B47" s="117"/>
      <c r="C47" s="118"/>
      <c r="D47" s="267"/>
    </row>
    <row r="48" spans="1:4" s="16" customFormat="1" ht="50.1" customHeight="1" thickBot="1" x14ac:dyDescent="0.25">
      <c r="A48" s="119" t="s">
        <v>31</v>
      </c>
      <c r="B48" s="120"/>
      <c r="C48" s="120"/>
      <c r="D48" s="269" t="str">
        <f>"от "&amp;MIN(D49:D68)&amp;" до "&amp;MAX(D49:D68)</f>
        <v>от 3066 до 61320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49" s="270">
        <v>3066</v>
      </c>
    </row>
    <row r="50" spans="1:4" s="16" customFormat="1" ht="37.5" customHeight="1" outlineLevel="1" x14ac:dyDescent="0.2">
      <c r="A50" s="130" t="s">
        <v>33</v>
      </c>
      <c r="B50" s="131"/>
      <c r="C50" s="126"/>
      <c r="D50" s="271">
        <v>6132</v>
      </c>
    </row>
    <row r="51" spans="1:4" s="16" customFormat="1" ht="37.5" customHeight="1" outlineLevel="1" x14ac:dyDescent="0.2">
      <c r="A51" s="130" t="s">
        <v>34</v>
      </c>
      <c r="B51" s="131"/>
      <c r="C51" s="126"/>
      <c r="D51" s="271">
        <v>9198</v>
      </c>
    </row>
    <row r="52" spans="1:4" s="16" customFormat="1" ht="37.5" customHeight="1" outlineLevel="1" x14ac:dyDescent="0.2">
      <c r="A52" s="130" t="s">
        <v>35</v>
      </c>
      <c r="B52" s="131"/>
      <c r="C52" s="126"/>
      <c r="D52" s="271">
        <v>12264</v>
      </c>
    </row>
    <row r="53" spans="1:4" s="16" customFormat="1" ht="37.5" customHeight="1" outlineLevel="1" x14ac:dyDescent="0.2">
      <c r="A53" s="130" t="s">
        <v>36</v>
      </c>
      <c r="B53" s="131"/>
      <c r="C53" s="126"/>
      <c r="D53" s="271">
        <v>15330</v>
      </c>
    </row>
    <row r="54" spans="1:4" s="16" customFormat="1" ht="37.5" customHeight="1" outlineLevel="1" x14ac:dyDescent="0.2">
      <c r="A54" s="130" t="s">
        <v>37</v>
      </c>
      <c r="B54" s="131"/>
      <c r="C54" s="126"/>
      <c r="D54" s="271">
        <v>18396</v>
      </c>
    </row>
    <row r="55" spans="1:4" s="16" customFormat="1" ht="37.5" customHeight="1" outlineLevel="1" x14ac:dyDescent="0.2">
      <c r="A55" s="130" t="s">
        <v>38</v>
      </c>
      <c r="B55" s="131"/>
      <c r="C55" s="126"/>
      <c r="D55" s="271">
        <v>21462</v>
      </c>
    </row>
    <row r="56" spans="1:4" s="16" customFormat="1" ht="37.5" customHeight="1" outlineLevel="1" x14ac:dyDescent="0.2">
      <c r="A56" s="130" t="s">
        <v>39</v>
      </c>
      <c r="B56" s="131"/>
      <c r="C56" s="126"/>
      <c r="D56" s="271">
        <v>24528</v>
      </c>
    </row>
    <row r="57" spans="1:4" s="16" customFormat="1" ht="37.5" customHeight="1" outlineLevel="1" x14ac:dyDescent="0.2">
      <c r="A57" s="130" t="s">
        <v>40</v>
      </c>
      <c r="B57" s="131"/>
      <c r="C57" s="126"/>
      <c r="D57" s="271">
        <v>27594</v>
      </c>
    </row>
    <row r="58" spans="1:4" s="16" customFormat="1" ht="37.5" customHeight="1" outlineLevel="1" x14ac:dyDescent="0.2">
      <c r="A58" s="130" t="s">
        <v>41</v>
      </c>
      <c r="B58" s="131"/>
      <c r="C58" s="126"/>
      <c r="D58" s="271">
        <v>30660</v>
      </c>
    </row>
    <row r="59" spans="1:4" s="16" customFormat="1" ht="37.5" customHeight="1" outlineLevel="1" x14ac:dyDescent="0.2">
      <c r="A59" s="130" t="s">
        <v>42</v>
      </c>
      <c r="B59" s="131"/>
      <c r="C59" s="126"/>
      <c r="D59" s="271">
        <v>33726</v>
      </c>
    </row>
    <row r="60" spans="1:4" s="16" customFormat="1" ht="37.5" customHeight="1" outlineLevel="1" x14ac:dyDescent="0.2">
      <c r="A60" s="130" t="s">
        <v>43</v>
      </c>
      <c r="B60" s="131"/>
      <c r="C60" s="126"/>
      <c r="D60" s="271">
        <v>36792</v>
      </c>
    </row>
    <row r="61" spans="1:4" s="16" customFormat="1" ht="37.5" customHeight="1" outlineLevel="1" x14ac:dyDescent="0.2">
      <c r="A61" s="130" t="s">
        <v>44</v>
      </c>
      <c r="B61" s="131"/>
      <c r="C61" s="126"/>
      <c r="D61" s="271">
        <v>39858</v>
      </c>
    </row>
    <row r="62" spans="1:4" s="16" customFormat="1" ht="37.5" customHeight="1" outlineLevel="1" x14ac:dyDescent="0.2">
      <c r="A62" s="130" t="s">
        <v>45</v>
      </c>
      <c r="B62" s="131"/>
      <c r="C62" s="126"/>
      <c r="D62" s="271">
        <v>42924</v>
      </c>
    </row>
    <row r="63" spans="1:4" s="16" customFormat="1" ht="37.5" customHeight="1" outlineLevel="1" x14ac:dyDescent="0.2">
      <c r="A63" s="130" t="s">
        <v>46</v>
      </c>
      <c r="B63" s="131"/>
      <c r="C63" s="126"/>
      <c r="D63" s="271">
        <v>45990</v>
      </c>
    </row>
    <row r="64" spans="1:4" s="16" customFormat="1" ht="37.5" customHeight="1" outlineLevel="1" x14ac:dyDescent="0.2">
      <c r="A64" s="130" t="s">
        <v>47</v>
      </c>
      <c r="B64" s="131"/>
      <c r="C64" s="126"/>
      <c r="D64" s="271">
        <v>49056</v>
      </c>
    </row>
    <row r="65" spans="1:4" s="16" customFormat="1" ht="37.5" customHeight="1" outlineLevel="1" x14ac:dyDescent="0.2">
      <c r="A65" s="130" t="s">
        <v>48</v>
      </c>
      <c r="B65" s="131"/>
      <c r="C65" s="126"/>
      <c r="D65" s="271">
        <v>52122</v>
      </c>
    </row>
    <row r="66" spans="1:4" s="16" customFormat="1" ht="37.5" customHeight="1" outlineLevel="1" x14ac:dyDescent="0.2">
      <c r="A66" s="130" t="s">
        <v>49</v>
      </c>
      <c r="B66" s="131"/>
      <c r="C66" s="126"/>
      <c r="D66" s="271">
        <v>55188</v>
      </c>
    </row>
    <row r="67" spans="1:4" s="16" customFormat="1" ht="37.5" customHeight="1" outlineLevel="1" x14ac:dyDescent="0.2">
      <c r="A67" s="130" t="s">
        <v>50</v>
      </c>
      <c r="B67" s="131"/>
      <c r="C67" s="126"/>
      <c r="D67" s="271">
        <v>58254</v>
      </c>
    </row>
    <row r="68" spans="1:4" s="16" customFormat="1" ht="37.5" customHeight="1" outlineLevel="1" thickBot="1" x14ac:dyDescent="0.25">
      <c r="A68" s="130" t="s">
        <v>51</v>
      </c>
      <c r="B68" s="131"/>
      <c r="C68" s="126"/>
      <c r="D68" s="271">
        <v>61320</v>
      </c>
    </row>
    <row r="69" spans="1:4" s="16" customFormat="1" ht="50.1" customHeight="1" thickBot="1" x14ac:dyDescent="0.25">
      <c r="A69" s="343" t="s">
        <v>52</v>
      </c>
      <c r="B69" s="344"/>
      <c r="C69" s="344"/>
      <c r="D69" s="514" t="str">
        <f>"от "&amp;MIN(D70:D79)&amp;" до "&amp;MAX(D70:D79)</f>
        <v>от 300 до 6138</v>
      </c>
    </row>
    <row r="70" spans="1:4" s="16" customFormat="1" ht="156.75" customHeight="1"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70" s="436">
        <v>708</v>
      </c>
    </row>
    <row r="71" spans="1:4" s="16" customFormat="1" ht="37.5" customHeight="1" x14ac:dyDescent="0.2">
      <c r="A71" s="351" t="s">
        <v>54</v>
      </c>
      <c r="B71" s="178"/>
      <c r="C71" s="352"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71" s="202">
        <v>414</v>
      </c>
    </row>
    <row r="72" spans="1:4" s="16" customFormat="1" ht="37.5" customHeight="1" x14ac:dyDescent="0.2">
      <c r="A72" s="351" t="s">
        <v>55</v>
      </c>
      <c r="B72" s="178"/>
      <c r="C72" s="352"/>
      <c r="D72" s="202">
        <v>6138</v>
      </c>
    </row>
    <row r="73" spans="1:4" s="16" customFormat="1" ht="37.5" customHeight="1" x14ac:dyDescent="0.2">
      <c r="A73" s="351" t="s">
        <v>56</v>
      </c>
      <c r="B73" s="178"/>
      <c r="C73" s="352"/>
      <c r="D73" s="202">
        <v>1242</v>
      </c>
    </row>
    <row r="74" spans="1:4" s="16" customFormat="1" ht="37.5" customHeight="1" x14ac:dyDescent="0.2">
      <c r="A74" s="351" t="s">
        <v>57</v>
      </c>
      <c r="B74" s="178"/>
      <c r="C74" s="352"/>
      <c r="D74" s="202">
        <v>3720</v>
      </c>
    </row>
    <row r="75" spans="1:4" s="16" customFormat="1" ht="37.5" customHeight="1" x14ac:dyDescent="0.2">
      <c r="A75" s="351" t="s">
        <v>58</v>
      </c>
      <c r="B75" s="178"/>
      <c r="C75" s="352"/>
      <c r="D75" s="202">
        <v>300</v>
      </c>
    </row>
    <row r="76" spans="1:4" s="16" customFormat="1" ht="37.5" customHeight="1" x14ac:dyDescent="0.2">
      <c r="A76" s="351" t="s">
        <v>59</v>
      </c>
      <c r="B76" s="178"/>
      <c r="C76" s="352"/>
      <c r="D76" s="202">
        <v>300</v>
      </c>
    </row>
    <row r="77" spans="1:4" s="16" customFormat="1" ht="37.5" customHeight="1" x14ac:dyDescent="0.2">
      <c r="A77" s="351" t="s">
        <v>60</v>
      </c>
      <c r="B77" s="178"/>
      <c r="C77" s="352"/>
      <c r="D77" s="202">
        <v>600</v>
      </c>
    </row>
    <row r="78" spans="1:4" s="16" customFormat="1" ht="37.5" customHeight="1" x14ac:dyDescent="0.2">
      <c r="A78" s="351" t="s">
        <v>61</v>
      </c>
      <c r="B78" s="178"/>
      <c r="C78" s="352"/>
      <c r="D78" s="202">
        <v>900</v>
      </c>
    </row>
    <row r="79" spans="1:4" s="16" customFormat="1" ht="37.5" customHeight="1" x14ac:dyDescent="0.2">
      <c r="A79" s="351" t="s">
        <v>62</v>
      </c>
      <c r="B79" s="178"/>
      <c r="C79" s="352"/>
      <c r="D79" s="202">
        <v>4308</v>
      </c>
    </row>
    <row r="80" spans="1:4"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80" s="516">
        <v>30</v>
      </c>
    </row>
    <row r="81" spans="1:4" s="28" customFormat="1" ht="50.1" customHeight="1" thickBot="1" x14ac:dyDescent="0.25">
      <c r="A81" s="353" t="s">
        <v>65</v>
      </c>
      <c r="B81" s="354"/>
      <c r="C81" s="199"/>
      <c r="D81" s="517" t="str">
        <f>"от "&amp;MIN(D83,D103:D119)&amp;" до "&amp;MAX(D83,D103:D119)</f>
        <v>от 504 до 14184</v>
      </c>
    </row>
    <row r="82" spans="1:4" s="16" customFormat="1" ht="24.95" customHeight="1" thickBot="1" x14ac:dyDescent="0.25">
      <c r="A82" s="301"/>
      <c r="B82" s="302"/>
      <c r="C82" s="118"/>
      <c r="D82" s="303"/>
    </row>
    <row r="83" spans="1:4" s="16" customFormat="1" ht="63"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83" s="518">
        <v>9456</v>
      </c>
    </row>
    <row r="84" spans="1:4" s="16" customFormat="1" ht="63" customHeight="1" thickBot="1" x14ac:dyDescent="0.25">
      <c r="A84" s="167" t="s">
        <v>67</v>
      </c>
      <c r="B84" s="168"/>
      <c r="C84" s="169"/>
      <c r="D84" s="656" t="s">
        <v>68</v>
      </c>
    </row>
    <row r="85" spans="1:4" s="16" customFormat="1" ht="63" customHeight="1" x14ac:dyDescent="0.2">
      <c r="A85" s="173" t="s">
        <v>69</v>
      </c>
      <c r="B85" s="174"/>
      <c r="C85" s="169"/>
      <c r="D85" s="271">
        <f>D83/4</f>
        <v>2364</v>
      </c>
    </row>
    <row r="86" spans="1:4" s="16" customFormat="1" ht="63" customHeight="1" x14ac:dyDescent="0.2">
      <c r="A86" s="173" t="s">
        <v>70</v>
      </c>
      <c r="B86" s="174"/>
      <c r="C86" s="169"/>
      <c r="D86" s="271">
        <f>D83/5</f>
        <v>1891.2</v>
      </c>
    </row>
    <row r="87" spans="1:4" s="16" customFormat="1" ht="63" customHeight="1" x14ac:dyDescent="0.2">
      <c r="A87" s="173" t="s">
        <v>71</v>
      </c>
      <c r="B87" s="174"/>
      <c r="C87" s="169"/>
      <c r="D87" s="271">
        <f>D83/6</f>
        <v>1576</v>
      </c>
    </row>
    <row r="88" spans="1:4" s="16" customFormat="1" ht="63" customHeight="1" x14ac:dyDescent="0.2">
      <c r="A88" s="173" t="s">
        <v>72</v>
      </c>
      <c r="B88" s="174"/>
      <c r="C88" s="169"/>
      <c r="D88" s="271">
        <f>D83/7</f>
        <v>1350.8571428571429</v>
      </c>
    </row>
    <row r="89" spans="1:4" s="16" customFormat="1" ht="63" customHeight="1" x14ac:dyDescent="0.2">
      <c r="A89" s="173" t="s">
        <v>73</v>
      </c>
      <c r="B89" s="174"/>
      <c r="C89" s="169"/>
      <c r="D89" s="271">
        <f>D83/8</f>
        <v>1182</v>
      </c>
    </row>
    <row r="90" spans="1:4" s="16" customFormat="1" ht="63" customHeight="1" x14ac:dyDescent="0.2">
      <c r="A90" s="173" t="s">
        <v>74</v>
      </c>
      <c r="B90" s="174"/>
      <c r="C90" s="169"/>
      <c r="D90" s="271">
        <f>D83/9</f>
        <v>1050.6666666666667</v>
      </c>
    </row>
    <row r="91" spans="1:4" s="16" customFormat="1" ht="63" customHeight="1" thickBot="1" x14ac:dyDescent="0.25">
      <c r="A91" s="173" t="s">
        <v>75</v>
      </c>
      <c r="B91" s="174"/>
      <c r="C91" s="169"/>
      <c r="D91" s="271">
        <f>D83/10</f>
        <v>945.6</v>
      </c>
    </row>
    <row r="92" spans="1:4" s="16" customFormat="1" ht="63" customHeight="1" thickBot="1" x14ac:dyDescent="0.25">
      <c r="A92" s="162" t="s">
        <v>76</v>
      </c>
      <c r="B92" s="163"/>
      <c r="C92" s="169"/>
      <c r="D92" s="518">
        <v>14184</v>
      </c>
    </row>
    <row r="93" spans="1:4" s="16" customFormat="1" ht="63" customHeight="1" thickBot="1" x14ac:dyDescent="0.25">
      <c r="A93" s="167" t="s">
        <v>67</v>
      </c>
      <c r="B93" s="168"/>
      <c r="C93" s="169"/>
      <c r="D93" s="656" t="s">
        <v>68</v>
      </c>
    </row>
    <row r="94" spans="1:4" s="16" customFormat="1" ht="63" customHeight="1" x14ac:dyDescent="0.2">
      <c r="A94" s="173" t="s">
        <v>69</v>
      </c>
      <c r="B94" s="174"/>
      <c r="C94" s="169"/>
      <c r="D94" s="299">
        <v>3546</v>
      </c>
    </row>
    <row r="95" spans="1:4" s="16" customFormat="1" ht="63" customHeight="1" x14ac:dyDescent="0.2">
      <c r="A95" s="173" t="s">
        <v>70</v>
      </c>
      <c r="B95" s="174"/>
      <c r="C95" s="169"/>
      <c r="D95" s="299">
        <v>2836.7999999999997</v>
      </c>
    </row>
    <row r="96" spans="1:4" s="16" customFormat="1" ht="63" customHeight="1" x14ac:dyDescent="0.2">
      <c r="A96" s="173" t="s">
        <v>71</v>
      </c>
      <c r="B96" s="174"/>
      <c r="C96" s="169"/>
      <c r="D96" s="299">
        <v>2364</v>
      </c>
    </row>
    <row r="97" spans="1:4" s="16" customFormat="1" ht="63" customHeight="1" x14ac:dyDescent="0.2">
      <c r="A97" s="173" t="s">
        <v>72</v>
      </c>
      <c r="B97" s="174"/>
      <c r="C97" s="169"/>
      <c r="D97" s="299">
        <v>2026.2857142857142</v>
      </c>
    </row>
    <row r="98" spans="1:4" s="16" customFormat="1" ht="63" customHeight="1" x14ac:dyDescent="0.2">
      <c r="A98" s="173" t="s">
        <v>73</v>
      </c>
      <c r="B98" s="174"/>
      <c r="C98" s="169"/>
      <c r="D98" s="299">
        <v>1773</v>
      </c>
    </row>
    <row r="99" spans="1:4" s="16" customFormat="1" ht="63" customHeight="1" x14ac:dyDescent="0.2">
      <c r="A99" s="173" t="s">
        <v>74</v>
      </c>
      <c r="B99" s="174"/>
      <c r="C99" s="169"/>
      <c r="D99" s="299">
        <v>1575.9999999999998</v>
      </c>
    </row>
    <row r="100" spans="1:4" s="16" customFormat="1" ht="63" customHeight="1" thickBot="1" x14ac:dyDescent="0.25">
      <c r="A100" s="173" t="s">
        <v>75</v>
      </c>
      <c r="B100" s="174"/>
      <c r="C100" s="177"/>
      <c r="D100" s="299">
        <v>1418.3999999999999</v>
      </c>
    </row>
    <row r="101" spans="1:4"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1" s="297">
        <v>10974</v>
      </c>
    </row>
    <row r="102" spans="1:4" s="16" customFormat="1" ht="24.95" customHeight="1" thickBot="1" x14ac:dyDescent="0.25">
      <c r="A102" s="301"/>
      <c r="B102" s="302"/>
      <c r="C102" s="182"/>
      <c r="D102" s="483"/>
    </row>
    <row r="103" spans="1:4" s="16" customFormat="1" ht="50.1" customHeight="1" x14ac:dyDescent="0.2">
      <c r="A103" s="143" t="s">
        <v>78</v>
      </c>
      <c r="B103" s="144"/>
      <c r="C103" s="294" t="str">
        <f>"Интернет-площадка 2gis.ru на основе Cправочника организаций "&amp;$C$2&amp;""</f>
        <v>Интернет-площадка 2gis.ru на основе Cправочника организаций "2ГИС.ШЕРЕГЕШ"</v>
      </c>
      <c r="D103" s="657">
        <v>4020</v>
      </c>
    </row>
    <row r="104" spans="1:4" s="16" customFormat="1" ht="50.1" customHeight="1" x14ac:dyDescent="0.2">
      <c r="A104" s="143" t="s">
        <v>79</v>
      </c>
      <c r="B104" s="144"/>
      <c r="C10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4" s="657">
        <v>2478</v>
      </c>
    </row>
    <row r="105" spans="1:4" s="16" customFormat="1" ht="50.1" customHeight="1" x14ac:dyDescent="0.2">
      <c r="A105" s="143" t="s">
        <v>80</v>
      </c>
      <c r="B105" s="144"/>
      <c r="C10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5" s="657">
        <v>3540</v>
      </c>
    </row>
    <row r="106" spans="1:4" s="16" customFormat="1" ht="50.1" customHeight="1" x14ac:dyDescent="0.2">
      <c r="A106" s="143" t="s">
        <v>81</v>
      </c>
      <c r="B106" s="144"/>
      <c r="C106" s="190" t="str">
        <f>"Интернет-площадка 2gis.ru на основе Cправочника организаций "&amp;$C$2&amp;""</f>
        <v>Интернет-площадка 2gis.ru на основе Cправочника организаций "2ГИС.ШЕРЕГЕШ"</v>
      </c>
      <c r="D106" s="657">
        <v>4020</v>
      </c>
    </row>
    <row r="107" spans="1:4" s="16" customFormat="1" ht="50.1" customHeight="1" x14ac:dyDescent="0.2">
      <c r="A107" s="143" t="s">
        <v>82</v>
      </c>
      <c r="B107" s="144"/>
      <c r="C107" s="190" t="str">
        <f>"Интернет-площадка 2gis.ru на основе Cправочника организаций "&amp;$C$2&amp;""</f>
        <v>Интернет-площадка 2gis.ru на основе Cправочника организаций "2ГИС.ШЕРЕГЕШ"</v>
      </c>
      <c r="D107" s="657">
        <v>4824</v>
      </c>
    </row>
    <row r="108" spans="1:4" s="16" customFormat="1" ht="50.1" customHeight="1" x14ac:dyDescent="0.2">
      <c r="A108" s="143" t="s">
        <v>83</v>
      </c>
      <c r="B108" s="144"/>
      <c r="C108"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8" s="657">
        <v>3480</v>
      </c>
    </row>
    <row r="109" spans="1:4" s="16" customFormat="1" ht="50.1" customHeight="1" x14ac:dyDescent="0.2">
      <c r="A109" s="143" t="s">
        <v>84</v>
      </c>
      <c r="B109" s="144"/>
      <c r="C10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9" s="657">
        <v>3012</v>
      </c>
    </row>
    <row r="110" spans="1:4" s="16" customFormat="1" ht="50.1" customHeight="1" x14ac:dyDescent="0.2">
      <c r="A110" s="143" t="s">
        <v>85</v>
      </c>
      <c r="B110" s="144"/>
      <c r="C11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0" s="657">
        <v>8028</v>
      </c>
    </row>
    <row r="111" spans="1:4" s="16" customFormat="1" ht="50.1" customHeight="1" x14ac:dyDescent="0.2">
      <c r="A111" s="143" t="s">
        <v>86</v>
      </c>
      <c r="B111" s="144"/>
      <c r="C111" s="190" t="str">
        <f>C104</f>
        <v>Электронный справочник на основе Справочника организаций"2ГИС.ШЕРЕГЕШ" (версия для ПК)</v>
      </c>
      <c r="D111" s="657">
        <v>8160</v>
      </c>
    </row>
    <row r="112" spans="1:4" s="16" customFormat="1" ht="50.1" customHeight="1" x14ac:dyDescent="0.2">
      <c r="A112" s="143" t="s">
        <v>87</v>
      </c>
      <c r="B112" s="144"/>
      <c r="C112" s="190" t="s">
        <v>88</v>
      </c>
      <c r="D112" s="657">
        <v>504</v>
      </c>
    </row>
    <row r="113" spans="1:4" s="16" customFormat="1" ht="70.5" customHeight="1" x14ac:dyDescent="0.2">
      <c r="A113" s="143" t="s">
        <v>89</v>
      </c>
      <c r="B113" s="144"/>
      <c r="C11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3" s="657">
        <v>1770</v>
      </c>
    </row>
    <row r="114" spans="1:4" s="16" customFormat="1" ht="70.5" customHeight="1" x14ac:dyDescent="0.2">
      <c r="A114" s="143" t="s">
        <v>90</v>
      </c>
      <c r="B114" s="144"/>
      <c r="C114" s="190"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4" s="657">
        <v>1416</v>
      </c>
    </row>
    <row r="115" spans="1:4" s="16" customFormat="1" ht="70.5" customHeight="1" x14ac:dyDescent="0.2">
      <c r="A115" s="143" t="s">
        <v>91</v>
      </c>
      <c r="B115" s="144"/>
      <c r="C115"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5" s="657">
        <v>1416</v>
      </c>
    </row>
    <row r="116" spans="1:4" s="16" customFormat="1" ht="70.5" customHeight="1" x14ac:dyDescent="0.2">
      <c r="A116" s="143" t="s">
        <v>92</v>
      </c>
      <c r="B116" s="144"/>
      <c r="C116" s="190"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6" s="657">
        <v>708</v>
      </c>
    </row>
    <row r="117" spans="1:4" s="16" customFormat="1" ht="70.5" customHeight="1" x14ac:dyDescent="0.2">
      <c r="A117" s="143" t="s">
        <v>93</v>
      </c>
      <c r="B117" s="144" t="s">
        <v>93</v>
      </c>
      <c r="C117"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7" s="657">
        <v>14184</v>
      </c>
    </row>
    <row r="118" spans="1:4" s="16" customFormat="1" ht="70.5" customHeight="1" x14ac:dyDescent="0.2">
      <c r="A118" s="143" t="s">
        <v>94</v>
      </c>
      <c r="B118" s="144" t="s">
        <v>94</v>
      </c>
      <c r="C118"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18" s="657">
        <v>8160</v>
      </c>
    </row>
    <row r="119" spans="1:4" s="16" customFormat="1" ht="50.1" customHeight="1" thickBot="1" x14ac:dyDescent="0.25">
      <c r="A119" s="143" t="s">
        <v>95</v>
      </c>
      <c r="B119" s="144"/>
      <c r="C11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9" s="657">
        <v>1890</v>
      </c>
    </row>
    <row r="120" spans="1:4"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20" s="657">
        <v>708</v>
      </c>
    </row>
    <row r="121" spans="1:4"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1" s="657">
        <v>8160</v>
      </c>
    </row>
    <row r="122" spans="1:4"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2" s="657">
        <v>1005</v>
      </c>
    </row>
    <row r="123" spans="1:4" s="16" customFormat="1" ht="96" customHeight="1" x14ac:dyDescent="0.2">
      <c r="A123" s="137" t="s">
        <v>98</v>
      </c>
      <c r="B123" s="191"/>
      <c r="C123"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23" s="657">
        <v>2004</v>
      </c>
    </row>
    <row r="124" spans="1:4" s="16" customFormat="1" ht="50.1" customHeight="1" x14ac:dyDescent="0.2">
      <c r="A124" s="137" t="s">
        <v>99</v>
      </c>
      <c r="B124" s="191"/>
      <c r="C124" s="190" t="str">
        <f>"Интернет-площадка 2gis.ru на основе Cправочника организаций "&amp;$C$2&amp;""</f>
        <v>Интернет-площадка 2gis.ru на основе Cправочника организаций "2ГИС.ШЕРЕГЕШ"</v>
      </c>
      <c r="D124" s="657">
        <v>5640</v>
      </c>
    </row>
    <row r="125" spans="1:4" s="16" customFormat="1" ht="50.1" customHeight="1" x14ac:dyDescent="0.2">
      <c r="A125" s="143" t="s">
        <v>100</v>
      </c>
      <c r="B125" s="144"/>
      <c r="C125"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57">
        <v>3480</v>
      </c>
    </row>
    <row r="126" spans="1:4" s="16" customFormat="1" ht="50.1" customHeight="1" x14ac:dyDescent="0.2">
      <c r="A126" s="143" t="s">
        <v>101</v>
      </c>
      <c r="B126" s="144"/>
      <c r="C126"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57">
        <v>5040</v>
      </c>
    </row>
    <row r="127" spans="1:4" s="16" customFormat="1" ht="50.1" customHeight="1" x14ac:dyDescent="0.2">
      <c r="A127" s="143" t="s">
        <v>102</v>
      </c>
      <c r="B127" s="144"/>
      <c r="C127" s="190" t="str">
        <f>"Интернет-площадка 2gis.ru на основе Cправочника организаций "&amp;$C$2&amp;""</f>
        <v>Интернет-площадка 2gis.ru на основе Cправочника организаций "2ГИС.ШЕРЕГЕШ"</v>
      </c>
      <c r="D127" s="657">
        <v>5640</v>
      </c>
    </row>
    <row r="128" spans="1:4" s="16" customFormat="1" ht="50.1" customHeight="1" x14ac:dyDescent="0.2">
      <c r="A128" s="143" t="s">
        <v>103</v>
      </c>
      <c r="B128" s="144"/>
      <c r="C128" s="190" t="str">
        <f>"Интернет-площадка 2gis.ru на основе Cправочника организаций "&amp;$C$2&amp;""</f>
        <v>Интернет-площадка 2gis.ru на основе Cправочника организаций "2ГИС.ШЕРЕГЕШ"</v>
      </c>
      <c r="D128" s="657">
        <v>6768</v>
      </c>
    </row>
    <row r="129" spans="1:4" s="16" customFormat="1" ht="50.1" customHeight="1" x14ac:dyDescent="0.2">
      <c r="A129" s="143" t="s">
        <v>104</v>
      </c>
      <c r="B129" s="144"/>
      <c r="C129"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9" s="657">
        <v>4920</v>
      </c>
    </row>
    <row r="130" spans="1:4" s="16" customFormat="1" ht="50.1" customHeight="1" x14ac:dyDescent="0.2">
      <c r="A130" s="143" t="s">
        <v>105</v>
      </c>
      <c r="B130" s="144"/>
      <c r="C130"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0" s="657">
        <v>4320</v>
      </c>
    </row>
    <row r="131" spans="1:4" s="16" customFormat="1" ht="50.1" customHeight="1" x14ac:dyDescent="0.2">
      <c r="A131" s="137" t="s">
        <v>106</v>
      </c>
      <c r="B131" s="191"/>
      <c r="C131"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1" s="657">
        <v>11280</v>
      </c>
    </row>
    <row r="132" spans="1:4" s="16" customFormat="1" ht="50.1" customHeight="1" x14ac:dyDescent="0.2">
      <c r="A132" s="143" t="s">
        <v>107</v>
      </c>
      <c r="B132" s="144"/>
      <c r="C132" s="190" t="s">
        <v>88</v>
      </c>
      <c r="D132" s="657">
        <v>720</v>
      </c>
    </row>
    <row r="133" spans="1:4" s="16" customFormat="1" ht="67.5" customHeight="1" x14ac:dyDescent="0.2">
      <c r="A133" s="143" t="s">
        <v>108</v>
      </c>
      <c r="B133" s="144"/>
      <c r="C133" s="19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657">
        <v>19920</v>
      </c>
    </row>
    <row r="134" spans="1:4" s="16" customFormat="1" ht="50.1" customHeight="1" thickBot="1" x14ac:dyDescent="0.25">
      <c r="A134" s="137" t="s">
        <v>109</v>
      </c>
      <c r="B134" s="191"/>
      <c r="C13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4" s="657">
        <v>2760</v>
      </c>
    </row>
    <row r="135" spans="1:4" s="16" customFormat="1" ht="36" customHeight="1" thickBot="1" x14ac:dyDescent="0.25">
      <c r="A135" s="24" t="s">
        <v>110</v>
      </c>
      <c r="B135" s="25"/>
      <c r="C135" s="24"/>
      <c r="D135" s="295"/>
    </row>
    <row r="136" spans="1:4"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36" s="271">
        <v>5004</v>
      </c>
    </row>
    <row r="137" spans="1:4" s="16" customFormat="1" ht="50.1" customHeight="1" x14ac:dyDescent="0.2">
      <c r="A137" s="143" t="s">
        <v>112</v>
      </c>
      <c r="B137" s="144"/>
      <c r="C137" s="196"/>
      <c r="D137" s="271">
        <v>5004</v>
      </c>
    </row>
    <row r="138" spans="1:4" s="16" customFormat="1" ht="50.1" customHeight="1" x14ac:dyDescent="0.2">
      <c r="A138" s="194" t="s">
        <v>113</v>
      </c>
      <c r="B138" s="195"/>
      <c r="C138" s="196"/>
      <c r="D138" s="762">
        <v>1500</v>
      </c>
    </row>
    <row r="139" spans="1:4" s="16" customFormat="1" ht="50.1" customHeight="1" x14ac:dyDescent="0.2">
      <c r="A139" s="194" t="s">
        <v>114</v>
      </c>
      <c r="B139" s="195"/>
      <c r="C139" s="196"/>
      <c r="D139" s="762">
        <v>150</v>
      </c>
    </row>
    <row r="140" spans="1:4" s="16" customFormat="1" ht="50.1" customHeight="1" thickBot="1" x14ac:dyDescent="0.25">
      <c r="A140" s="194" t="s">
        <v>115</v>
      </c>
      <c r="B140" s="195"/>
      <c r="C140" s="198"/>
      <c r="D140" s="624">
        <v>510</v>
      </c>
    </row>
    <row r="141" spans="1:4" s="16" customFormat="1" ht="50.1" customHeight="1" thickBot="1" x14ac:dyDescent="0.25">
      <c r="A141" s="24" t="s">
        <v>116</v>
      </c>
      <c r="B141" s="25"/>
      <c r="C141" s="26"/>
      <c r="D141" s="27"/>
    </row>
    <row r="142" spans="1:4" s="16" customFormat="1" ht="50.1" customHeight="1" x14ac:dyDescent="0.2">
      <c r="A142" s="143" t="s">
        <v>163</v>
      </c>
      <c r="B142" s="144"/>
      <c r="C142"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2" s="279">
        <v>4020</v>
      </c>
    </row>
    <row r="143" spans="1:4" s="16" customFormat="1" ht="50.1" customHeight="1" x14ac:dyDescent="0.2">
      <c r="A143" s="143" t="s">
        <v>118</v>
      </c>
      <c r="B143" s="144"/>
      <c r="C143" s="190" t="str">
        <f>"Интернет-площадка 2gis.ru на основе Cправочника организаций "&amp;$C$2&amp;""</f>
        <v>Интернет-площадка 2gis.ru на основе Cправочника организаций "2ГИС.ШЕРЕГЕШ"</v>
      </c>
      <c r="D143" s="271">
        <v>2124</v>
      </c>
    </row>
    <row r="144" spans="1:4" s="16" customFormat="1" ht="50.1" customHeight="1" x14ac:dyDescent="0.2">
      <c r="A144" s="143" t="s">
        <v>119</v>
      </c>
      <c r="B144" s="144"/>
      <c r="C144"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4" s="279">
        <v>0</v>
      </c>
    </row>
    <row r="145" spans="1:4" s="16" customFormat="1" ht="50.1" customHeight="1" x14ac:dyDescent="0.2">
      <c r="A145" s="143" t="s">
        <v>164</v>
      </c>
      <c r="B145" s="144"/>
      <c r="C145" s="19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5" s="271">
        <v>5640</v>
      </c>
    </row>
    <row r="146" spans="1:4" s="16" customFormat="1" ht="50.1" customHeight="1" x14ac:dyDescent="0.2">
      <c r="A146" s="143" t="s">
        <v>165</v>
      </c>
      <c r="B146" s="144"/>
      <c r="C146" s="190" t="str">
        <f>"Интернет-площадка 2gis.ru на основе Cправочника организаций "&amp;$C$2&amp;""</f>
        <v>Интернет-площадка 2gis.ru на основе Cправочника организаций "2ГИС.ШЕРЕГЕШ"</v>
      </c>
      <c r="D146" s="271">
        <v>3000</v>
      </c>
    </row>
    <row r="147" spans="1:4" s="16" customFormat="1" ht="50.1" customHeight="1" x14ac:dyDescent="0.2">
      <c r="A147" s="143" t="s">
        <v>122</v>
      </c>
      <c r="B147" s="144"/>
      <c r="C147" s="19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71">
        <v>3000</v>
      </c>
    </row>
    <row r="148" spans="1:4" s="16" customFormat="1" ht="126" customHeight="1" thickBot="1" x14ac:dyDescent="0.25">
      <c r="A148" s="496" t="s">
        <v>123</v>
      </c>
      <c r="B148" s="497"/>
      <c r="C148" s="763" t="str">
        <f>C143</f>
        <v>Интернет-площадка 2gis.ru на основе Cправочника организаций "2ГИС.ШЕРЕГЕШ"</v>
      </c>
      <c r="D148" s="282">
        <v>4020</v>
      </c>
    </row>
    <row r="149" spans="1:4" s="16" customFormat="1" ht="126" customHeight="1" thickBot="1" x14ac:dyDescent="0.25">
      <c r="A149" s="143" t="s">
        <v>124</v>
      </c>
      <c r="B149" s="144"/>
      <c r="C14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49" s="282">
        <v>3000</v>
      </c>
    </row>
    <row r="150" spans="1:4" s="28" customFormat="1" ht="50.1" customHeight="1" thickBot="1" x14ac:dyDescent="0.25">
      <c r="A150" s="301"/>
      <c r="B150" s="302"/>
      <c r="C150" s="118"/>
      <c r="D150" s="303"/>
    </row>
    <row r="151" spans="1:4" s="23" customFormat="1" ht="26.25" x14ac:dyDescent="0.2">
      <c r="A151" s="204"/>
      <c r="B151" s="205"/>
      <c r="C151" s="206"/>
      <c r="D151" s="205"/>
    </row>
    <row r="152" spans="1:4" s="16" customFormat="1" ht="21" x14ac:dyDescent="0.2">
      <c r="A152" s="208"/>
      <c r="B152" s="209" t="s">
        <v>125</v>
      </c>
      <c r="C152" s="210" t="s">
        <v>568</v>
      </c>
      <c r="D152" s="210"/>
    </row>
    <row r="153" spans="1:4" s="16" customFormat="1" ht="21" x14ac:dyDescent="0.2">
      <c r="A153" s="208"/>
      <c r="B153" s="211"/>
      <c r="C153" s="212" t="s">
        <v>569</v>
      </c>
      <c r="D153" s="212"/>
    </row>
    <row r="154" spans="1:4" s="16" customFormat="1" ht="21" x14ac:dyDescent="0.2">
      <c r="A154" s="208"/>
      <c r="B154" s="211"/>
      <c r="C154" s="212" t="s">
        <v>570</v>
      </c>
      <c r="D154" s="212"/>
    </row>
    <row r="155" spans="1:4" s="16" customFormat="1" ht="21" x14ac:dyDescent="0.2">
      <c r="A155" s="204"/>
      <c r="B155" s="205"/>
      <c r="C155" s="212"/>
      <c r="D155" s="212"/>
    </row>
    <row r="156" spans="1:4" s="16" customFormat="1" ht="23.25" x14ac:dyDescent="0.2">
      <c r="A156" s="215" t="str">
        <f>Абакан_юр!A157</f>
        <v>По соглашению сторон в качестве валюты платежа могут выступать украинские гривны, в этом случае курс следующий: 1 руб. = 0,4294 гривен</v>
      </c>
      <c r="B156" s="215"/>
      <c r="C156" s="215"/>
      <c r="D156" s="216"/>
    </row>
    <row r="157" spans="1:4" s="16" customFormat="1" ht="23.25" x14ac:dyDescent="0.2">
      <c r="A157" s="215" t="str">
        <f>Абакан_юр!A158</f>
        <v>По соглашению сторон в качестве валюты платежа могут выступать дирхамы ОАЭ, в этом случае курс следующий: 1 руб. = 0,0422 дирхам</v>
      </c>
      <c r="B157" s="215"/>
      <c r="C157" s="215"/>
      <c r="D157" s="216"/>
    </row>
    <row r="158" spans="1:4" ht="12.6" customHeight="1" x14ac:dyDescent="0.2">
      <c r="A158" s="215" t="str">
        <f>Абакан_юр!A159</f>
        <v>По соглашению сторон в качестве валюты платежа могут выступать доллары США, в этом случае курс следующий: 1 руб. = 0,0115 доллара</v>
      </c>
      <c r="B158" s="215"/>
      <c r="C158" s="215"/>
      <c r="D158" s="216"/>
    </row>
    <row r="159" spans="1:4" s="211" customFormat="1" ht="24.95" customHeight="1" x14ac:dyDescent="0.2">
      <c r="A159" s="215" t="str">
        <f>Абакан_юр!A160</f>
        <v>По соглашению сторон в качестве валюты платежа могут выступать евро, в этом случае курс следующий: 1 руб. = 0,0106 евро</v>
      </c>
      <c r="B159" s="215"/>
      <c r="C159" s="215"/>
      <c r="D159" s="216"/>
    </row>
    <row r="160" spans="1:4" s="211" customFormat="1" ht="24.95" customHeight="1" x14ac:dyDescent="0.2">
      <c r="A160" s="215" t="str">
        <f>Абакан_юр!A161</f>
        <v>По соглашению сторон в качестве валюты платежа могут выступать чешские кроны, в этом случае курс следующий: 1 руб. = 0,2596 крона</v>
      </c>
      <c r="B160" s="215"/>
      <c r="C160" s="215"/>
      <c r="D160" s="216"/>
    </row>
    <row r="161" spans="1:4" s="211" customFormat="1" ht="24.95" customHeight="1" x14ac:dyDescent="0.2">
      <c r="A161" s="215" t="str">
        <f>Абакан_юр!A162</f>
        <v>По соглашению сторон в качестве валюты платежа могут выступать киргизские сомы, в этом случае курс следующий: 1 руб. = 1,0276 сом</v>
      </c>
      <c r="B161" s="215"/>
      <c r="C161" s="215"/>
      <c r="D161" s="216"/>
    </row>
    <row r="162" spans="1:4" s="205" customFormat="1" ht="12" customHeight="1" x14ac:dyDescent="0.2">
      <c r="A162"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2" s="215"/>
      <c r="C162" s="215"/>
      <c r="D162" s="216"/>
    </row>
    <row r="163" spans="1:4" s="219" customFormat="1" ht="24.95" customHeight="1" x14ac:dyDescent="0.2">
      <c r="A163" s="221"/>
      <c r="B163" s="221"/>
      <c r="C163" s="222"/>
      <c r="D163" s="223"/>
    </row>
    <row r="164" spans="1:4" s="219" customFormat="1" ht="24.95" customHeight="1" x14ac:dyDescent="0.2">
      <c r="A164" s="227" t="s">
        <v>137</v>
      </c>
      <c r="B164" s="227"/>
      <c r="C164" s="227"/>
      <c r="D164" s="227"/>
    </row>
    <row r="165" spans="1:4" s="219" customFormat="1" ht="24.95" customHeight="1" x14ac:dyDescent="0.2">
      <c r="A165" s="221"/>
      <c r="B165" s="221"/>
      <c r="C165" s="222"/>
      <c r="D165" s="223"/>
    </row>
    <row r="166" spans="1:4" s="219" customFormat="1" ht="24.95" customHeight="1" thickBot="1" x14ac:dyDescent="0.25">
      <c r="A166" s="228" t="s">
        <v>138</v>
      </c>
      <c r="B166" s="228"/>
      <c r="C166" s="228"/>
      <c r="D166" s="228"/>
    </row>
    <row r="167" spans="1:4" s="219" customFormat="1" ht="24.95" customHeight="1" thickBot="1" x14ac:dyDescent="0.25">
      <c r="A167" s="231" t="s">
        <v>139</v>
      </c>
      <c r="B167" s="232"/>
      <c r="C167" s="232"/>
      <c r="D167" s="233"/>
    </row>
    <row r="168" spans="1:4" s="219" customFormat="1" ht="24.95" customHeight="1" thickBot="1" x14ac:dyDescent="0.25">
      <c r="A168" s="305" t="s">
        <v>140</v>
      </c>
      <c r="B168" s="306"/>
      <c r="C168" s="238" t="s">
        <v>141</v>
      </c>
      <c r="D168" s="307" t="s">
        <v>142</v>
      </c>
    </row>
    <row r="169" spans="1:4" s="219" customFormat="1" ht="24.95" customHeight="1" x14ac:dyDescent="0.2">
      <c r="A169" s="241" t="s">
        <v>143</v>
      </c>
      <c r="B169" s="242"/>
      <c r="C169" s="243" t="s">
        <v>144</v>
      </c>
      <c r="D169" s="309" t="s">
        <v>145</v>
      </c>
    </row>
    <row r="170" spans="1:4" s="226" customFormat="1" ht="12.6" customHeight="1" x14ac:dyDescent="0.2">
      <c r="A170" s="246" t="s">
        <v>146</v>
      </c>
      <c r="B170" s="247"/>
      <c r="C170" s="248" t="s">
        <v>147</v>
      </c>
      <c r="D170" s="310" t="s">
        <v>148</v>
      </c>
    </row>
    <row r="171" spans="1:4" ht="24.95" customHeight="1" thickBot="1" x14ac:dyDescent="0.25">
      <c r="A171" s="332" t="s">
        <v>149</v>
      </c>
      <c r="B171" s="333"/>
      <c r="C171" s="334" t="s">
        <v>150</v>
      </c>
      <c r="D171" s="583" t="s">
        <v>148</v>
      </c>
    </row>
    <row r="172" spans="1:4" s="226" customFormat="1" ht="12" customHeight="1" thickBot="1" x14ac:dyDescent="0.25">
      <c r="A172" s="332" t="s">
        <v>152</v>
      </c>
      <c r="B172" s="333"/>
      <c r="C172" s="547" t="s">
        <v>153</v>
      </c>
      <c r="D172" s="583" t="s">
        <v>148</v>
      </c>
    </row>
    <row r="173" spans="1:4" s="230" customFormat="1" ht="50.1" customHeight="1" thickBot="1" x14ac:dyDescent="0.25">
      <c r="A173" s="332" t="s">
        <v>154</v>
      </c>
      <c r="B173" s="333"/>
      <c r="C173" s="334" t="s">
        <v>155</v>
      </c>
      <c r="D173" s="334" t="s">
        <v>148</v>
      </c>
    </row>
    <row r="174" spans="1:4" s="235" customFormat="1" ht="50.1" customHeight="1" x14ac:dyDescent="0.2">
      <c r="A174" s="764" t="s">
        <v>157</v>
      </c>
      <c r="B174" s="764"/>
      <c r="C174" s="764"/>
      <c r="D174" s="764"/>
    </row>
    <row r="175" spans="1:4" ht="50.1" customHeight="1" x14ac:dyDescent="0.2">
      <c r="A175" s="765"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5" s="765"/>
      <c r="C175" s="765"/>
      <c r="D175" s="765"/>
    </row>
    <row r="176" spans="1:4" ht="99.95" customHeight="1" x14ac:dyDescent="0.2">
      <c r="A176" s="766" t="s">
        <v>159</v>
      </c>
      <c r="B176" s="766"/>
      <c r="C176" s="766"/>
      <c r="D176" s="766"/>
    </row>
    <row r="177" spans="1:4" ht="75" customHeight="1" x14ac:dyDescent="0.2">
      <c r="A177" s="252" t="s">
        <v>160</v>
      </c>
      <c r="B177" s="252"/>
      <c r="C177" s="252"/>
      <c r="D177" s="252"/>
    </row>
    <row r="178" spans="1:4" ht="126.75" customHeight="1" x14ac:dyDescent="0.2">
      <c r="A178" s="227" t="s">
        <v>161</v>
      </c>
      <c r="B178" s="227"/>
      <c r="C178" s="227"/>
      <c r="D178" s="227"/>
    </row>
    <row r="179" spans="1:4" s="205" customFormat="1" ht="102.75" customHeight="1" x14ac:dyDescent="0.2">
      <c r="A179" s="204"/>
      <c r="C179" s="206"/>
    </row>
    <row r="180" spans="1:4" s="226" customFormat="1" ht="222.75" customHeight="1" x14ac:dyDescent="0.2">
      <c r="A180" s="204"/>
      <c r="B180" s="205"/>
      <c r="C180" s="206"/>
      <c r="D180" s="205"/>
    </row>
    <row r="181" spans="1:4" s="226" customFormat="1" ht="42" customHeight="1" x14ac:dyDescent="0.2">
      <c r="A181" s="204"/>
      <c r="B181" s="205"/>
      <c r="C181" s="206"/>
      <c r="D181" s="205"/>
    </row>
    <row r="182" spans="1:4" ht="205.5" customHeight="1" x14ac:dyDescent="0.2"/>
    <row r="183" spans="1:4" s="16" customFormat="1" ht="67.5" customHeight="1" x14ac:dyDescent="0.2">
      <c r="A183" s="204"/>
      <c r="B183" s="205"/>
      <c r="C183" s="206"/>
      <c r="D183" s="205"/>
    </row>
    <row r="184" spans="1:4" ht="45" customHeight="1" x14ac:dyDescent="0.2"/>
    <row r="185" spans="1:4" s="254" customFormat="1" ht="114.75" customHeight="1" x14ac:dyDescent="0.2">
      <c r="A185" s="204"/>
      <c r="B185" s="205"/>
      <c r="C185" s="206"/>
      <c r="D185" s="205"/>
    </row>
  </sheetData>
  <sheetProtection selectLockedCells="1" selectUnlockedCells="1"/>
  <mergeCells count="163">
    <mergeCell ref="A174:D174"/>
    <mergeCell ref="A175:D175"/>
    <mergeCell ref="A176:D176"/>
    <mergeCell ref="A177:D177"/>
    <mergeCell ref="A178:D178"/>
    <mergeCell ref="A168:B168"/>
    <mergeCell ref="A169:B169"/>
    <mergeCell ref="A170:B170"/>
    <mergeCell ref="A171:B171"/>
    <mergeCell ref="A172:B172"/>
    <mergeCell ref="A173:B173"/>
    <mergeCell ref="A160:C160"/>
    <mergeCell ref="A161:C161"/>
    <mergeCell ref="A162:C162"/>
    <mergeCell ref="A164:D164"/>
    <mergeCell ref="A166:D166"/>
    <mergeCell ref="A167:D167"/>
    <mergeCell ref="C154:D154"/>
    <mergeCell ref="C155:D155"/>
    <mergeCell ref="A156:C156"/>
    <mergeCell ref="A157:C157"/>
    <mergeCell ref="A158:C158"/>
    <mergeCell ref="A159:C159"/>
    <mergeCell ref="A147:B147"/>
    <mergeCell ref="A148:B148"/>
    <mergeCell ref="A149:B149"/>
    <mergeCell ref="A150:B150"/>
    <mergeCell ref="C152:D152"/>
    <mergeCell ref="C153:D153"/>
    <mergeCell ref="A141:B141"/>
    <mergeCell ref="A142:B142"/>
    <mergeCell ref="A143:B143"/>
    <mergeCell ref="A144:B144"/>
    <mergeCell ref="A145:B145"/>
    <mergeCell ref="A146:B146"/>
    <mergeCell ref="C135:D135"/>
    <mergeCell ref="A136:B136"/>
    <mergeCell ref="C136:C140"/>
    <mergeCell ref="A137:B137"/>
    <mergeCell ref="A138:B138"/>
    <mergeCell ref="A139:B139"/>
    <mergeCell ref="A140:B140"/>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100"/>
    <mergeCell ref="A84:B84"/>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143"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4">
        <v>216</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2280 до 23940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49" s="127">
        <v>2280</v>
      </c>
      <c r="E49" s="128"/>
      <c r="F49" s="128"/>
      <c r="G49" s="128"/>
      <c r="H49" s="129"/>
    </row>
    <row r="50" spans="1:8" ht="37.5" customHeight="1" x14ac:dyDescent="0.2">
      <c r="A50" s="130" t="s">
        <v>33</v>
      </c>
      <c r="B50" s="131"/>
      <c r="C50" s="126"/>
      <c r="D50" s="36">
        <v>3420</v>
      </c>
      <c r="E50" s="37"/>
      <c r="F50" s="37"/>
      <c r="G50" s="37"/>
      <c r="H50" s="38"/>
    </row>
    <row r="51" spans="1:8" ht="37.5" customHeight="1" x14ac:dyDescent="0.2">
      <c r="A51" s="130" t="s">
        <v>34</v>
      </c>
      <c r="B51" s="131"/>
      <c r="C51" s="126"/>
      <c r="D51" s="36">
        <v>4560</v>
      </c>
      <c r="E51" s="37"/>
      <c r="F51" s="37"/>
      <c r="G51" s="37"/>
      <c r="H51" s="38"/>
    </row>
    <row r="52" spans="1:8" ht="37.5" customHeight="1" x14ac:dyDescent="0.2">
      <c r="A52" s="130" t="s">
        <v>35</v>
      </c>
      <c r="B52" s="131"/>
      <c r="C52" s="126"/>
      <c r="D52" s="36">
        <v>5700</v>
      </c>
      <c r="E52" s="37"/>
      <c r="F52" s="37"/>
      <c r="G52" s="37"/>
      <c r="H52" s="38"/>
    </row>
    <row r="53" spans="1:8" ht="37.5" customHeight="1" x14ac:dyDescent="0.2">
      <c r="A53" s="130" t="s">
        <v>36</v>
      </c>
      <c r="B53" s="131"/>
      <c r="C53" s="126"/>
      <c r="D53" s="36">
        <v>6840</v>
      </c>
      <c r="E53" s="37"/>
      <c r="F53" s="37"/>
      <c r="G53" s="37"/>
      <c r="H53" s="38"/>
    </row>
    <row r="54" spans="1:8" ht="37.5" customHeight="1" x14ac:dyDescent="0.2">
      <c r="A54" s="130" t="s">
        <v>37</v>
      </c>
      <c r="B54" s="131"/>
      <c r="C54" s="126"/>
      <c r="D54" s="36">
        <v>7980</v>
      </c>
      <c r="E54" s="37"/>
      <c r="F54" s="37"/>
      <c r="G54" s="37"/>
      <c r="H54" s="38"/>
    </row>
    <row r="55" spans="1:8" ht="37.5" customHeight="1" x14ac:dyDescent="0.2">
      <c r="A55" s="130" t="s">
        <v>38</v>
      </c>
      <c r="B55" s="131"/>
      <c r="C55" s="126"/>
      <c r="D55" s="36">
        <v>9120</v>
      </c>
      <c r="E55" s="37"/>
      <c r="F55" s="37"/>
      <c r="G55" s="37"/>
      <c r="H55" s="38"/>
    </row>
    <row r="56" spans="1:8" ht="37.5" customHeight="1" x14ac:dyDescent="0.2">
      <c r="A56" s="130" t="s">
        <v>39</v>
      </c>
      <c r="B56" s="131"/>
      <c r="C56" s="126"/>
      <c r="D56" s="36">
        <v>10260</v>
      </c>
      <c r="E56" s="37"/>
      <c r="F56" s="37"/>
      <c r="G56" s="37"/>
      <c r="H56" s="38"/>
    </row>
    <row r="57" spans="1:8" ht="37.5" customHeight="1" x14ac:dyDescent="0.2">
      <c r="A57" s="130" t="s">
        <v>40</v>
      </c>
      <c r="B57" s="131"/>
      <c r="C57" s="126"/>
      <c r="D57" s="36">
        <v>11400</v>
      </c>
      <c r="E57" s="37"/>
      <c r="F57" s="37"/>
      <c r="G57" s="37"/>
      <c r="H57" s="38"/>
    </row>
    <row r="58" spans="1:8" ht="37.5" customHeight="1" x14ac:dyDescent="0.2">
      <c r="A58" s="130" t="s">
        <v>41</v>
      </c>
      <c r="B58" s="131"/>
      <c r="C58" s="126"/>
      <c r="D58" s="36">
        <v>12540</v>
      </c>
      <c r="E58" s="37"/>
      <c r="F58" s="37"/>
      <c r="G58" s="37"/>
      <c r="H58" s="38"/>
    </row>
    <row r="59" spans="1:8" ht="37.5" customHeight="1" x14ac:dyDescent="0.2">
      <c r="A59" s="130" t="s">
        <v>42</v>
      </c>
      <c r="B59" s="131"/>
      <c r="C59" s="126"/>
      <c r="D59" s="36">
        <v>13680</v>
      </c>
      <c r="E59" s="37"/>
      <c r="F59" s="37"/>
      <c r="G59" s="37"/>
      <c r="H59" s="38"/>
    </row>
    <row r="60" spans="1:8" ht="37.5" customHeight="1" x14ac:dyDescent="0.2">
      <c r="A60" s="130" t="s">
        <v>43</v>
      </c>
      <c r="B60" s="131"/>
      <c r="C60" s="126"/>
      <c r="D60" s="36">
        <v>14820</v>
      </c>
      <c r="E60" s="37"/>
      <c r="F60" s="37"/>
      <c r="G60" s="37"/>
      <c r="H60" s="38"/>
    </row>
    <row r="61" spans="1:8" ht="37.5" customHeight="1" x14ac:dyDescent="0.2">
      <c r="A61" s="130" t="s">
        <v>44</v>
      </c>
      <c r="B61" s="131"/>
      <c r="C61" s="126"/>
      <c r="D61" s="36">
        <v>15960</v>
      </c>
      <c r="E61" s="37"/>
      <c r="F61" s="37"/>
      <c r="G61" s="37"/>
      <c r="H61" s="38"/>
    </row>
    <row r="62" spans="1:8" ht="37.5" customHeight="1" x14ac:dyDescent="0.2">
      <c r="A62" s="130" t="s">
        <v>45</v>
      </c>
      <c r="B62" s="131"/>
      <c r="C62" s="126"/>
      <c r="D62" s="36">
        <v>17100</v>
      </c>
      <c r="E62" s="37"/>
      <c r="F62" s="37"/>
      <c r="G62" s="37"/>
      <c r="H62" s="38"/>
    </row>
    <row r="63" spans="1:8" ht="37.5" customHeight="1" x14ac:dyDescent="0.2">
      <c r="A63" s="130" t="s">
        <v>46</v>
      </c>
      <c r="B63" s="131"/>
      <c r="C63" s="126"/>
      <c r="D63" s="36">
        <v>18240</v>
      </c>
      <c r="E63" s="37"/>
      <c r="F63" s="37"/>
      <c r="G63" s="37"/>
      <c r="H63" s="38"/>
    </row>
    <row r="64" spans="1:8" ht="37.5" customHeight="1" x14ac:dyDescent="0.2">
      <c r="A64" s="130" t="s">
        <v>47</v>
      </c>
      <c r="B64" s="131"/>
      <c r="C64" s="126"/>
      <c r="D64" s="36">
        <v>19380</v>
      </c>
      <c r="E64" s="37"/>
      <c r="F64" s="37"/>
      <c r="G64" s="37"/>
      <c r="H64" s="38"/>
    </row>
    <row r="65" spans="1:8" ht="37.5" customHeight="1" x14ac:dyDescent="0.2">
      <c r="A65" s="130" t="s">
        <v>48</v>
      </c>
      <c r="B65" s="131"/>
      <c r="C65" s="126"/>
      <c r="D65" s="36">
        <v>20520</v>
      </c>
      <c r="E65" s="37"/>
      <c r="F65" s="37"/>
      <c r="G65" s="37"/>
      <c r="H65" s="38"/>
    </row>
    <row r="66" spans="1:8" ht="37.5" customHeight="1" x14ac:dyDescent="0.2">
      <c r="A66" s="130" t="s">
        <v>49</v>
      </c>
      <c r="B66" s="131"/>
      <c r="C66" s="126"/>
      <c r="D66" s="36">
        <v>21660</v>
      </c>
      <c r="E66" s="37"/>
      <c r="F66" s="37"/>
      <c r="G66" s="37"/>
      <c r="H66" s="38"/>
    </row>
    <row r="67" spans="1:8" ht="37.5" customHeight="1" x14ac:dyDescent="0.2">
      <c r="A67" s="130" t="s">
        <v>50</v>
      </c>
      <c r="B67" s="131"/>
      <c r="C67" s="126"/>
      <c r="D67" s="36">
        <v>22800</v>
      </c>
      <c r="E67" s="37"/>
      <c r="F67" s="37"/>
      <c r="G67" s="37"/>
      <c r="H67" s="38"/>
    </row>
    <row r="68" spans="1:8" ht="37.5" customHeight="1" thickBot="1" x14ac:dyDescent="0.25">
      <c r="A68" s="130" t="s">
        <v>51</v>
      </c>
      <c r="B68" s="131"/>
      <c r="C68" s="126"/>
      <c r="D68" s="36">
        <v>23940</v>
      </c>
      <c r="E68" s="37"/>
      <c r="F68" s="37"/>
      <c r="G68" s="37"/>
      <c r="H68" s="38"/>
    </row>
    <row r="69" spans="1:8" ht="50.1" customHeight="1" thickBot="1" x14ac:dyDescent="0.25">
      <c r="A69" s="343" t="s">
        <v>52</v>
      </c>
      <c r="B69" s="344"/>
      <c r="C69" s="344"/>
      <c r="D69" s="345" t="str">
        <f>"от "&amp;MIN(D70:D79)&amp;" до "&amp;MAX(D70:D79)</f>
        <v>от 300 до 6726</v>
      </c>
      <c r="E69" s="346"/>
      <c r="F69" s="346"/>
      <c r="G69" s="346"/>
      <c r="H69" s="347"/>
    </row>
    <row r="70" spans="1:8" ht="151.5" x14ac:dyDescent="0.2">
      <c r="A70" s="348" t="s">
        <v>53</v>
      </c>
      <c r="B70" s="349" t="s">
        <v>13</v>
      </c>
      <c r="C70" s="350"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70" s="32">
        <v>1188</v>
      </c>
      <c r="E70" s="32"/>
      <c r="F70" s="32"/>
      <c r="G70" s="32"/>
      <c r="H70" s="33"/>
    </row>
    <row r="71" spans="1:8" ht="37.5" customHeight="1" x14ac:dyDescent="0.2">
      <c r="A71" s="351" t="s">
        <v>54</v>
      </c>
      <c r="B71" s="178"/>
      <c r="C71" s="35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71" s="37">
        <v>474</v>
      </c>
      <c r="E71" s="37"/>
      <c r="F71" s="37"/>
      <c r="G71" s="37"/>
      <c r="H71" s="38"/>
    </row>
    <row r="72" spans="1:8" ht="37.5" customHeight="1" x14ac:dyDescent="0.2">
      <c r="A72" s="351" t="s">
        <v>55</v>
      </c>
      <c r="B72" s="178"/>
      <c r="C72" s="352"/>
      <c r="D72" s="37">
        <v>6726</v>
      </c>
      <c r="E72" s="37"/>
      <c r="F72" s="37"/>
      <c r="G72" s="37"/>
      <c r="H72" s="38"/>
    </row>
    <row r="73" spans="1:8" ht="37.5" customHeight="1" x14ac:dyDescent="0.2">
      <c r="A73" s="351" t="s">
        <v>56</v>
      </c>
      <c r="B73" s="178"/>
      <c r="C73" s="352"/>
      <c r="D73" s="37">
        <v>1356</v>
      </c>
      <c r="E73" s="37"/>
      <c r="F73" s="37"/>
      <c r="G73" s="37"/>
      <c r="H73" s="38"/>
    </row>
    <row r="74" spans="1:8" ht="37.5" customHeight="1" x14ac:dyDescent="0.2">
      <c r="A74" s="351" t="s">
        <v>57</v>
      </c>
      <c r="B74" s="178"/>
      <c r="C74" s="352"/>
      <c r="D74" s="37">
        <v>2730</v>
      </c>
      <c r="E74" s="37"/>
      <c r="F74" s="37"/>
      <c r="G74" s="37"/>
      <c r="H74" s="38"/>
    </row>
    <row r="75" spans="1:8" ht="37.5" customHeight="1" x14ac:dyDescent="0.2">
      <c r="A75" s="351" t="s">
        <v>58</v>
      </c>
      <c r="B75" s="178"/>
      <c r="C75" s="352"/>
      <c r="D75" s="37">
        <v>300</v>
      </c>
      <c r="E75" s="37"/>
      <c r="F75" s="37"/>
      <c r="G75" s="37"/>
      <c r="H75" s="38"/>
    </row>
    <row r="76" spans="1:8" ht="37.5" customHeight="1" x14ac:dyDescent="0.2">
      <c r="A76" s="351" t="s">
        <v>59</v>
      </c>
      <c r="B76" s="178"/>
      <c r="C76" s="352"/>
      <c r="D76" s="37">
        <v>300</v>
      </c>
      <c r="E76" s="37"/>
      <c r="F76" s="37"/>
      <c r="G76" s="37"/>
      <c r="H76" s="38"/>
    </row>
    <row r="77" spans="1:8" ht="37.5" customHeight="1" x14ac:dyDescent="0.2">
      <c r="A77" s="351" t="s">
        <v>60</v>
      </c>
      <c r="B77" s="178"/>
      <c r="C77" s="352"/>
      <c r="D77" s="37">
        <v>600</v>
      </c>
      <c r="E77" s="37"/>
      <c r="F77" s="37"/>
      <c r="G77" s="37"/>
      <c r="H77" s="38"/>
    </row>
    <row r="78" spans="1:8" ht="37.5" customHeight="1" x14ac:dyDescent="0.2">
      <c r="A78" s="351" t="s">
        <v>61</v>
      </c>
      <c r="B78" s="178"/>
      <c r="C78" s="352"/>
      <c r="D78" s="37">
        <v>900</v>
      </c>
      <c r="E78" s="37"/>
      <c r="F78" s="37"/>
      <c r="G78" s="37"/>
      <c r="H78" s="38"/>
    </row>
    <row r="79" spans="1:8" ht="37.5" customHeight="1" x14ac:dyDescent="0.2">
      <c r="A79" s="351" t="s">
        <v>62</v>
      </c>
      <c r="B79" s="178"/>
      <c r="C79" s="352"/>
      <c r="D79" s="37">
        <v>4722</v>
      </c>
      <c r="E79" s="37"/>
      <c r="F79" s="37"/>
      <c r="G79" s="37"/>
      <c r="H79" s="38"/>
    </row>
    <row r="80" spans="1:8" s="16" customFormat="1" ht="117.75" customHeight="1" thickBot="1" x14ac:dyDescent="0.25">
      <c r="A80" s="322" t="s">
        <v>64</v>
      </c>
      <c r="B80" s="323"/>
      <c r="C80"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80" s="45">
        <v>30</v>
      </c>
      <c r="E80" s="45"/>
      <c r="F80" s="45"/>
      <c r="G80" s="45"/>
      <c r="H80" s="46"/>
    </row>
    <row r="81" spans="1:8" ht="50.1" customHeight="1" thickBot="1" x14ac:dyDescent="0.25">
      <c r="A81" s="353" t="s">
        <v>65</v>
      </c>
      <c r="B81" s="354"/>
      <c r="C81" s="199"/>
      <c r="D81" s="355" t="str">
        <f>"от "&amp;MIN(D83,D103:H104,F142,D105:H119)&amp;" до "&amp;MAX(D83,D103:H104,F142,D105:H119)</f>
        <v>от 504 до 19920</v>
      </c>
      <c r="E81" s="355"/>
      <c r="F81" s="355"/>
      <c r="G81" s="355"/>
      <c r="H81" s="356"/>
    </row>
    <row r="82" spans="1:8" ht="21.75" thickBot="1" x14ac:dyDescent="0.25">
      <c r="A82" s="301"/>
      <c r="B82" s="302"/>
      <c r="C82" s="118"/>
      <c r="D82" s="325"/>
      <c r="E82" s="325"/>
      <c r="F82" s="325"/>
      <c r="G82" s="325"/>
      <c r="H82" s="326"/>
    </row>
    <row r="83" spans="1:8" ht="68.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83" s="165">
        <v>4500</v>
      </c>
      <c r="E83" s="165"/>
      <c r="F83" s="165"/>
      <c r="G83" s="165"/>
      <c r="H83" s="166"/>
    </row>
    <row r="84" spans="1:8" ht="68.25" customHeight="1" thickBot="1" x14ac:dyDescent="0.25">
      <c r="A84" s="167" t="s">
        <v>67</v>
      </c>
      <c r="B84" s="168"/>
      <c r="C84" s="169"/>
      <c r="D84" s="170" t="s">
        <v>68</v>
      </c>
      <c r="E84" s="171"/>
      <c r="F84" s="171"/>
      <c r="G84" s="171"/>
      <c r="H84" s="172"/>
    </row>
    <row r="85" spans="1:8" ht="68.25" customHeight="1" x14ac:dyDescent="0.2">
      <c r="A85" s="173" t="s">
        <v>69</v>
      </c>
      <c r="B85" s="174"/>
      <c r="C85" s="169"/>
      <c r="D85" s="140">
        <f>D83/4</f>
        <v>1125</v>
      </c>
      <c r="E85" s="140"/>
      <c r="F85" s="140"/>
      <c r="G85" s="140"/>
      <c r="H85" s="141"/>
    </row>
    <row r="86" spans="1:8" ht="68.25" customHeight="1" x14ac:dyDescent="0.2">
      <c r="A86" s="173" t="s">
        <v>70</v>
      </c>
      <c r="B86" s="174"/>
      <c r="C86" s="169"/>
      <c r="D86" s="140">
        <f>D83/5</f>
        <v>900</v>
      </c>
      <c r="E86" s="140"/>
      <c r="F86" s="140"/>
      <c r="G86" s="140"/>
      <c r="H86" s="141"/>
    </row>
    <row r="87" spans="1:8" ht="68.25" customHeight="1" x14ac:dyDescent="0.2">
      <c r="A87" s="173" t="s">
        <v>71</v>
      </c>
      <c r="B87" s="174"/>
      <c r="C87" s="169"/>
      <c r="D87" s="140">
        <f>D83/6</f>
        <v>750</v>
      </c>
      <c r="E87" s="140"/>
      <c r="F87" s="140"/>
      <c r="G87" s="140"/>
      <c r="H87" s="141"/>
    </row>
    <row r="88" spans="1:8" ht="68.25" customHeight="1" x14ac:dyDescent="0.2">
      <c r="A88" s="173" t="s">
        <v>72</v>
      </c>
      <c r="B88" s="174"/>
      <c r="C88" s="169"/>
      <c r="D88" s="140">
        <f>D83/7</f>
        <v>642.85714285714289</v>
      </c>
      <c r="E88" s="140"/>
      <c r="F88" s="140"/>
      <c r="G88" s="140"/>
      <c r="H88" s="141"/>
    </row>
    <row r="89" spans="1:8" ht="68.25" customHeight="1" x14ac:dyDescent="0.2">
      <c r="A89" s="173" t="s">
        <v>73</v>
      </c>
      <c r="B89" s="174"/>
      <c r="C89" s="169"/>
      <c r="D89" s="140">
        <f>D83/8</f>
        <v>562.5</v>
      </c>
      <c r="E89" s="140"/>
      <c r="F89" s="140"/>
      <c r="G89" s="140"/>
      <c r="H89" s="141"/>
    </row>
    <row r="90" spans="1:8" ht="68.25" customHeight="1" x14ac:dyDescent="0.2">
      <c r="A90" s="173" t="s">
        <v>74</v>
      </c>
      <c r="B90" s="174"/>
      <c r="C90" s="169"/>
      <c r="D90" s="140">
        <f>D83/9</f>
        <v>500</v>
      </c>
      <c r="E90" s="140"/>
      <c r="F90" s="140"/>
      <c r="G90" s="140"/>
      <c r="H90" s="141"/>
    </row>
    <row r="91" spans="1:8" ht="68.25" customHeight="1" x14ac:dyDescent="0.2">
      <c r="A91" s="173" t="s">
        <v>75</v>
      </c>
      <c r="B91" s="174"/>
      <c r="C91" s="169"/>
      <c r="D91" s="140">
        <f>D83/10</f>
        <v>450</v>
      </c>
      <c r="E91" s="140"/>
      <c r="F91" s="140"/>
      <c r="G91" s="140"/>
      <c r="H91" s="141"/>
    </row>
    <row r="92" spans="1:8" ht="68.25" customHeight="1" thickBot="1" x14ac:dyDescent="0.25">
      <c r="A92" s="162" t="s">
        <v>76</v>
      </c>
      <c r="B92" s="163"/>
      <c r="C92" s="169"/>
      <c r="D92" s="165">
        <v>6744</v>
      </c>
      <c r="E92" s="165"/>
      <c r="F92" s="165"/>
      <c r="G92" s="165"/>
      <c r="H92" s="166"/>
    </row>
    <row r="93" spans="1:8" ht="68.25" customHeight="1" thickBot="1" x14ac:dyDescent="0.25">
      <c r="A93" s="167" t="s">
        <v>67</v>
      </c>
      <c r="B93" s="168"/>
      <c r="C93" s="169"/>
      <c r="D93" s="170" t="s">
        <v>68</v>
      </c>
      <c r="E93" s="171"/>
      <c r="F93" s="171"/>
      <c r="G93" s="171"/>
      <c r="H93" s="172"/>
    </row>
    <row r="94" spans="1:8" ht="68.25" customHeight="1" x14ac:dyDescent="0.2">
      <c r="A94" s="173" t="s">
        <v>69</v>
      </c>
      <c r="B94" s="174"/>
      <c r="C94" s="169"/>
      <c r="D94" s="140">
        <v>1686</v>
      </c>
      <c r="E94" s="140"/>
      <c r="F94" s="140"/>
      <c r="G94" s="140"/>
      <c r="H94" s="141"/>
    </row>
    <row r="95" spans="1:8" ht="68.25" customHeight="1" x14ac:dyDescent="0.2">
      <c r="A95" s="173" t="s">
        <v>70</v>
      </c>
      <c r="B95" s="174"/>
      <c r="C95" s="169"/>
      <c r="D95" s="140">
        <v>1348.8</v>
      </c>
      <c r="E95" s="140"/>
      <c r="F95" s="140"/>
      <c r="G95" s="140"/>
      <c r="H95" s="141"/>
    </row>
    <row r="96" spans="1:8" ht="68.25" customHeight="1" x14ac:dyDescent="0.2">
      <c r="A96" s="173" t="s">
        <v>71</v>
      </c>
      <c r="B96" s="174"/>
      <c r="C96" s="169"/>
      <c r="D96" s="140">
        <v>1124</v>
      </c>
      <c r="E96" s="140"/>
      <c r="F96" s="140"/>
      <c r="G96" s="140"/>
      <c r="H96" s="141"/>
    </row>
    <row r="97" spans="1:8" ht="68.25" customHeight="1" x14ac:dyDescent="0.2">
      <c r="A97" s="173" t="s">
        <v>72</v>
      </c>
      <c r="B97" s="174"/>
      <c r="C97" s="169"/>
      <c r="D97" s="140">
        <v>963.42857142857144</v>
      </c>
      <c r="E97" s="140"/>
      <c r="F97" s="140"/>
      <c r="G97" s="140"/>
      <c r="H97" s="141"/>
    </row>
    <row r="98" spans="1:8" ht="68.25" customHeight="1" x14ac:dyDescent="0.2">
      <c r="A98" s="173" t="s">
        <v>73</v>
      </c>
      <c r="B98" s="174"/>
      <c r="C98" s="169"/>
      <c r="D98" s="140">
        <v>843</v>
      </c>
      <c r="E98" s="140"/>
      <c r="F98" s="140"/>
      <c r="G98" s="140"/>
      <c r="H98" s="141"/>
    </row>
    <row r="99" spans="1:8" ht="68.25" customHeight="1" x14ac:dyDescent="0.2">
      <c r="A99" s="173" t="s">
        <v>74</v>
      </c>
      <c r="B99" s="174"/>
      <c r="C99" s="169"/>
      <c r="D99" s="140">
        <v>749.33333333333337</v>
      </c>
      <c r="E99" s="140"/>
      <c r="F99" s="140"/>
      <c r="G99" s="140"/>
      <c r="H99" s="141"/>
    </row>
    <row r="100" spans="1:8" ht="68.25" customHeight="1" thickBot="1" x14ac:dyDescent="0.25">
      <c r="A100" s="173" t="s">
        <v>75</v>
      </c>
      <c r="B100" s="174"/>
      <c r="C100" s="177"/>
      <c r="D100" s="140">
        <v>674.4</v>
      </c>
      <c r="E100" s="140"/>
      <c r="F100" s="140"/>
      <c r="G100" s="140"/>
      <c r="H100" s="141"/>
    </row>
    <row r="101" spans="1:8" s="16" customFormat="1" ht="62.45" customHeight="1" thickBot="1" x14ac:dyDescent="0.25">
      <c r="A101" s="178" t="s">
        <v>77</v>
      </c>
      <c r="B101" s="179"/>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1" s="44">
        <v>13110</v>
      </c>
      <c r="E101" s="45"/>
      <c r="F101" s="45"/>
      <c r="G101" s="45"/>
      <c r="H101" s="46"/>
    </row>
    <row r="102" spans="1:8" ht="21.75" thickBot="1" x14ac:dyDescent="0.25">
      <c r="A102" s="301"/>
      <c r="B102" s="302"/>
      <c r="C102" s="182"/>
      <c r="D102" s="325"/>
      <c r="E102" s="325"/>
      <c r="F102" s="325"/>
      <c r="G102" s="325"/>
      <c r="H102" s="326"/>
    </row>
    <row r="103" spans="1:8" ht="50.1" customHeight="1" x14ac:dyDescent="0.2">
      <c r="A103" s="143" t="s">
        <v>78</v>
      </c>
      <c r="B103" s="144"/>
      <c r="C103" s="185" t="str">
        <f>"Интернет-площадка 2gis.ru на основе Cправочника организаций "&amp;$C$2&amp;""</f>
        <v>Интернет-площадка 2gis.ru на основе Cправочника организаций "2ГИС.ЮЖНО-САХАЛИНСК"</v>
      </c>
      <c r="D103" s="31">
        <v>4020</v>
      </c>
      <c r="E103" s="32"/>
      <c r="F103" s="32"/>
      <c r="G103" s="32"/>
      <c r="H103" s="33"/>
    </row>
    <row r="104" spans="1:8" ht="50.1" customHeight="1" x14ac:dyDescent="0.2">
      <c r="A104" s="143" t="s">
        <v>79</v>
      </c>
      <c r="B104" s="144"/>
      <c r="C104"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4" s="187">
        <v>7020</v>
      </c>
      <c r="E104" s="188"/>
      <c r="F104" s="188"/>
      <c r="G104" s="188"/>
      <c r="H104" s="189"/>
    </row>
    <row r="105" spans="1:8" ht="50.1" customHeight="1" x14ac:dyDescent="0.2">
      <c r="A105" s="143" t="s">
        <v>80</v>
      </c>
      <c r="B105" s="144"/>
      <c r="C105"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5" s="36">
        <v>9972</v>
      </c>
      <c r="E105" s="37"/>
      <c r="F105" s="37"/>
      <c r="G105" s="37"/>
      <c r="H105" s="38"/>
    </row>
    <row r="106" spans="1:8" ht="50.1" customHeight="1" x14ac:dyDescent="0.2">
      <c r="A106" s="143" t="s">
        <v>81</v>
      </c>
      <c r="B106" s="144"/>
      <c r="C106" s="186" t="str">
        <f>"Интернет-площадка 2gis.ru на основе Cправочника организаций "&amp;$C$2&amp;""</f>
        <v>Интернет-площадка 2gis.ru на основе Cправочника организаций "2ГИС.ЮЖНО-САХАЛИНСК"</v>
      </c>
      <c r="D106" s="36">
        <v>12000</v>
      </c>
      <c r="E106" s="37"/>
      <c r="F106" s="37"/>
      <c r="G106" s="37"/>
      <c r="H106" s="38"/>
    </row>
    <row r="107" spans="1:8" ht="50.1" customHeight="1" x14ac:dyDescent="0.2">
      <c r="A107" s="143" t="s">
        <v>82</v>
      </c>
      <c r="B107" s="144"/>
      <c r="C107" s="186" t="str">
        <f>"Интернет-площадка 2gis.ru на основе Cправочника организаций "&amp;$C$2&amp;""</f>
        <v>Интернет-площадка 2gis.ru на основе Cправочника организаций "2ГИС.ЮЖНО-САХАЛИНСК"</v>
      </c>
      <c r="D107" s="36">
        <v>14400</v>
      </c>
      <c r="E107" s="37"/>
      <c r="F107" s="37"/>
      <c r="G107" s="37"/>
      <c r="H107" s="38"/>
    </row>
    <row r="108" spans="1:8" ht="50.1" customHeight="1" x14ac:dyDescent="0.2">
      <c r="A108" s="143" t="s">
        <v>83</v>
      </c>
      <c r="B108" s="144"/>
      <c r="C108"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8" s="36">
        <v>6018</v>
      </c>
      <c r="E108" s="37"/>
      <c r="F108" s="37"/>
      <c r="G108" s="37"/>
      <c r="H108" s="38"/>
    </row>
    <row r="109" spans="1:8" ht="50.1" customHeight="1" x14ac:dyDescent="0.2">
      <c r="A109" s="143" t="s">
        <v>84</v>
      </c>
      <c r="B109" s="144"/>
      <c r="C10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9" s="36">
        <v>9972</v>
      </c>
      <c r="E109" s="37"/>
      <c r="F109" s="37"/>
      <c r="G109" s="37"/>
      <c r="H109" s="38"/>
    </row>
    <row r="110" spans="1:8" ht="50.1" customHeight="1" x14ac:dyDescent="0.2">
      <c r="A110" s="143" t="s">
        <v>85</v>
      </c>
      <c r="B110" s="144"/>
      <c r="C110"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0" s="36">
        <v>12510</v>
      </c>
      <c r="E110" s="37"/>
      <c r="F110" s="37"/>
      <c r="G110" s="37"/>
      <c r="H110" s="38"/>
    </row>
    <row r="111" spans="1:8" ht="50.1" customHeight="1" x14ac:dyDescent="0.2">
      <c r="A111" s="143" t="s">
        <v>86</v>
      </c>
      <c r="B111" s="144"/>
      <c r="C111" s="186" t="str">
        <f>C142</f>
        <v>электронный справочник на основе Справочника организаций "2ГИС.ЮЖНО-САХАЛИНСК" (мобильная версия 2ГИС 4.0 и выше)</v>
      </c>
      <c r="D111" s="36">
        <v>19920</v>
      </c>
      <c r="E111" s="37"/>
      <c r="F111" s="37"/>
      <c r="G111" s="37"/>
      <c r="H111" s="38"/>
    </row>
    <row r="112" spans="1:8" ht="50.1" customHeight="1" x14ac:dyDescent="0.2">
      <c r="A112" s="143" t="s">
        <v>87</v>
      </c>
      <c r="B112" s="144"/>
      <c r="C112" s="186" t="s">
        <v>88</v>
      </c>
      <c r="D112" s="36">
        <v>504</v>
      </c>
      <c r="E112" s="37"/>
      <c r="F112" s="37"/>
      <c r="G112" s="37"/>
      <c r="H112" s="38"/>
    </row>
    <row r="113" spans="1:8" ht="68.25" customHeight="1" x14ac:dyDescent="0.2">
      <c r="A113" s="143" t="s">
        <v>731</v>
      </c>
      <c r="B113" s="144"/>
      <c r="C11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3" s="36">
        <v>3600</v>
      </c>
      <c r="E113" s="37"/>
      <c r="F113" s="37"/>
      <c r="G113" s="37"/>
      <c r="H113" s="38"/>
    </row>
    <row r="114" spans="1:8" ht="68.25" customHeight="1" x14ac:dyDescent="0.2">
      <c r="A114" s="143" t="s">
        <v>90</v>
      </c>
      <c r="B114" s="144"/>
      <c r="C114" s="186" t="str">
        <f t="shared" ref="C114:C116"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4" s="36">
        <v>3000</v>
      </c>
      <c r="E114" s="37"/>
      <c r="F114" s="37"/>
      <c r="G114" s="37"/>
      <c r="H114" s="38"/>
    </row>
    <row r="115" spans="1:8" ht="68.25" customHeight="1" x14ac:dyDescent="0.2">
      <c r="A115" s="143" t="s">
        <v>91</v>
      </c>
      <c r="B115" s="144"/>
      <c r="C115"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5" s="36">
        <v>3300</v>
      </c>
      <c r="E115" s="37"/>
      <c r="F115" s="37"/>
      <c r="G115" s="37"/>
      <c r="H115" s="38"/>
    </row>
    <row r="116" spans="1:8" ht="68.25" customHeight="1" x14ac:dyDescent="0.2">
      <c r="A116" s="143" t="s">
        <v>92</v>
      </c>
      <c r="B116" s="144"/>
      <c r="C116" s="186"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6" s="36">
        <v>2100</v>
      </c>
      <c r="E116" s="37"/>
      <c r="F116" s="37"/>
      <c r="G116" s="37"/>
      <c r="H116" s="38"/>
    </row>
    <row r="117" spans="1:8" ht="68.25" customHeight="1" x14ac:dyDescent="0.2">
      <c r="A117" s="143" t="s">
        <v>93</v>
      </c>
      <c r="B117" s="144" t="s">
        <v>93</v>
      </c>
      <c r="C117"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7" s="36">
        <v>18480</v>
      </c>
      <c r="E117" s="37"/>
      <c r="F117" s="37"/>
      <c r="G117" s="37"/>
      <c r="H117" s="38"/>
    </row>
    <row r="118" spans="1:8" ht="68.25" customHeight="1" x14ac:dyDescent="0.2">
      <c r="A118" s="143" t="s">
        <v>94</v>
      </c>
      <c r="B118" s="144" t="s">
        <v>94</v>
      </c>
      <c r="C118"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18" s="36">
        <v>10008</v>
      </c>
      <c r="E118" s="37"/>
      <c r="F118" s="37"/>
      <c r="G118" s="37"/>
      <c r="H118" s="38"/>
    </row>
    <row r="119" spans="1:8" ht="50.1" customHeight="1" thickBot="1" x14ac:dyDescent="0.25">
      <c r="A119" s="143" t="s">
        <v>95</v>
      </c>
      <c r="B119" s="144"/>
      <c r="C119"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9" s="36">
        <v>12510</v>
      </c>
      <c r="E119" s="37"/>
      <c r="F119" s="37"/>
      <c r="G119" s="37"/>
      <c r="H119" s="38"/>
    </row>
    <row r="120" spans="1:8" s="16" customFormat="1" ht="102" customHeight="1" thickBot="1" x14ac:dyDescent="0.25">
      <c r="A120" s="143" t="s">
        <v>16</v>
      </c>
      <c r="B120" s="144"/>
      <c r="C120"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20" s="36">
        <v>900</v>
      </c>
      <c r="E120" s="37"/>
      <c r="F120" s="37"/>
      <c r="G120" s="37"/>
      <c r="H120" s="38"/>
    </row>
    <row r="121" spans="1:8" s="16" customFormat="1" ht="126" customHeight="1" x14ac:dyDescent="0.2">
      <c r="A121" s="143" t="s">
        <v>96</v>
      </c>
      <c r="B121" s="144"/>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1" s="36">
        <v>10005</v>
      </c>
      <c r="E121" s="37"/>
      <c r="F121" s="37"/>
      <c r="G121" s="37"/>
      <c r="H121" s="38"/>
    </row>
    <row r="122" spans="1:8" s="16" customFormat="1" ht="96" customHeight="1" x14ac:dyDescent="0.2">
      <c r="A122" s="137" t="s">
        <v>97</v>
      </c>
      <c r="B122" s="191"/>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2" s="36">
        <v>3510</v>
      </c>
      <c r="E122" s="37"/>
      <c r="F122" s="37"/>
      <c r="G122" s="37"/>
      <c r="H122" s="38"/>
    </row>
    <row r="123" spans="1:8" s="16" customFormat="1" ht="96" customHeight="1" x14ac:dyDescent="0.2">
      <c r="A123" s="137" t="s">
        <v>98</v>
      </c>
      <c r="B123" s="191"/>
      <c r="C12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23" s="36">
        <v>10002</v>
      </c>
      <c r="E123" s="37"/>
      <c r="F123" s="37"/>
      <c r="G123" s="37"/>
      <c r="H123" s="38"/>
    </row>
    <row r="124" spans="1:8" ht="50.1" customHeight="1" x14ac:dyDescent="0.2">
      <c r="A124" s="143" t="s">
        <v>99</v>
      </c>
      <c r="B124" s="144"/>
      <c r="C124" s="186" t="str">
        <f>"Интернет-площадка 2gis.ru на основе Cправочника организаций "&amp;$C$2&amp;""</f>
        <v>Интернет-площадка 2gis.ru на основе Cправочника организаций "2ГИС.ЮЖНО-САХАЛИНСК"</v>
      </c>
      <c r="D124" s="36">
        <v>5640</v>
      </c>
      <c r="E124" s="37"/>
      <c r="F124" s="37"/>
      <c r="G124" s="37"/>
      <c r="H124" s="38"/>
    </row>
    <row r="125" spans="1:8" ht="50.1" customHeight="1" x14ac:dyDescent="0.2">
      <c r="A125" s="143" t="s">
        <v>100</v>
      </c>
      <c r="B125" s="144"/>
      <c r="C125" s="186" t="str">
        <f t="shared" ref="C125:C134"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9840</v>
      </c>
      <c r="E125" s="37"/>
      <c r="F125" s="37"/>
      <c r="G125" s="37"/>
      <c r="H125" s="38"/>
    </row>
    <row r="126" spans="1:8" ht="50.1" customHeight="1" x14ac:dyDescent="0.2">
      <c r="A126" s="143" t="s">
        <v>101</v>
      </c>
      <c r="B126" s="144"/>
      <c r="C126" s="186" t="str">
        <f t="shared" si="2"/>
        <v>Электронный справочник на основе Справочника организаций "2ГИС.ЮЖНО-САХАЛИНСК" (версия для ПК)</v>
      </c>
      <c r="D126" s="36">
        <v>14040</v>
      </c>
      <c r="E126" s="37"/>
      <c r="F126" s="37"/>
      <c r="G126" s="37"/>
      <c r="H126" s="38"/>
    </row>
    <row r="127" spans="1:8" ht="50.1" customHeight="1" x14ac:dyDescent="0.2">
      <c r="A127" s="143" t="s">
        <v>102</v>
      </c>
      <c r="B127" s="144"/>
      <c r="C127" s="186" t="str">
        <f>"Интернет-площадка 2gis.ru на основе Cправочника организаций "&amp;$C$2&amp;""</f>
        <v>Интернет-площадка 2gis.ru на основе Cправочника организаций "2ГИС.ЮЖНО-САХАЛИНСК"</v>
      </c>
      <c r="D127" s="36">
        <v>16800</v>
      </c>
      <c r="E127" s="37"/>
      <c r="F127" s="37"/>
      <c r="G127" s="37"/>
      <c r="H127" s="38"/>
    </row>
    <row r="128" spans="1:8" ht="50.1" customHeight="1" x14ac:dyDescent="0.2">
      <c r="A128" s="143" t="s">
        <v>103</v>
      </c>
      <c r="B128" s="144"/>
      <c r="C128" s="186" t="str">
        <f>"Интернет-площадка 2gis.ru на основе Cправочника организаций "&amp;$C$2&amp;""</f>
        <v>Интернет-площадка 2gis.ru на основе Cправочника организаций "2ГИС.ЮЖНО-САХАЛИНСК"</v>
      </c>
      <c r="D128" s="36">
        <v>20160</v>
      </c>
      <c r="E128" s="37"/>
      <c r="F128" s="37"/>
      <c r="G128" s="37"/>
      <c r="H128" s="38"/>
    </row>
    <row r="129" spans="1:8" ht="50.1" customHeight="1" x14ac:dyDescent="0.2">
      <c r="A129" s="143" t="s">
        <v>104</v>
      </c>
      <c r="B129" s="144"/>
      <c r="C129" s="186" t="str">
        <f t="shared" si="2"/>
        <v>Электронный справочник на основе Справочника организаций "2ГИС.ЮЖНО-САХАЛИНСК" (версия для ПК)</v>
      </c>
      <c r="D129" s="36">
        <v>8520</v>
      </c>
      <c r="E129" s="37"/>
      <c r="F129" s="37"/>
      <c r="G129" s="37"/>
      <c r="H129" s="38"/>
    </row>
    <row r="130" spans="1:8" ht="50.1" customHeight="1" x14ac:dyDescent="0.2">
      <c r="A130" s="143" t="s">
        <v>105</v>
      </c>
      <c r="B130" s="144"/>
      <c r="C130" s="186" t="str">
        <f t="shared" si="2"/>
        <v>Электронный справочник на основе Справочника организаций "2ГИС.ЮЖНО-САХАЛИНСК" (версия для ПК)</v>
      </c>
      <c r="D130" s="36">
        <v>14040</v>
      </c>
      <c r="E130" s="37"/>
      <c r="F130" s="37"/>
      <c r="G130" s="37"/>
      <c r="H130" s="38"/>
    </row>
    <row r="131" spans="1:8" ht="50.1" customHeight="1" x14ac:dyDescent="0.2">
      <c r="A131" s="143" t="s">
        <v>106</v>
      </c>
      <c r="B131" s="144"/>
      <c r="C131" s="186" t="str">
        <f t="shared" si="2"/>
        <v>Электронный справочник на основе Справочника организаций "2ГИС.ЮЖНО-САХАЛИНСК" (версия для ПК)</v>
      </c>
      <c r="D131" s="36">
        <v>17520</v>
      </c>
      <c r="E131" s="37"/>
      <c r="F131" s="37"/>
      <c r="G131" s="37"/>
      <c r="H131" s="38"/>
    </row>
    <row r="132" spans="1:8" ht="50.1" customHeight="1" x14ac:dyDescent="0.2">
      <c r="A132" s="143" t="s">
        <v>107</v>
      </c>
      <c r="B132" s="144"/>
      <c r="C132" s="186" t="s">
        <v>88</v>
      </c>
      <c r="D132" s="36">
        <v>720</v>
      </c>
      <c r="E132" s="37"/>
      <c r="F132" s="37"/>
      <c r="G132" s="37"/>
      <c r="H132" s="38"/>
    </row>
    <row r="133" spans="1:8" ht="75.75" customHeight="1" x14ac:dyDescent="0.2">
      <c r="A133" s="143" t="s">
        <v>108</v>
      </c>
      <c r="B133" s="144"/>
      <c r="C133"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6">
        <v>25920</v>
      </c>
      <c r="E133" s="37"/>
      <c r="F133" s="37"/>
      <c r="G133" s="37"/>
      <c r="H133" s="38"/>
    </row>
    <row r="134" spans="1:8" ht="50.1" customHeight="1" thickBot="1" x14ac:dyDescent="0.25">
      <c r="A134" s="143" t="s">
        <v>109</v>
      </c>
      <c r="B134" s="144"/>
      <c r="C134" s="186" t="str">
        <f t="shared" si="2"/>
        <v>Электронный справочник на основе Справочника организаций "2ГИС.ЮЖНО-САХАЛИНСК" (версия для ПК)</v>
      </c>
      <c r="D134" s="44">
        <v>17520</v>
      </c>
      <c r="E134" s="45"/>
      <c r="F134" s="45"/>
      <c r="G134" s="45"/>
      <c r="H134" s="46"/>
    </row>
    <row r="135" spans="1:8" s="28" customFormat="1" ht="50.1" customHeight="1" thickBot="1" x14ac:dyDescent="0.25">
      <c r="A135" s="24" t="s">
        <v>110</v>
      </c>
      <c r="B135" s="25"/>
      <c r="C135" s="26"/>
      <c r="D135" s="156"/>
      <c r="E135" s="156"/>
      <c r="F135" s="156"/>
      <c r="G135" s="156"/>
      <c r="H135" s="157"/>
    </row>
    <row r="136" spans="1:8" s="16" customFormat="1" ht="50.1" customHeight="1" x14ac:dyDescent="0.2">
      <c r="A136" s="143" t="s">
        <v>111</v>
      </c>
      <c r="B136" s="144"/>
      <c r="C136" s="193"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36" s="36">
        <v>10008</v>
      </c>
      <c r="E136" s="37"/>
      <c r="F136" s="37"/>
      <c r="G136" s="37"/>
      <c r="H136" s="38"/>
    </row>
    <row r="137" spans="1:8" s="16" customFormat="1" ht="50.1" customHeight="1" x14ac:dyDescent="0.2">
      <c r="A137" s="143" t="s">
        <v>112</v>
      </c>
      <c r="B137" s="144"/>
      <c r="C137" s="196"/>
      <c r="D137" s="36">
        <v>10200</v>
      </c>
      <c r="E137" s="37"/>
      <c r="F137" s="37"/>
      <c r="G137" s="37"/>
      <c r="H137" s="38"/>
    </row>
    <row r="138" spans="1:8" s="16" customFormat="1" ht="50.1" customHeight="1" x14ac:dyDescent="0.2">
      <c r="A138" s="194" t="s">
        <v>113</v>
      </c>
      <c r="B138" s="195"/>
      <c r="C138" s="196"/>
      <c r="D138" s="329">
        <v>1500</v>
      </c>
      <c r="E138" s="140"/>
      <c r="F138" s="140"/>
      <c r="G138" s="140"/>
      <c r="H138" s="140"/>
    </row>
    <row r="139" spans="1:8" s="16" customFormat="1" ht="50.1" customHeight="1" x14ac:dyDescent="0.2">
      <c r="A139" s="194" t="s">
        <v>114</v>
      </c>
      <c r="B139" s="195"/>
      <c r="C139" s="196"/>
      <c r="D139" s="329">
        <v>150</v>
      </c>
      <c r="E139" s="140"/>
      <c r="F139" s="140"/>
      <c r="G139" s="140"/>
      <c r="H139" s="140"/>
    </row>
    <row r="140" spans="1:8" s="16" customFormat="1" ht="50.1" customHeight="1" thickBot="1" x14ac:dyDescent="0.25">
      <c r="A140" s="194" t="s">
        <v>115</v>
      </c>
      <c r="B140" s="195"/>
      <c r="C140" s="198"/>
      <c r="D140" s="78">
        <v>1125</v>
      </c>
      <c r="E140" s="79"/>
      <c r="F140" s="79"/>
      <c r="G140" s="79"/>
      <c r="H140" s="79"/>
    </row>
    <row r="141" spans="1:8" s="16" customFormat="1" ht="50.1" customHeight="1" thickBot="1" x14ac:dyDescent="0.25">
      <c r="A141" s="24" t="s">
        <v>116</v>
      </c>
      <c r="B141" s="25"/>
      <c r="C141" s="26"/>
      <c r="D141" s="156"/>
      <c r="E141" s="156"/>
      <c r="F141" s="156"/>
      <c r="G141" s="156"/>
      <c r="H141" s="157"/>
    </row>
    <row r="142" spans="1:8" ht="50.1" customHeight="1" x14ac:dyDescent="0.2">
      <c r="A142" s="143" t="s">
        <v>117</v>
      </c>
      <c r="B142" s="144"/>
      <c r="C142"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2" s="200">
        <f>F142*1.2</f>
        <v>5040</v>
      </c>
      <c r="E142" s="201">
        <f>F142*1.1</f>
        <v>4620</v>
      </c>
      <c r="F142" s="201">
        <v>4200</v>
      </c>
      <c r="G142" s="201">
        <f>F142*0.75</f>
        <v>3150</v>
      </c>
      <c r="H142" s="202">
        <f>F142*0.5</f>
        <v>2100</v>
      </c>
    </row>
    <row r="143" spans="1:8" ht="50.1" customHeight="1" x14ac:dyDescent="0.2">
      <c r="A143" s="143" t="s">
        <v>118</v>
      </c>
      <c r="B143" s="144"/>
      <c r="C143" s="186" t="str">
        <f>"Интернет-площадка 2gis.ru на основе Cправочника организаций "&amp;$C$2&amp;""</f>
        <v>Интернет-площадка 2gis.ru на основе Cправочника организаций "2ГИС.ЮЖНО-САХАЛИНСК"</v>
      </c>
      <c r="D143" s="36">
        <v>3000</v>
      </c>
      <c r="E143" s="37"/>
      <c r="F143" s="37"/>
      <c r="G143" s="37"/>
      <c r="H143" s="38"/>
    </row>
    <row r="144" spans="1:8" ht="50.1" customHeight="1" x14ac:dyDescent="0.2">
      <c r="A144" s="143" t="s">
        <v>119</v>
      </c>
      <c r="B144" s="144"/>
      <c r="C144"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4" s="36">
        <v>4488</v>
      </c>
      <c r="E144" s="37"/>
      <c r="F144" s="37"/>
      <c r="G144" s="37"/>
      <c r="H144" s="38"/>
    </row>
    <row r="145" spans="1:8" ht="50.1" customHeight="1" x14ac:dyDescent="0.2">
      <c r="A145" s="143" t="s">
        <v>120</v>
      </c>
      <c r="B145" s="144"/>
      <c r="C14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5" s="200">
        <f>F145*1.2</f>
        <v>7056</v>
      </c>
      <c r="E145" s="201">
        <f>F145*1.1</f>
        <v>6468.0000000000009</v>
      </c>
      <c r="F145" s="201">
        <v>5880</v>
      </c>
      <c r="G145" s="201">
        <f>F145*0.75</f>
        <v>4410</v>
      </c>
      <c r="H145" s="202">
        <f>F145*0.5</f>
        <v>2940</v>
      </c>
    </row>
    <row r="146" spans="1:8" ht="50.1" customHeight="1" x14ac:dyDescent="0.2">
      <c r="A146" s="143" t="s">
        <v>165</v>
      </c>
      <c r="B146" s="144"/>
      <c r="C146" s="186" t="str">
        <f>"Интернет-площадка 2gis.ru на основе Cправочника организаций "&amp;$C$2&amp;""</f>
        <v>Интернет-площадка 2gis.ru на основе Cправочника организаций "2ГИС.ЮЖНО-САХАЛИНСК"</v>
      </c>
      <c r="D146" s="36">
        <v>4200</v>
      </c>
      <c r="E146" s="37"/>
      <c r="F146" s="37"/>
      <c r="G146" s="37"/>
      <c r="H146" s="38"/>
    </row>
    <row r="147" spans="1:8" ht="50.1" customHeight="1" x14ac:dyDescent="0.2">
      <c r="A147" s="143" t="s">
        <v>122</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7" s="36">
        <v>6360</v>
      </c>
      <c r="E147" s="37"/>
      <c r="F147" s="37"/>
      <c r="G147" s="37"/>
      <c r="H147" s="38"/>
    </row>
    <row r="148" spans="1:8" s="16" customFormat="1" ht="126" customHeight="1" thickBot="1" x14ac:dyDescent="0.25">
      <c r="A148" s="143" t="s">
        <v>123</v>
      </c>
      <c r="B148" s="144"/>
      <c r="C148" s="203" t="str">
        <f>C143</f>
        <v>Интернет-площадка 2gis.ru на основе Cправочника организаций "2ГИС.ЮЖНО-САХАЛИНСК"</v>
      </c>
      <c r="D148" s="200">
        <f>F148*1.2</f>
        <v>3600</v>
      </c>
      <c r="E148" s="201">
        <f>F148*1.1</f>
        <v>3300.0000000000005</v>
      </c>
      <c r="F148" s="201">
        <v>3000</v>
      </c>
      <c r="G148" s="201">
        <f>F148*0.75</f>
        <v>2250</v>
      </c>
      <c r="H148" s="202">
        <f>F148*0.5</f>
        <v>1500</v>
      </c>
    </row>
    <row r="149" spans="1:8" ht="50.1" customHeight="1" thickBot="1" x14ac:dyDescent="0.25">
      <c r="A149" s="24" t="s">
        <v>184</v>
      </c>
      <c r="B149" s="25"/>
      <c r="C149" s="26"/>
      <c r="D149" s="156"/>
      <c r="E149" s="156"/>
      <c r="F149" s="156"/>
      <c r="G149" s="156"/>
      <c r="H149" s="157"/>
    </row>
    <row r="150" spans="1:8" s="23" customFormat="1" ht="30" customHeight="1" thickBot="1" x14ac:dyDescent="0.25">
      <c r="A150" s="535"/>
      <c r="B150" s="357"/>
      <c r="C150" s="358"/>
      <c r="D150" s="357"/>
      <c r="E150" s="357"/>
      <c r="F150" s="357"/>
      <c r="G150" s="357"/>
      <c r="H150" s="359"/>
    </row>
    <row r="151" spans="1:8" s="16" customFormat="1" ht="185.25" customHeight="1" x14ac:dyDescent="0.2">
      <c r="A151" s="143" t="s">
        <v>185</v>
      </c>
      <c r="B151" s="144"/>
      <c r="C151"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1" s="31">
        <v>16110</v>
      </c>
      <c r="E151" s="32"/>
      <c r="F151" s="32"/>
      <c r="G151" s="32"/>
      <c r="H151" s="33"/>
    </row>
    <row r="152" spans="1:8" s="16" customFormat="1" ht="83.25" customHeight="1" thickBot="1" x14ac:dyDescent="0.25">
      <c r="A152" s="143" t="s">
        <v>186</v>
      </c>
      <c r="B152" s="144"/>
      <c r="C152" s="196"/>
      <c r="D152" s="36">
        <v>16110</v>
      </c>
      <c r="E152" s="37"/>
      <c r="F152" s="37"/>
      <c r="G152" s="37"/>
      <c r="H152" s="38"/>
    </row>
    <row r="153" spans="1:8" ht="21.75" thickBot="1" x14ac:dyDescent="0.25">
      <c r="A153" s="301"/>
      <c r="B153" s="302"/>
      <c r="C153" s="118"/>
      <c r="D153" s="325"/>
      <c r="E153" s="325"/>
      <c r="F153" s="325"/>
      <c r="G153" s="325"/>
      <c r="H153" s="326"/>
    </row>
    <row r="155" spans="1:8" ht="21" x14ac:dyDescent="0.2">
      <c r="A155" s="208"/>
      <c r="B155" s="209" t="s">
        <v>125</v>
      </c>
      <c r="C155" s="210" t="s">
        <v>732</v>
      </c>
      <c r="D155" s="210"/>
      <c r="E155" s="211"/>
      <c r="F155" s="211"/>
      <c r="G155" s="211"/>
      <c r="H155" s="211"/>
    </row>
    <row r="156" spans="1:8" ht="21" x14ac:dyDescent="0.2">
      <c r="A156" s="208"/>
      <c r="B156" s="211"/>
      <c r="C156" s="212" t="s">
        <v>733</v>
      </c>
      <c r="D156" s="212"/>
      <c r="E156" s="211"/>
      <c r="F156" s="211"/>
      <c r="G156" s="211"/>
      <c r="H156" s="211"/>
    </row>
    <row r="157" spans="1:8" ht="21" x14ac:dyDescent="0.2">
      <c r="A157" s="208"/>
      <c r="B157" s="211"/>
      <c r="C157" s="304" t="s">
        <v>734</v>
      </c>
      <c r="D157" s="212"/>
      <c r="E157" s="211"/>
      <c r="F157" s="211"/>
      <c r="G157" s="211"/>
      <c r="H157" s="211"/>
    </row>
    <row r="158" spans="1:8" ht="21" x14ac:dyDescent="0.2">
      <c r="C158" s="212"/>
      <c r="D158" s="212"/>
      <c r="E158" s="211"/>
      <c r="F158" s="211"/>
      <c r="G158" s="211"/>
      <c r="H158" s="205"/>
    </row>
    <row r="159" spans="1:8" ht="26.25" customHeight="1" x14ac:dyDescent="0.2">
      <c r="A159" s="215" t="str">
        <f>Абакан_юр!A157</f>
        <v>По соглашению сторон в качестве валюты платежа могут выступать украинские гривны, в этом случае курс следующий: 1 руб. = 0,4294 гривен</v>
      </c>
      <c r="B159" s="215"/>
      <c r="C159" s="215"/>
      <c r="D159" s="216"/>
      <c r="E159" s="216"/>
      <c r="F159" s="217"/>
      <c r="G159" s="218"/>
      <c r="H159" s="218"/>
    </row>
    <row r="160" spans="1:8" ht="26.25" customHeight="1" x14ac:dyDescent="0.2">
      <c r="A160" s="215" t="str">
        <f>Абакан_юр!A158</f>
        <v>По соглашению сторон в качестве валюты платежа могут выступать дирхамы ОАЭ, в этом случае курс следующий: 1 руб. = 0,0422 дирхам</v>
      </c>
      <c r="B160" s="215"/>
      <c r="C160" s="215"/>
      <c r="D160" s="216"/>
      <c r="E160" s="216"/>
      <c r="F160" s="217"/>
      <c r="G160" s="220"/>
      <c r="H160" s="220"/>
    </row>
    <row r="161" spans="1:8" ht="26.25" customHeight="1" x14ac:dyDescent="0.2">
      <c r="A161" s="215" t="str">
        <f>Абакан_юр!A159</f>
        <v>По соглашению сторон в качестве валюты платежа могут выступать доллары США, в этом случае курс следующий: 1 руб. = 0,0115 доллара</v>
      </c>
      <c r="B161" s="215"/>
      <c r="C161" s="215"/>
      <c r="D161" s="216"/>
      <c r="E161" s="216"/>
      <c r="F161" s="217"/>
      <c r="G161" s="220"/>
      <c r="H161" s="220"/>
    </row>
    <row r="162" spans="1:8" ht="26.25" customHeight="1" x14ac:dyDescent="0.2">
      <c r="A162" s="215" t="str">
        <f>Абакан_юр!A160</f>
        <v>По соглашению сторон в качестве валюты платежа могут выступать евро, в этом случае курс следующий: 1 руб. = 0,0106 евро</v>
      </c>
      <c r="B162" s="215"/>
      <c r="C162" s="215"/>
      <c r="D162" s="216"/>
      <c r="E162" s="217"/>
      <c r="F162" s="217"/>
      <c r="G162" s="220"/>
      <c r="H162" s="220"/>
    </row>
    <row r="163" spans="1:8" ht="26.25" customHeight="1" x14ac:dyDescent="0.2">
      <c r="A163" s="215" t="str">
        <f>Абакан_юр!A161</f>
        <v>По соглашению сторон в качестве валюты платежа могут выступать чешские кроны, в этом случае курс следующий: 1 руб. = 0,2596 крона</v>
      </c>
      <c r="B163" s="215"/>
      <c r="C163" s="215"/>
      <c r="D163" s="216"/>
      <c r="E163" s="217"/>
      <c r="F163" s="217"/>
      <c r="G163" s="220"/>
      <c r="H163" s="220"/>
    </row>
    <row r="164" spans="1:8" ht="26.25" customHeight="1" x14ac:dyDescent="0.2">
      <c r="A164" s="215" t="str">
        <f>Абакан_юр!A162</f>
        <v>По соглашению сторон в качестве валюты платежа могут выступать киргизские сомы, в этом случае курс следующий: 1 руб. = 1,0276 сом</v>
      </c>
      <c r="B164" s="215"/>
      <c r="C164" s="215"/>
      <c r="D164" s="216"/>
      <c r="E164" s="216"/>
      <c r="F164" s="217"/>
      <c r="G164" s="220"/>
      <c r="H164" s="220"/>
    </row>
    <row r="165" spans="1:8" ht="26.25" customHeight="1" x14ac:dyDescent="0.2">
      <c r="A165" s="215" t="str">
        <f>Абакан_юр!A163</f>
        <v>По соглашению сторон в качестве валюты платежа могут выступать казахстанские тенге, в этом случае курс следующий: 1 руб. = 5,2809 тенге</v>
      </c>
      <c r="B165" s="215"/>
      <c r="C165" s="215"/>
      <c r="D165" s="216"/>
      <c r="E165" s="216"/>
      <c r="F165" s="217"/>
      <c r="G165" s="220"/>
      <c r="H165" s="220"/>
    </row>
    <row r="166" spans="1:8" ht="26.25" x14ac:dyDescent="0.2">
      <c r="A166" s="221"/>
      <c r="B166" s="221"/>
      <c r="C166" s="222"/>
      <c r="D166" s="223"/>
      <c r="E166" s="223"/>
      <c r="F166" s="224"/>
      <c r="G166" s="225"/>
      <c r="H166" s="225"/>
    </row>
    <row r="167" spans="1:8" ht="21" x14ac:dyDescent="0.2">
      <c r="A167" s="227" t="s">
        <v>136</v>
      </c>
      <c r="B167" s="227"/>
      <c r="C167" s="227"/>
      <c r="D167" s="227"/>
      <c r="E167" s="227"/>
      <c r="F167" s="227"/>
      <c r="G167" s="227"/>
      <c r="H167" s="227"/>
    </row>
    <row r="168" spans="1:8" ht="21" x14ac:dyDescent="0.2">
      <c r="A168" s="227" t="s">
        <v>137</v>
      </c>
      <c r="B168" s="227"/>
      <c r="C168" s="227"/>
      <c r="D168" s="227"/>
      <c r="E168" s="227"/>
      <c r="F168" s="227"/>
      <c r="G168" s="227"/>
      <c r="H168" s="227"/>
    </row>
    <row r="169" spans="1:8" ht="26.25" x14ac:dyDescent="0.2">
      <c r="A169" s="221"/>
      <c r="B169" s="221"/>
      <c r="C169" s="222"/>
      <c r="D169" s="223"/>
      <c r="E169" s="223"/>
      <c r="F169" s="224"/>
      <c r="G169" s="225"/>
      <c r="H169" s="225"/>
    </row>
    <row r="170" spans="1:8" ht="50.1" customHeight="1" thickBot="1" x14ac:dyDescent="0.25">
      <c r="A170" s="228" t="s">
        <v>138</v>
      </c>
      <c r="B170" s="228"/>
      <c r="C170" s="228"/>
      <c r="D170" s="228"/>
      <c r="E170" s="228"/>
      <c r="F170" s="229"/>
      <c r="G170" s="219"/>
      <c r="H170" s="230"/>
    </row>
    <row r="171" spans="1:8" ht="50.1" customHeight="1" thickBot="1" x14ac:dyDescent="0.25">
      <c r="A171" s="231" t="s">
        <v>139</v>
      </c>
      <c r="B171" s="232"/>
      <c r="C171" s="232"/>
      <c r="D171" s="232"/>
      <c r="E171" s="233"/>
      <c r="F171" s="234"/>
      <c r="H171" s="235"/>
    </row>
    <row r="172" spans="1:8" ht="97.5" customHeight="1" thickBot="1" x14ac:dyDescent="0.25">
      <c r="A172" s="305" t="s">
        <v>140</v>
      </c>
      <c r="B172" s="306"/>
      <c r="C172" s="238" t="s">
        <v>141</v>
      </c>
      <c r="D172" s="330" t="s">
        <v>142</v>
      </c>
      <c r="E172" s="331"/>
      <c r="F172" s="240"/>
      <c r="G172" s="240"/>
      <c r="H172" s="240"/>
    </row>
    <row r="173" spans="1:8" ht="114" customHeight="1" x14ac:dyDescent="0.2">
      <c r="A173" s="241" t="s">
        <v>143</v>
      </c>
      <c r="B173" s="242"/>
      <c r="C173" s="243" t="s">
        <v>144</v>
      </c>
      <c r="D173" s="244" t="s">
        <v>145</v>
      </c>
      <c r="E173" s="245"/>
      <c r="F173" s="240"/>
      <c r="G173" s="240"/>
      <c r="H173" s="240"/>
    </row>
    <row r="174" spans="1:8" ht="103.5" customHeight="1" x14ac:dyDescent="0.2">
      <c r="A174" s="246" t="s">
        <v>146</v>
      </c>
      <c r="B174" s="247"/>
      <c r="C174" s="248" t="s">
        <v>147</v>
      </c>
      <c r="D174" s="249" t="s">
        <v>148</v>
      </c>
      <c r="E174" s="250"/>
      <c r="F174" s="240"/>
      <c r="G174" s="240"/>
      <c r="H174" s="240"/>
    </row>
    <row r="175" spans="1:8" ht="111" customHeight="1" thickBot="1" x14ac:dyDescent="0.25">
      <c r="A175" s="332" t="s">
        <v>149</v>
      </c>
      <c r="B175" s="333"/>
      <c r="C175" s="334" t="s">
        <v>150</v>
      </c>
      <c r="D175" s="335" t="s">
        <v>148</v>
      </c>
      <c r="E175" s="336"/>
      <c r="F175" s="240"/>
      <c r="G175" s="240"/>
      <c r="H175" s="240"/>
    </row>
    <row r="176" spans="1:8" s="205" customFormat="1" ht="102.75" customHeight="1" thickBot="1" x14ac:dyDescent="0.25">
      <c r="A176" s="332" t="s">
        <v>152</v>
      </c>
      <c r="B176" s="333"/>
      <c r="C176" s="547" t="s">
        <v>153</v>
      </c>
      <c r="D176" s="335" t="s">
        <v>148</v>
      </c>
      <c r="E176" s="336"/>
      <c r="F176" s="234"/>
      <c r="G176" s="234"/>
      <c r="H176" s="234"/>
    </row>
    <row r="177" spans="1:8" s="226" customFormat="1" ht="222.75" customHeight="1" thickBot="1" x14ac:dyDescent="0.25">
      <c r="A177" s="332" t="s">
        <v>154</v>
      </c>
      <c r="B177" s="333"/>
      <c r="C177" s="334" t="s">
        <v>155</v>
      </c>
      <c r="D177" s="335" t="s">
        <v>148</v>
      </c>
      <c r="E177" s="336"/>
      <c r="F177" s="224"/>
      <c r="G177" s="225"/>
      <c r="H177" s="225"/>
    </row>
    <row r="178" spans="1:8" ht="23.25" x14ac:dyDescent="0.2">
      <c r="A178" s="252" t="s">
        <v>156</v>
      </c>
      <c r="B178" s="252"/>
      <c r="C178" s="252"/>
      <c r="D178" s="252"/>
      <c r="E178" s="252"/>
      <c r="F178" s="252"/>
      <c r="G178" s="252"/>
      <c r="H178" s="252"/>
    </row>
    <row r="179" spans="1:8" ht="23.25" x14ac:dyDescent="0.2">
      <c r="A179" s="252" t="s">
        <v>157</v>
      </c>
      <c r="B179" s="252"/>
      <c r="C179" s="252"/>
      <c r="D179" s="252"/>
      <c r="E179" s="252"/>
      <c r="F179" s="252"/>
      <c r="G179" s="252"/>
      <c r="H179" s="252"/>
    </row>
    <row r="180" spans="1:8" ht="192" customHeight="1" x14ac:dyDescent="0.2">
      <c r="A180"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7"/>
      <c r="C180" s="227"/>
      <c r="D180" s="227"/>
      <c r="E180" s="227"/>
      <c r="F180" s="227"/>
      <c r="G180" s="227"/>
      <c r="H180" s="227"/>
    </row>
    <row r="181" spans="1:8" ht="81" customHeight="1" x14ac:dyDescent="0.2">
      <c r="A181" s="227" t="s">
        <v>159</v>
      </c>
      <c r="B181" s="227"/>
      <c r="C181" s="227"/>
      <c r="D181" s="227"/>
      <c r="E181" s="227"/>
      <c r="F181" s="227"/>
      <c r="G181" s="227"/>
      <c r="H181" s="227"/>
    </row>
    <row r="182" spans="1:8" ht="23.25" x14ac:dyDescent="0.2">
      <c r="A182" s="252" t="s">
        <v>160</v>
      </c>
      <c r="B182" s="252"/>
      <c r="C182" s="252"/>
      <c r="D182" s="252"/>
      <c r="E182" s="252"/>
      <c r="F182" s="252"/>
      <c r="G182" s="252"/>
      <c r="H182" s="252"/>
    </row>
    <row r="184" spans="1:8" s="254" customFormat="1" ht="114.75" customHeight="1" x14ac:dyDescent="0.2">
      <c r="A184" s="227" t="s">
        <v>161</v>
      </c>
      <c r="B184" s="227"/>
      <c r="C184" s="227"/>
      <c r="D184" s="227"/>
      <c r="E184" s="227"/>
      <c r="F184" s="227"/>
      <c r="G184" s="227"/>
      <c r="H184" s="227"/>
    </row>
  </sheetData>
  <sheetProtection selectLockedCells="1" selectUnlockedCells="1"/>
  <mergeCells count="302">
    <mergeCell ref="A178:H178"/>
    <mergeCell ref="A179:H179"/>
    <mergeCell ref="A180:H180"/>
    <mergeCell ref="A181:H181"/>
    <mergeCell ref="A182:H182"/>
    <mergeCell ref="A184:E184"/>
    <mergeCell ref="F184:H184"/>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C150"/>
    <mergeCell ref="D150:H150"/>
    <mergeCell ref="A151:B151"/>
    <mergeCell ref="C151:C152"/>
    <mergeCell ref="D151:H151"/>
    <mergeCell ref="A152:B152"/>
    <mergeCell ref="D152:H152"/>
    <mergeCell ref="A146:B146"/>
    <mergeCell ref="D146:H146"/>
    <mergeCell ref="A147:B147"/>
    <mergeCell ref="D147:H147"/>
    <mergeCell ref="A148:B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40"/>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100"/>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1"/>
  <sheetViews>
    <sheetView view="pageBreakPreview" zoomScale="40" zoomScaleNormal="60" zoomScaleSheetLayoutView="40" workbookViewId="0">
      <pane ySplit="4" topLeftCell="A97" activePane="bottomLeft" state="frozen"/>
      <selection activeCell="A158" sqref="A158:H257"/>
      <selection pane="bottomLeft" activeCell="A158" sqref="A158:H257"/>
    </sheetView>
  </sheetViews>
  <sheetFormatPr defaultColWidth="9.140625" defaultRowHeight="12.75" x14ac:dyDescent="0.2"/>
  <cols>
    <col min="1" max="1" width="45.7109375" style="204" customWidth="1"/>
    <col min="2" max="2" width="80.7109375" style="205" customWidth="1"/>
    <col min="3" max="3" width="120.7109375" style="206" customWidth="1"/>
    <col min="4" max="7" width="30.7109375" style="205" customWidth="1"/>
    <col min="8" max="8" width="30.7109375" style="207" customWidth="1"/>
    <col min="9" max="9" width="10.140625" style="207" customWidth="1"/>
    <col min="10" max="16384" width="9.140625" style="207"/>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января 2024 г.</v>
      </c>
      <c r="B2" s="6" t="s">
        <v>2</v>
      </c>
      <c r="C2" s="7" t="s">
        <v>735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7"/>
      <c r="B6" s="258"/>
      <c r="C6" s="259"/>
      <c r="D6" s="313" t="s">
        <v>175</v>
      </c>
      <c r="E6" s="314" t="s">
        <v>176</v>
      </c>
      <c r="F6" s="313" t="s">
        <v>177</v>
      </c>
      <c r="G6" s="314" t="s">
        <v>178</v>
      </c>
      <c r="H6" s="315" t="s">
        <v>179</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4">
        <v>570</v>
      </c>
      <c r="E23" s="316"/>
      <c r="F23" s="316"/>
      <c r="G23" s="316"/>
      <c r="H23" s="317"/>
    </row>
    <row r="24" spans="1:8" s="16" customFormat="1" ht="94.5" customHeight="1" x14ac:dyDescent="0.2">
      <c r="A24" s="71"/>
      <c r="B24" s="92"/>
      <c r="C24" s="93"/>
      <c r="D24" s="94"/>
      <c r="E24" s="95"/>
      <c r="F24" s="95"/>
      <c r="G24" s="95"/>
      <c r="H24" s="318"/>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65"/>
      <c r="E25" s="319"/>
      <c r="F25" s="319"/>
      <c r="G25" s="319"/>
      <c r="H25" s="320"/>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60"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361">
        <f>F48*1.2</f>
        <v>6768</v>
      </c>
      <c r="E48" s="361">
        <f>F48*1.1</f>
        <v>6204.0000000000009</v>
      </c>
      <c r="F48" s="361">
        <v>5640</v>
      </c>
      <c r="G48" s="361">
        <f>F48*0.75</f>
        <v>4230</v>
      </c>
      <c r="H48" s="361">
        <f>F48*0.5</f>
        <v>2820</v>
      </c>
    </row>
    <row r="49" spans="1:8" ht="84.75" thickBot="1" x14ac:dyDescent="0.25">
      <c r="A49" s="360"/>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362"/>
      <c r="E49" s="362"/>
      <c r="F49" s="362"/>
      <c r="G49" s="362"/>
      <c r="H49" s="362"/>
    </row>
    <row r="50" spans="1:8" ht="63.75" thickBot="1" x14ac:dyDescent="0.25">
      <c r="A50" s="360"/>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362"/>
      <c r="E50" s="362"/>
      <c r="F50" s="362"/>
      <c r="G50" s="362"/>
      <c r="H50" s="362"/>
    </row>
    <row r="51" spans="1:8" ht="21.75" thickBot="1" x14ac:dyDescent="0.25">
      <c r="A51" s="81"/>
      <c r="B51" s="117"/>
      <c r="C51" s="118"/>
      <c r="D51" s="113"/>
      <c r="E51" s="114"/>
      <c r="F51" s="114"/>
      <c r="G51" s="114"/>
      <c r="H51" s="115"/>
    </row>
    <row r="52" spans="1:8" ht="42" x14ac:dyDescent="0.2">
      <c r="A52" s="36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2820 до 163560</v>
      </c>
      <c r="E55" s="122"/>
      <c r="F55" s="122"/>
      <c r="G55" s="122"/>
      <c r="H55" s="123"/>
    </row>
    <row r="56" spans="1:8" ht="37.5" customHeight="1" x14ac:dyDescent="0.2">
      <c r="A56" s="124" t="s">
        <v>32</v>
      </c>
      <c r="B56" s="364"/>
      <c r="C56"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6" s="365">
        <v>2820</v>
      </c>
      <c r="E56" s="128"/>
      <c r="F56" s="128"/>
      <c r="G56" s="128"/>
      <c r="H56" s="129"/>
    </row>
    <row r="57" spans="1:8" ht="37.5" customHeight="1" x14ac:dyDescent="0.2">
      <c r="A57" s="130" t="s">
        <v>33</v>
      </c>
      <c r="B57" s="366"/>
      <c r="C57" s="367"/>
      <c r="D57" s="56">
        <v>5640</v>
      </c>
      <c r="E57" s="37"/>
      <c r="F57" s="37"/>
      <c r="G57" s="37"/>
      <c r="H57" s="38"/>
    </row>
    <row r="58" spans="1:8" ht="37.5" customHeight="1" x14ac:dyDescent="0.2">
      <c r="A58" s="130" t="s">
        <v>34</v>
      </c>
      <c r="B58" s="366"/>
      <c r="C58" s="367"/>
      <c r="D58" s="56">
        <v>11280</v>
      </c>
      <c r="E58" s="37"/>
      <c r="F58" s="37"/>
      <c r="G58" s="37"/>
      <c r="H58" s="38"/>
    </row>
    <row r="59" spans="1:8" ht="37.5" customHeight="1" x14ac:dyDescent="0.2">
      <c r="A59" s="130" t="s">
        <v>35</v>
      </c>
      <c r="B59" s="366"/>
      <c r="C59" s="367"/>
      <c r="D59" s="56">
        <v>16920</v>
      </c>
      <c r="E59" s="37"/>
      <c r="F59" s="37"/>
      <c r="G59" s="37"/>
      <c r="H59" s="38"/>
    </row>
    <row r="60" spans="1:8" ht="37.5" customHeight="1" x14ac:dyDescent="0.2">
      <c r="A60" s="130" t="s">
        <v>36</v>
      </c>
      <c r="B60" s="366"/>
      <c r="C60" s="367"/>
      <c r="D60" s="56">
        <v>22560</v>
      </c>
      <c r="E60" s="37"/>
      <c r="F60" s="37"/>
      <c r="G60" s="37"/>
      <c r="H60" s="38"/>
    </row>
    <row r="61" spans="1:8" ht="37.5" customHeight="1" x14ac:dyDescent="0.2">
      <c r="A61" s="130" t="s">
        <v>37</v>
      </c>
      <c r="B61" s="366"/>
      <c r="C61" s="367"/>
      <c r="D61" s="56">
        <v>28200</v>
      </c>
      <c r="E61" s="37"/>
      <c r="F61" s="37"/>
      <c r="G61" s="37"/>
      <c r="H61" s="38"/>
    </row>
    <row r="62" spans="1:8" ht="37.5" customHeight="1" x14ac:dyDescent="0.2">
      <c r="A62" s="130" t="s">
        <v>38</v>
      </c>
      <c r="B62" s="366"/>
      <c r="C62" s="367"/>
      <c r="D62" s="56">
        <v>33840</v>
      </c>
      <c r="E62" s="37"/>
      <c r="F62" s="37"/>
      <c r="G62" s="37"/>
      <c r="H62" s="38"/>
    </row>
    <row r="63" spans="1:8" ht="37.5" customHeight="1" x14ac:dyDescent="0.2">
      <c r="A63" s="130" t="s">
        <v>39</v>
      </c>
      <c r="B63" s="366"/>
      <c r="C63" s="367"/>
      <c r="D63" s="56">
        <v>39480</v>
      </c>
      <c r="E63" s="37"/>
      <c r="F63" s="37"/>
      <c r="G63" s="37"/>
      <c r="H63" s="38"/>
    </row>
    <row r="64" spans="1:8" ht="37.5" customHeight="1" x14ac:dyDescent="0.2">
      <c r="A64" s="130" t="s">
        <v>40</v>
      </c>
      <c r="B64" s="366"/>
      <c r="C64" s="367"/>
      <c r="D64" s="56">
        <v>45120</v>
      </c>
      <c r="E64" s="37"/>
      <c r="F64" s="37"/>
      <c r="G64" s="37"/>
      <c r="H64" s="38"/>
    </row>
    <row r="65" spans="1:8" ht="37.5" customHeight="1" x14ac:dyDescent="0.2">
      <c r="A65" s="130" t="s">
        <v>41</v>
      </c>
      <c r="B65" s="366"/>
      <c r="C65" s="367"/>
      <c r="D65" s="56">
        <v>50760</v>
      </c>
      <c r="E65" s="37"/>
      <c r="F65" s="37"/>
      <c r="G65" s="37"/>
      <c r="H65" s="38"/>
    </row>
    <row r="66" spans="1:8" ht="37.5" customHeight="1" x14ac:dyDescent="0.2">
      <c r="A66" s="130" t="s">
        <v>42</v>
      </c>
      <c r="B66" s="366"/>
      <c r="C66" s="367"/>
      <c r="D66" s="56">
        <v>56400</v>
      </c>
      <c r="E66" s="37"/>
      <c r="F66" s="37"/>
      <c r="G66" s="37"/>
      <c r="H66" s="38"/>
    </row>
    <row r="67" spans="1:8" ht="37.5" customHeight="1" x14ac:dyDescent="0.2">
      <c r="A67" s="130" t="s">
        <v>43</v>
      </c>
      <c r="B67" s="366"/>
      <c r="C67" s="367"/>
      <c r="D67" s="56">
        <v>62040</v>
      </c>
      <c r="E67" s="37"/>
      <c r="F67" s="37"/>
      <c r="G67" s="37"/>
      <c r="H67" s="38"/>
    </row>
    <row r="68" spans="1:8" ht="37.5" customHeight="1" x14ac:dyDescent="0.2">
      <c r="A68" s="130" t="s">
        <v>44</v>
      </c>
      <c r="B68" s="366"/>
      <c r="C68" s="367"/>
      <c r="D68" s="56">
        <v>67680</v>
      </c>
      <c r="E68" s="37"/>
      <c r="F68" s="37"/>
      <c r="G68" s="37"/>
      <c r="H68" s="38"/>
    </row>
    <row r="69" spans="1:8" ht="37.5" customHeight="1" x14ac:dyDescent="0.2">
      <c r="A69" s="130" t="s">
        <v>45</v>
      </c>
      <c r="B69" s="366"/>
      <c r="C69" s="367"/>
      <c r="D69" s="56">
        <v>73320</v>
      </c>
      <c r="E69" s="37"/>
      <c r="F69" s="37"/>
      <c r="G69" s="37"/>
      <c r="H69" s="38"/>
    </row>
    <row r="70" spans="1:8" ht="37.5" customHeight="1" x14ac:dyDescent="0.2">
      <c r="A70" s="130" t="s">
        <v>46</v>
      </c>
      <c r="B70" s="366"/>
      <c r="C70" s="367"/>
      <c r="D70" s="56">
        <v>78960</v>
      </c>
      <c r="E70" s="37"/>
      <c r="F70" s="37"/>
      <c r="G70" s="37"/>
      <c r="H70" s="38"/>
    </row>
    <row r="71" spans="1:8" ht="37.5" customHeight="1" x14ac:dyDescent="0.2">
      <c r="A71" s="130" t="s">
        <v>47</v>
      </c>
      <c r="B71" s="366"/>
      <c r="C71" s="367"/>
      <c r="D71" s="56">
        <v>84600</v>
      </c>
      <c r="E71" s="37"/>
      <c r="F71" s="37"/>
      <c r="G71" s="37"/>
      <c r="H71" s="38"/>
    </row>
    <row r="72" spans="1:8" ht="37.5" customHeight="1" x14ac:dyDescent="0.2">
      <c r="A72" s="130" t="s">
        <v>48</v>
      </c>
      <c r="B72" s="366"/>
      <c r="C72" s="367"/>
      <c r="D72" s="56">
        <v>90240</v>
      </c>
      <c r="E72" s="37"/>
      <c r="F72" s="37"/>
      <c r="G72" s="37"/>
      <c r="H72" s="38"/>
    </row>
    <row r="73" spans="1:8" ht="37.5" customHeight="1" x14ac:dyDescent="0.2">
      <c r="A73" s="130" t="s">
        <v>49</v>
      </c>
      <c r="B73" s="366"/>
      <c r="C73" s="367"/>
      <c r="D73" s="56">
        <v>95880</v>
      </c>
      <c r="E73" s="37"/>
      <c r="F73" s="37"/>
      <c r="G73" s="37"/>
      <c r="H73" s="38"/>
    </row>
    <row r="74" spans="1:8" ht="37.5" customHeight="1" x14ac:dyDescent="0.2">
      <c r="A74" s="130" t="s">
        <v>50</v>
      </c>
      <c r="B74" s="366"/>
      <c r="C74" s="367"/>
      <c r="D74" s="56">
        <v>101520</v>
      </c>
      <c r="E74" s="37"/>
      <c r="F74" s="37"/>
      <c r="G74" s="37"/>
      <c r="H74" s="38"/>
    </row>
    <row r="75" spans="1:8" ht="37.5" customHeight="1" x14ac:dyDescent="0.2">
      <c r="A75" s="130" t="s">
        <v>51</v>
      </c>
      <c r="B75" s="366"/>
      <c r="C75" s="367"/>
      <c r="D75" s="56">
        <v>107160</v>
      </c>
      <c r="E75" s="37"/>
      <c r="F75" s="37"/>
      <c r="G75" s="37"/>
      <c r="H75" s="38"/>
    </row>
    <row r="76" spans="1:8" ht="37.5" customHeight="1" x14ac:dyDescent="0.2">
      <c r="A76" s="130" t="s">
        <v>196</v>
      </c>
      <c r="B76" s="366"/>
      <c r="C76" s="367"/>
      <c r="D76" s="56">
        <v>112800</v>
      </c>
      <c r="E76" s="37"/>
      <c r="F76" s="37"/>
      <c r="G76" s="37"/>
      <c r="H76" s="38"/>
    </row>
    <row r="77" spans="1:8" ht="37.5" customHeight="1" x14ac:dyDescent="0.2">
      <c r="A77" s="130" t="s">
        <v>197</v>
      </c>
      <c r="B77" s="366"/>
      <c r="C77" s="367"/>
      <c r="D77" s="56">
        <v>118440</v>
      </c>
      <c r="E77" s="37"/>
      <c r="F77" s="37"/>
      <c r="G77" s="37"/>
      <c r="H77" s="38"/>
    </row>
    <row r="78" spans="1:8" ht="37.5" customHeight="1" x14ac:dyDescent="0.2">
      <c r="A78" s="130" t="s">
        <v>198</v>
      </c>
      <c r="B78" s="366"/>
      <c r="C78" s="367"/>
      <c r="D78" s="56">
        <v>124080</v>
      </c>
      <c r="E78" s="37"/>
      <c r="F78" s="37"/>
      <c r="G78" s="37"/>
      <c r="H78" s="38"/>
    </row>
    <row r="79" spans="1:8" ht="37.5" customHeight="1" x14ac:dyDescent="0.2">
      <c r="A79" s="130" t="s">
        <v>199</v>
      </c>
      <c r="B79" s="366"/>
      <c r="C79" s="367"/>
      <c r="D79" s="56">
        <v>129720</v>
      </c>
      <c r="E79" s="37"/>
      <c r="F79" s="37"/>
      <c r="G79" s="37"/>
      <c r="H79" s="38"/>
    </row>
    <row r="80" spans="1:8" ht="37.5" customHeight="1" x14ac:dyDescent="0.2">
      <c r="A80" s="130" t="s">
        <v>200</v>
      </c>
      <c r="B80" s="366"/>
      <c r="C80" s="367"/>
      <c r="D80" s="56">
        <v>135360</v>
      </c>
      <c r="E80" s="37"/>
      <c r="F80" s="37"/>
      <c r="G80" s="37"/>
      <c r="H80" s="38"/>
    </row>
    <row r="81" spans="1:8" ht="37.5" customHeight="1" x14ac:dyDescent="0.2">
      <c r="A81" s="130" t="s">
        <v>201</v>
      </c>
      <c r="B81" s="366"/>
      <c r="C81" s="367"/>
      <c r="D81" s="56">
        <v>141000</v>
      </c>
      <c r="E81" s="37"/>
      <c r="F81" s="37"/>
      <c r="G81" s="37"/>
      <c r="H81" s="38"/>
    </row>
    <row r="82" spans="1:8" ht="37.5" customHeight="1" x14ac:dyDescent="0.2">
      <c r="A82" s="130" t="s">
        <v>202</v>
      </c>
      <c r="B82" s="366"/>
      <c r="C82" s="367"/>
      <c r="D82" s="56">
        <v>146640</v>
      </c>
      <c r="E82" s="37"/>
      <c r="F82" s="37"/>
      <c r="G82" s="37"/>
      <c r="H82" s="38"/>
    </row>
    <row r="83" spans="1:8" ht="37.5" customHeight="1" x14ac:dyDescent="0.2">
      <c r="A83" s="130" t="s">
        <v>203</v>
      </c>
      <c r="B83" s="366"/>
      <c r="C83" s="367"/>
      <c r="D83" s="56">
        <v>152280</v>
      </c>
      <c r="E83" s="37"/>
      <c r="F83" s="37"/>
      <c r="G83" s="37"/>
      <c r="H83" s="38"/>
    </row>
    <row r="84" spans="1:8" ht="37.5" customHeight="1" x14ac:dyDescent="0.2">
      <c r="A84" s="130" t="s">
        <v>204</v>
      </c>
      <c r="B84" s="366"/>
      <c r="C84" s="367"/>
      <c r="D84" s="56">
        <v>157920</v>
      </c>
      <c r="E84" s="37"/>
      <c r="F84" s="37"/>
      <c r="G84" s="37"/>
      <c r="H84" s="38"/>
    </row>
    <row r="85" spans="1:8" ht="37.5" customHeight="1" x14ac:dyDescent="0.2">
      <c r="A85" s="399" t="s">
        <v>205</v>
      </c>
      <c r="B85" s="400"/>
      <c r="C85" s="367"/>
      <c r="D85" s="56">
        <v>163560</v>
      </c>
      <c r="E85" s="37"/>
      <c r="F85" s="37"/>
      <c r="G85" s="37"/>
      <c r="H85" s="38"/>
    </row>
    <row r="86" spans="1:8" ht="37.5" customHeight="1" x14ac:dyDescent="0.2">
      <c r="A86" s="399" t="s">
        <v>215</v>
      </c>
      <c r="B86" s="400"/>
      <c r="C86" s="367"/>
      <c r="D86" s="56">
        <v>169200</v>
      </c>
      <c r="E86" s="37"/>
      <c r="F86" s="37"/>
      <c r="G86" s="37"/>
      <c r="H86" s="38"/>
    </row>
    <row r="87" spans="1:8" ht="37.5" customHeight="1" x14ac:dyDescent="0.2">
      <c r="A87" s="399" t="s">
        <v>216</v>
      </c>
      <c r="B87" s="400"/>
      <c r="C87" s="367"/>
      <c r="D87" s="56">
        <v>174840</v>
      </c>
      <c r="E87" s="37"/>
      <c r="F87" s="37"/>
      <c r="G87" s="37"/>
      <c r="H87" s="38"/>
    </row>
    <row r="88" spans="1:8" ht="37.5" customHeight="1" x14ac:dyDescent="0.2">
      <c r="A88" s="399" t="s">
        <v>217</v>
      </c>
      <c r="B88" s="400"/>
      <c r="C88" s="367"/>
      <c r="D88" s="56">
        <v>180480</v>
      </c>
      <c r="E88" s="37"/>
      <c r="F88" s="37"/>
      <c r="G88" s="37"/>
      <c r="H88" s="38"/>
    </row>
    <row r="89" spans="1:8" ht="37.5" customHeight="1" x14ac:dyDescent="0.2">
      <c r="A89" s="399" t="s">
        <v>218</v>
      </c>
      <c r="B89" s="400"/>
      <c r="C89" s="367"/>
      <c r="D89" s="56">
        <v>186120</v>
      </c>
      <c r="E89" s="37"/>
      <c r="F89" s="37"/>
      <c r="G89" s="37"/>
      <c r="H89" s="38"/>
    </row>
    <row r="90" spans="1:8" ht="37.5" customHeight="1" x14ac:dyDescent="0.2">
      <c r="A90" s="399" t="s">
        <v>219</v>
      </c>
      <c r="B90" s="400"/>
      <c r="C90" s="367"/>
      <c r="D90" s="56">
        <v>191760</v>
      </c>
      <c r="E90" s="37"/>
      <c r="F90" s="37"/>
      <c r="G90" s="37"/>
      <c r="H90" s="38"/>
    </row>
    <row r="91" spans="1:8" ht="37.5" customHeight="1" x14ac:dyDescent="0.2">
      <c r="A91" s="399" t="s">
        <v>220</v>
      </c>
      <c r="B91" s="400"/>
      <c r="C91" s="367"/>
      <c r="D91" s="56">
        <v>197400</v>
      </c>
      <c r="E91" s="37"/>
      <c r="F91" s="37"/>
      <c r="G91" s="37"/>
      <c r="H91" s="38"/>
    </row>
    <row r="92" spans="1:8" ht="37.5" customHeight="1" x14ac:dyDescent="0.2">
      <c r="A92" s="399" t="s">
        <v>221</v>
      </c>
      <c r="B92" s="400"/>
      <c r="C92" s="367"/>
      <c r="D92" s="56">
        <v>203040</v>
      </c>
      <c r="E92" s="37"/>
      <c r="F92" s="37"/>
      <c r="G92" s="37"/>
      <c r="H92" s="38"/>
    </row>
    <row r="93" spans="1:8" ht="37.5" customHeight="1" x14ac:dyDescent="0.2">
      <c r="A93" s="399" t="s">
        <v>222</v>
      </c>
      <c r="B93" s="400"/>
      <c r="C93" s="367"/>
      <c r="D93" s="56">
        <v>208680</v>
      </c>
      <c r="E93" s="37"/>
      <c r="F93" s="37"/>
      <c r="G93" s="37"/>
      <c r="H93" s="38"/>
    </row>
    <row r="94" spans="1:8" ht="37.5" customHeight="1" x14ac:dyDescent="0.2">
      <c r="A94" s="399" t="s">
        <v>223</v>
      </c>
      <c r="B94" s="400"/>
      <c r="C94" s="367"/>
      <c r="D94" s="56">
        <v>214320</v>
      </c>
      <c r="E94" s="37"/>
      <c r="F94" s="37"/>
      <c r="G94" s="37"/>
      <c r="H94" s="38"/>
    </row>
    <row r="95" spans="1:8" ht="37.5" customHeight="1" x14ac:dyDescent="0.2">
      <c r="A95" s="399" t="s">
        <v>224</v>
      </c>
      <c r="B95" s="400"/>
      <c r="C95" s="367"/>
      <c r="D95" s="56">
        <v>219960</v>
      </c>
      <c r="E95" s="37"/>
      <c r="F95" s="37"/>
      <c r="G95" s="37"/>
      <c r="H95" s="38"/>
    </row>
    <row r="96" spans="1:8" ht="37.5" customHeight="1" x14ac:dyDescent="0.2">
      <c r="A96" s="130" t="s">
        <v>291</v>
      </c>
      <c r="B96" s="366"/>
      <c r="C96" s="367"/>
      <c r="D96" s="56">
        <v>225600</v>
      </c>
      <c r="E96" s="37"/>
      <c r="F96" s="37"/>
      <c r="G96" s="37"/>
      <c r="H96" s="38"/>
    </row>
    <row r="97" spans="1:8" ht="37.5" customHeight="1" x14ac:dyDescent="0.2">
      <c r="A97" s="130" t="s">
        <v>292</v>
      </c>
      <c r="B97" s="366"/>
      <c r="C97" s="367"/>
      <c r="D97" s="56">
        <v>231240</v>
      </c>
      <c r="E97" s="37"/>
      <c r="F97" s="37"/>
      <c r="G97" s="37"/>
      <c r="H97" s="38"/>
    </row>
    <row r="98" spans="1:8" ht="37.5" customHeight="1" x14ac:dyDescent="0.2">
      <c r="A98" s="130" t="s">
        <v>293</v>
      </c>
      <c r="B98" s="366"/>
      <c r="C98" s="367"/>
      <c r="D98" s="56">
        <v>236880</v>
      </c>
      <c r="E98" s="37"/>
      <c r="F98" s="37"/>
      <c r="G98" s="37"/>
      <c r="H98" s="38"/>
    </row>
    <row r="99" spans="1:8" ht="37.5" customHeight="1" x14ac:dyDescent="0.2">
      <c r="A99" s="130" t="s">
        <v>294</v>
      </c>
      <c r="B99" s="366"/>
      <c r="C99" s="367"/>
      <c r="D99" s="56">
        <v>242520</v>
      </c>
      <c r="E99" s="37"/>
      <c r="F99" s="37"/>
      <c r="G99" s="37"/>
      <c r="H99" s="38"/>
    </row>
    <row r="100" spans="1:8" ht="37.5" customHeight="1" x14ac:dyDescent="0.2">
      <c r="A100" s="130" t="s">
        <v>295</v>
      </c>
      <c r="B100" s="366"/>
      <c r="C100" s="367"/>
      <c r="D100" s="56">
        <v>248160</v>
      </c>
      <c r="E100" s="37"/>
      <c r="F100" s="37"/>
      <c r="G100" s="37"/>
      <c r="H100" s="38"/>
    </row>
    <row r="101" spans="1:8" ht="37.5" customHeight="1" x14ac:dyDescent="0.2">
      <c r="A101" s="130" t="s">
        <v>296</v>
      </c>
      <c r="B101" s="366"/>
      <c r="C101" s="367"/>
      <c r="D101" s="56">
        <v>253800</v>
      </c>
      <c r="E101" s="37"/>
      <c r="F101" s="37"/>
      <c r="G101" s="37"/>
      <c r="H101" s="38"/>
    </row>
    <row r="102" spans="1:8" ht="37.5" customHeight="1" x14ac:dyDescent="0.2">
      <c r="A102" s="130" t="s">
        <v>297</v>
      </c>
      <c r="B102" s="366"/>
      <c r="C102" s="367"/>
      <c r="D102" s="56">
        <v>259440</v>
      </c>
      <c r="E102" s="37"/>
      <c r="F102" s="37"/>
      <c r="G102" s="37"/>
      <c r="H102" s="38"/>
    </row>
    <row r="103" spans="1:8" ht="37.5" customHeight="1" x14ac:dyDescent="0.2">
      <c r="A103" s="130" t="s">
        <v>298</v>
      </c>
      <c r="B103" s="366"/>
      <c r="C103" s="367"/>
      <c r="D103" s="56">
        <v>265080</v>
      </c>
      <c r="E103" s="37"/>
      <c r="F103" s="37"/>
      <c r="G103" s="37"/>
      <c r="H103" s="38"/>
    </row>
    <row r="104" spans="1:8" ht="37.5" customHeight="1" x14ac:dyDescent="0.2">
      <c r="A104" s="130" t="s">
        <v>299</v>
      </c>
      <c r="B104" s="366"/>
      <c r="C104" s="367"/>
      <c r="D104" s="56">
        <v>270720</v>
      </c>
      <c r="E104" s="37"/>
      <c r="F104" s="37"/>
      <c r="G104" s="37"/>
      <c r="H104" s="38"/>
    </row>
    <row r="105" spans="1:8" ht="37.5" customHeight="1" thickBot="1" x14ac:dyDescent="0.25">
      <c r="A105" s="130" t="s">
        <v>300</v>
      </c>
      <c r="B105" s="366"/>
      <c r="C105" s="368"/>
      <c r="D105" s="56">
        <v>276360</v>
      </c>
      <c r="E105" s="37"/>
      <c r="F105" s="37"/>
      <c r="G105" s="37"/>
      <c r="H105" s="38"/>
    </row>
    <row r="106" spans="1:8" ht="50.1" customHeight="1" thickBot="1" x14ac:dyDescent="0.25">
      <c r="A106" s="119" t="s">
        <v>52</v>
      </c>
      <c r="B106" s="120"/>
      <c r="C106" s="120"/>
      <c r="D106" s="121" t="str">
        <f>"от "&amp;MIN(D107:D117)&amp;" до "&amp;MAX(D107:D117)</f>
        <v>от 105 до 6432</v>
      </c>
      <c r="E106" s="122"/>
      <c r="F106" s="122"/>
      <c r="G106" s="122"/>
      <c r="H106" s="123"/>
    </row>
    <row r="107" spans="1:8" ht="151.5" x14ac:dyDescent="0.2">
      <c r="A107" s="422" t="s">
        <v>608</v>
      </c>
      <c r="B107" s="133" t="s">
        <v>272</v>
      </c>
      <c r="C10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7" s="135">
        <v>1788</v>
      </c>
      <c r="E107" s="135"/>
      <c r="F107" s="135"/>
      <c r="G107" s="135"/>
      <c r="H107" s="136"/>
    </row>
    <row r="108" spans="1:8" ht="151.5" x14ac:dyDescent="0.2">
      <c r="A108" s="132" t="s">
        <v>53</v>
      </c>
      <c r="B108" s="133" t="s">
        <v>13</v>
      </c>
      <c r="C108" s="35"/>
      <c r="D108" s="135">
        <v>1788</v>
      </c>
      <c r="E108" s="135"/>
      <c r="F108" s="135"/>
      <c r="G108" s="135"/>
      <c r="H108" s="136"/>
    </row>
    <row r="109" spans="1:8" ht="37.5" customHeight="1" x14ac:dyDescent="0.2">
      <c r="A109" s="137" t="s">
        <v>54</v>
      </c>
      <c r="B109" s="138"/>
      <c r="C109" s="13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09" s="140">
        <v>105</v>
      </c>
      <c r="E109" s="140"/>
      <c r="F109" s="140"/>
      <c r="G109" s="140"/>
      <c r="H109" s="141"/>
    </row>
    <row r="110" spans="1:8" ht="37.5" customHeight="1" x14ac:dyDescent="0.2">
      <c r="A110" s="137" t="s">
        <v>55</v>
      </c>
      <c r="B110" s="138"/>
      <c r="C110" s="142"/>
      <c r="D110" s="140">
        <v>6252</v>
      </c>
      <c r="E110" s="140"/>
      <c r="F110" s="140"/>
      <c r="G110" s="140"/>
      <c r="H110" s="141"/>
    </row>
    <row r="111" spans="1:8" ht="37.5" customHeight="1" x14ac:dyDescent="0.2">
      <c r="A111" s="137" t="s">
        <v>56</v>
      </c>
      <c r="B111" s="138"/>
      <c r="C111" s="142"/>
      <c r="D111" s="140">
        <v>1242</v>
      </c>
      <c r="E111" s="140"/>
      <c r="F111" s="140"/>
      <c r="G111" s="140"/>
      <c r="H111" s="141"/>
    </row>
    <row r="112" spans="1:8" ht="37.5" customHeight="1" x14ac:dyDescent="0.2">
      <c r="A112" s="143" t="s">
        <v>57</v>
      </c>
      <c r="B112" s="144"/>
      <c r="C112" s="142"/>
      <c r="D112" s="140">
        <v>3780</v>
      </c>
      <c r="E112" s="140"/>
      <c r="F112" s="140"/>
      <c r="G112" s="140"/>
      <c r="H112" s="141"/>
    </row>
    <row r="113" spans="1:8" ht="37.5" customHeight="1" x14ac:dyDescent="0.2">
      <c r="A113" s="137" t="s">
        <v>58</v>
      </c>
      <c r="B113" s="138"/>
      <c r="C113" s="142"/>
      <c r="D113" s="140">
        <v>240</v>
      </c>
      <c r="E113" s="140"/>
      <c r="F113" s="140"/>
      <c r="G113" s="140"/>
      <c r="H113" s="141"/>
    </row>
    <row r="114" spans="1:8" ht="37.5" customHeight="1" x14ac:dyDescent="0.2">
      <c r="A114" s="137" t="s">
        <v>59</v>
      </c>
      <c r="B114" s="138"/>
      <c r="C114" s="142"/>
      <c r="D114" s="140">
        <v>240</v>
      </c>
      <c r="E114" s="140"/>
      <c r="F114" s="140"/>
      <c r="G114" s="140"/>
      <c r="H114" s="141"/>
    </row>
    <row r="115" spans="1:8" ht="37.5" customHeight="1" x14ac:dyDescent="0.2">
      <c r="A115" s="137" t="s">
        <v>60</v>
      </c>
      <c r="B115" s="138"/>
      <c r="C115" s="142"/>
      <c r="D115" s="140">
        <v>480</v>
      </c>
      <c r="E115" s="140"/>
      <c r="F115" s="140"/>
      <c r="G115" s="140"/>
      <c r="H115" s="141"/>
    </row>
    <row r="116" spans="1:8" ht="37.5" customHeight="1" x14ac:dyDescent="0.2">
      <c r="A116" s="137" t="s">
        <v>61</v>
      </c>
      <c r="B116" s="138"/>
      <c r="C116" s="142"/>
      <c r="D116" s="140">
        <v>720</v>
      </c>
      <c r="E116" s="140"/>
      <c r="F116" s="140"/>
      <c r="G116" s="140"/>
      <c r="H116" s="141"/>
    </row>
    <row r="117" spans="1:8" ht="37.5" customHeight="1" thickBot="1" x14ac:dyDescent="0.25">
      <c r="A117" s="145" t="s">
        <v>62</v>
      </c>
      <c r="B117" s="146"/>
      <c r="C117" s="147"/>
      <c r="D117" s="148">
        <v>6432</v>
      </c>
      <c r="E117" s="148"/>
      <c r="F117" s="148"/>
      <c r="G117" s="148"/>
      <c r="H117" s="149"/>
    </row>
    <row r="118" spans="1:8" s="16" customFormat="1" ht="117.75" customHeight="1" thickBot="1" x14ac:dyDescent="0.25">
      <c r="A118" s="322" t="s">
        <v>64</v>
      </c>
      <c r="B118" s="323"/>
      <c r="C118" s="32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18" s="45">
        <v>30</v>
      </c>
      <c r="E118" s="45"/>
      <c r="F118" s="45"/>
      <c r="G118" s="45"/>
      <c r="H118" s="46"/>
    </row>
    <row r="119" spans="1:8" ht="50.1" customHeight="1" thickBot="1" x14ac:dyDescent="0.25">
      <c r="A119" s="24" t="s">
        <v>65</v>
      </c>
      <c r="B119" s="25"/>
      <c r="C119" s="26"/>
      <c r="D119" s="156" t="str">
        <f>"от "&amp;MIN(D121,D141:H142,F180,D143:H157)&amp;" до "&amp;MAX(D121,D141:H142,F180,D143:H157)</f>
        <v>от 504 до 30774</v>
      </c>
      <c r="E119" s="156"/>
      <c r="F119" s="156"/>
      <c r="G119" s="156"/>
      <c r="H119" s="157"/>
    </row>
    <row r="120" spans="1:8" ht="21.75" thickBot="1" x14ac:dyDescent="0.25">
      <c r="A120" s="301"/>
      <c r="B120" s="302"/>
      <c r="C120" s="118"/>
      <c r="D120" s="325"/>
      <c r="E120" s="325"/>
      <c r="F120" s="325"/>
      <c r="G120" s="325"/>
      <c r="H120" s="326"/>
    </row>
    <row r="121" spans="1:8" ht="66.75" customHeight="1" thickBot="1" x14ac:dyDescent="0.25">
      <c r="A121" s="162" t="s">
        <v>66</v>
      </c>
      <c r="B121" s="163"/>
      <c r="C12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21" s="165">
        <v>8280</v>
      </c>
      <c r="E121" s="165"/>
      <c r="F121" s="165"/>
      <c r="G121" s="165"/>
      <c r="H121" s="166"/>
    </row>
    <row r="122" spans="1:8" ht="66.75" customHeight="1" thickBot="1" x14ac:dyDescent="0.25">
      <c r="A122" s="167" t="s">
        <v>67</v>
      </c>
      <c r="B122" s="168"/>
      <c r="C122" s="169"/>
      <c r="D122" s="170" t="s">
        <v>68</v>
      </c>
      <c r="E122" s="171"/>
      <c r="F122" s="171"/>
      <c r="G122" s="171"/>
      <c r="H122" s="172"/>
    </row>
    <row r="123" spans="1:8" ht="66.75" customHeight="1" x14ac:dyDescent="0.2">
      <c r="A123" s="173" t="s">
        <v>69</v>
      </c>
      <c r="B123" s="174"/>
      <c r="C123" s="169"/>
      <c r="D123" s="140">
        <f>D121/4</f>
        <v>2070</v>
      </c>
      <c r="E123" s="140"/>
      <c r="F123" s="140"/>
      <c r="G123" s="140"/>
      <c r="H123" s="141"/>
    </row>
    <row r="124" spans="1:8" ht="66.75" customHeight="1" x14ac:dyDescent="0.2">
      <c r="A124" s="173" t="s">
        <v>70</v>
      </c>
      <c r="B124" s="174"/>
      <c r="C124" s="169"/>
      <c r="D124" s="140">
        <f>D121/5</f>
        <v>1656</v>
      </c>
      <c r="E124" s="140"/>
      <c r="F124" s="140"/>
      <c r="G124" s="140"/>
      <c r="H124" s="141"/>
    </row>
    <row r="125" spans="1:8" ht="66.75" customHeight="1" x14ac:dyDescent="0.2">
      <c r="A125" s="173" t="s">
        <v>71</v>
      </c>
      <c r="B125" s="174"/>
      <c r="C125" s="169"/>
      <c r="D125" s="140">
        <f>D121/6</f>
        <v>1380</v>
      </c>
      <c r="E125" s="140"/>
      <c r="F125" s="140"/>
      <c r="G125" s="140"/>
      <c r="H125" s="141"/>
    </row>
    <row r="126" spans="1:8" ht="66.75" customHeight="1" x14ac:dyDescent="0.2">
      <c r="A126" s="173" t="s">
        <v>72</v>
      </c>
      <c r="B126" s="174"/>
      <c r="C126" s="169"/>
      <c r="D126" s="140">
        <f>D121/7</f>
        <v>1182.8571428571429</v>
      </c>
      <c r="E126" s="140"/>
      <c r="F126" s="140"/>
      <c r="G126" s="140"/>
      <c r="H126" s="141"/>
    </row>
    <row r="127" spans="1:8" ht="66.75" customHeight="1" x14ac:dyDescent="0.2">
      <c r="A127" s="173" t="s">
        <v>73</v>
      </c>
      <c r="B127" s="174"/>
      <c r="C127" s="169"/>
      <c r="D127" s="140">
        <f>D121/8</f>
        <v>1035</v>
      </c>
      <c r="E127" s="140"/>
      <c r="F127" s="140"/>
      <c r="G127" s="140"/>
      <c r="H127" s="141"/>
    </row>
    <row r="128" spans="1:8" ht="66.75" customHeight="1" x14ac:dyDescent="0.2">
      <c r="A128" s="173" t="s">
        <v>74</v>
      </c>
      <c r="B128" s="174"/>
      <c r="C128" s="169"/>
      <c r="D128" s="140">
        <f>D121/9</f>
        <v>920</v>
      </c>
      <c r="E128" s="140"/>
      <c r="F128" s="140"/>
      <c r="G128" s="140"/>
      <c r="H128" s="141"/>
    </row>
    <row r="129" spans="1:8" ht="66.75" customHeight="1" x14ac:dyDescent="0.2">
      <c r="A129" s="173" t="s">
        <v>75</v>
      </c>
      <c r="B129" s="174"/>
      <c r="C129" s="169"/>
      <c r="D129" s="140">
        <f>D121/10</f>
        <v>828</v>
      </c>
      <c r="E129" s="140"/>
      <c r="F129" s="140"/>
      <c r="G129" s="140"/>
      <c r="H129" s="141"/>
    </row>
    <row r="130" spans="1:8" ht="66.75" customHeight="1" thickBot="1" x14ac:dyDescent="0.25">
      <c r="A130" s="162" t="s">
        <v>76</v>
      </c>
      <c r="B130" s="163"/>
      <c r="C130" s="169"/>
      <c r="D130" s="165">
        <v>12408</v>
      </c>
      <c r="E130" s="165"/>
      <c r="F130" s="165"/>
      <c r="G130" s="165"/>
      <c r="H130" s="166"/>
    </row>
    <row r="131" spans="1:8" ht="66.75" customHeight="1" thickBot="1" x14ac:dyDescent="0.25">
      <c r="A131" s="167" t="s">
        <v>67</v>
      </c>
      <c r="B131" s="168"/>
      <c r="C131" s="169"/>
      <c r="D131" s="170" t="s">
        <v>68</v>
      </c>
      <c r="E131" s="171"/>
      <c r="F131" s="171"/>
      <c r="G131" s="171"/>
      <c r="H131" s="172"/>
    </row>
    <row r="132" spans="1:8" ht="66.75" customHeight="1" x14ac:dyDescent="0.2">
      <c r="A132" s="173" t="s">
        <v>69</v>
      </c>
      <c r="B132" s="174"/>
      <c r="C132" s="169"/>
      <c r="D132" s="140">
        <v>3102</v>
      </c>
      <c r="E132" s="140"/>
      <c r="F132" s="140"/>
      <c r="G132" s="140"/>
      <c r="H132" s="141"/>
    </row>
    <row r="133" spans="1:8" ht="66.75" customHeight="1" x14ac:dyDescent="0.2">
      <c r="A133" s="173" t="s">
        <v>70</v>
      </c>
      <c r="B133" s="174"/>
      <c r="C133" s="169"/>
      <c r="D133" s="140">
        <v>2481.6</v>
      </c>
      <c r="E133" s="140"/>
      <c r="F133" s="140"/>
      <c r="G133" s="140"/>
      <c r="H133" s="141"/>
    </row>
    <row r="134" spans="1:8" ht="66.75" customHeight="1" x14ac:dyDescent="0.2">
      <c r="A134" s="173" t="s">
        <v>71</v>
      </c>
      <c r="B134" s="174"/>
      <c r="C134" s="169"/>
      <c r="D134" s="140">
        <v>2068</v>
      </c>
      <c r="E134" s="140"/>
      <c r="F134" s="140"/>
      <c r="G134" s="140"/>
      <c r="H134" s="141"/>
    </row>
    <row r="135" spans="1:8" ht="66.75" customHeight="1" x14ac:dyDescent="0.2">
      <c r="A135" s="173" t="s">
        <v>72</v>
      </c>
      <c r="B135" s="174"/>
      <c r="C135" s="169"/>
      <c r="D135" s="140">
        <v>1772.5714285714284</v>
      </c>
      <c r="E135" s="140"/>
      <c r="F135" s="140"/>
      <c r="G135" s="140"/>
      <c r="H135" s="141"/>
    </row>
    <row r="136" spans="1:8" ht="66.75" customHeight="1" x14ac:dyDescent="0.2">
      <c r="A136" s="173" t="s">
        <v>73</v>
      </c>
      <c r="B136" s="174"/>
      <c r="C136" s="169"/>
      <c r="D136" s="140">
        <v>1551</v>
      </c>
      <c r="E136" s="140"/>
      <c r="F136" s="140"/>
      <c r="G136" s="140"/>
      <c r="H136" s="141"/>
    </row>
    <row r="137" spans="1:8" ht="66.75" customHeight="1" x14ac:dyDescent="0.2">
      <c r="A137" s="173" t="s">
        <v>74</v>
      </c>
      <c r="B137" s="174"/>
      <c r="C137" s="169"/>
      <c r="D137" s="140">
        <v>1378.6666666666667</v>
      </c>
      <c r="E137" s="140"/>
      <c r="F137" s="140"/>
      <c r="G137" s="140"/>
      <c r="H137" s="141"/>
    </row>
    <row r="138" spans="1:8" ht="66.75" customHeight="1" thickBot="1" x14ac:dyDescent="0.25">
      <c r="A138" s="173" t="s">
        <v>75</v>
      </c>
      <c r="B138" s="174"/>
      <c r="C138" s="177"/>
      <c r="D138" s="140">
        <v>1240.8</v>
      </c>
      <c r="E138" s="140"/>
      <c r="F138" s="140"/>
      <c r="G138" s="140"/>
      <c r="H138" s="141"/>
    </row>
    <row r="139" spans="1:8" s="16" customFormat="1" ht="62.45" customHeight="1" thickBot="1" x14ac:dyDescent="0.25">
      <c r="A139" s="178" t="s">
        <v>77</v>
      </c>
      <c r="B139" s="179"/>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39" s="44">
        <v>20004</v>
      </c>
      <c r="E139" s="45"/>
      <c r="F139" s="45"/>
      <c r="G139" s="45"/>
      <c r="H139" s="46"/>
    </row>
    <row r="140" spans="1:8" ht="21.75" thickBot="1" x14ac:dyDescent="0.25">
      <c r="A140" s="301"/>
      <c r="B140" s="302"/>
      <c r="C140" s="182"/>
      <c r="D140" s="325"/>
      <c r="E140" s="325"/>
      <c r="F140" s="325"/>
      <c r="G140" s="325"/>
      <c r="H140" s="326"/>
    </row>
    <row r="141" spans="1:8" ht="50.1" customHeight="1" x14ac:dyDescent="0.2">
      <c r="A141" s="143" t="s">
        <v>78</v>
      </c>
      <c r="B141" s="144"/>
      <c r="C141" s="185" t="str">
        <f>"Интернет-площадка 2gis.ru на основе Cправочника организаций "&amp;$C$2&amp;""</f>
        <v>Интернет-площадка 2gis.ru на основе Cправочника организаций "2ГИС.ЯКУТСК"</v>
      </c>
      <c r="D141" s="31">
        <v>5016</v>
      </c>
      <c r="E141" s="32"/>
      <c r="F141" s="32"/>
      <c r="G141" s="32"/>
      <c r="H141" s="33"/>
    </row>
    <row r="142" spans="1:8" ht="50.1" customHeight="1" x14ac:dyDescent="0.2">
      <c r="A142" s="143" t="s">
        <v>79</v>
      </c>
      <c r="B142" s="144"/>
      <c r="C142"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2" s="187">
        <v>2364</v>
      </c>
      <c r="E142" s="188"/>
      <c r="F142" s="188"/>
      <c r="G142" s="188"/>
      <c r="H142" s="189"/>
    </row>
    <row r="143" spans="1:8" ht="50.1" customHeight="1" x14ac:dyDescent="0.2">
      <c r="A143" s="143" t="s">
        <v>80</v>
      </c>
      <c r="B143" s="144"/>
      <c r="C143"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3" s="36">
        <v>2952</v>
      </c>
      <c r="E143" s="37"/>
      <c r="F143" s="37"/>
      <c r="G143" s="37"/>
      <c r="H143" s="38"/>
    </row>
    <row r="144" spans="1:8" ht="50.1" customHeight="1" x14ac:dyDescent="0.2">
      <c r="A144" s="143" t="s">
        <v>81</v>
      </c>
      <c r="B144" s="144"/>
      <c r="C144" s="186" t="str">
        <f>"Интернет-площадка 2gis.ru на основе Cправочника организаций "&amp;$C$2&amp;""</f>
        <v>Интернет-площадка 2gis.ru на основе Cправочника организаций "2ГИС.ЯКУТСК"</v>
      </c>
      <c r="D144" s="36">
        <v>8280</v>
      </c>
      <c r="E144" s="37"/>
      <c r="F144" s="37"/>
      <c r="G144" s="37"/>
      <c r="H144" s="38"/>
    </row>
    <row r="145" spans="1:8" ht="50.1" customHeight="1" x14ac:dyDescent="0.2">
      <c r="A145" s="143" t="s">
        <v>82</v>
      </c>
      <c r="B145" s="144"/>
      <c r="C145" s="186" t="str">
        <f>"Интернет-площадка 2gis.ru на основе Cправочника организаций "&amp;$C$2&amp;""</f>
        <v>Интернет-площадка 2gis.ru на основе Cправочника организаций "2ГИС.ЯКУТСК"</v>
      </c>
      <c r="D145" s="36">
        <v>9936</v>
      </c>
      <c r="E145" s="37"/>
      <c r="F145" s="37"/>
      <c r="G145" s="37"/>
      <c r="H145" s="38"/>
    </row>
    <row r="146" spans="1:8" ht="50.1" customHeight="1" x14ac:dyDescent="0.2">
      <c r="A146" s="143" t="s">
        <v>83</v>
      </c>
      <c r="B146" s="144"/>
      <c r="C146"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6" s="36">
        <v>1770</v>
      </c>
      <c r="E146" s="37"/>
      <c r="F146" s="37"/>
      <c r="G146" s="37"/>
      <c r="H146" s="38"/>
    </row>
    <row r="147" spans="1:8" ht="50.1" customHeight="1" x14ac:dyDescent="0.2">
      <c r="A147" s="143" t="s">
        <v>84</v>
      </c>
      <c r="B147" s="144"/>
      <c r="C14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7" s="36">
        <v>3540</v>
      </c>
      <c r="E147" s="37"/>
      <c r="F147" s="37"/>
      <c r="G147" s="37"/>
      <c r="H147" s="38"/>
    </row>
    <row r="148" spans="1:8" ht="50.1" customHeight="1" x14ac:dyDescent="0.2">
      <c r="A148" s="143" t="s">
        <v>85</v>
      </c>
      <c r="B148" s="144"/>
      <c r="C148"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48" s="36">
        <v>4140</v>
      </c>
      <c r="E148" s="37"/>
      <c r="F148" s="37"/>
      <c r="G148" s="37"/>
      <c r="H148" s="38"/>
    </row>
    <row r="149" spans="1:8" ht="50.1" customHeight="1" x14ac:dyDescent="0.2">
      <c r="A149" s="143" t="s">
        <v>86</v>
      </c>
      <c r="B149" s="144"/>
      <c r="C149" s="186" t="str">
        <f>C180</f>
        <v>электронный справочник на основе Справочника организаций "2ГИС.ЯКУТСК" (мобильная версия 2ГИС 4.0 и выше)</v>
      </c>
      <c r="D149" s="36">
        <v>24000</v>
      </c>
      <c r="E149" s="37"/>
      <c r="F149" s="37"/>
      <c r="G149" s="37"/>
      <c r="H149" s="38"/>
    </row>
    <row r="150" spans="1:8" ht="50.1" customHeight="1" x14ac:dyDescent="0.2">
      <c r="A150" s="143" t="s">
        <v>87</v>
      </c>
      <c r="B150" s="144"/>
      <c r="C150" s="186" t="s">
        <v>88</v>
      </c>
      <c r="D150" s="36">
        <v>504</v>
      </c>
      <c r="E150" s="37"/>
      <c r="F150" s="37"/>
      <c r="G150" s="37"/>
      <c r="H150" s="38"/>
    </row>
    <row r="151" spans="1:8" ht="68.25" customHeight="1" x14ac:dyDescent="0.2">
      <c r="A151" s="143" t="s">
        <v>89</v>
      </c>
      <c r="B151" s="144"/>
      <c r="C15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1" s="36">
        <v>10050</v>
      </c>
      <c r="E151" s="37"/>
      <c r="F151" s="37"/>
      <c r="G151" s="37"/>
      <c r="H151" s="38"/>
    </row>
    <row r="152" spans="1:8" ht="68.25" customHeight="1" x14ac:dyDescent="0.2">
      <c r="A152" s="143" t="s">
        <v>90</v>
      </c>
      <c r="B152" s="144"/>
      <c r="C152" s="186"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2" s="36">
        <v>8040</v>
      </c>
      <c r="E152" s="37"/>
      <c r="F152" s="37"/>
      <c r="G152" s="37"/>
      <c r="H152" s="38"/>
    </row>
    <row r="153" spans="1:8" ht="68.25" customHeight="1" x14ac:dyDescent="0.2">
      <c r="A153" s="143" t="s">
        <v>91</v>
      </c>
      <c r="B153" s="144"/>
      <c r="C153"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3" s="36">
        <v>8370</v>
      </c>
      <c r="E153" s="37"/>
      <c r="F153" s="37"/>
      <c r="G153" s="37"/>
      <c r="H153" s="38"/>
    </row>
    <row r="154" spans="1:8" ht="68.25" customHeight="1" x14ac:dyDescent="0.2">
      <c r="A154" s="143" t="s">
        <v>92</v>
      </c>
      <c r="B154" s="144"/>
      <c r="C154" s="186"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4" s="36">
        <v>4020</v>
      </c>
      <c r="E154" s="37"/>
      <c r="F154" s="37"/>
      <c r="G154" s="37"/>
      <c r="H154" s="38"/>
    </row>
    <row r="155" spans="1:8" ht="68.25" customHeight="1" x14ac:dyDescent="0.2">
      <c r="A155" s="143" t="s">
        <v>93</v>
      </c>
      <c r="B155" s="144" t="s">
        <v>93</v>
      </c>
      <c r="C155"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5" s="36">
        <v>30774</v>
      </c>
      <c r="E155" s="37"/>
      <c r="F155" s="37"/>
      <c r="G155" s="37"/>
      <c r="H155" s="38"/>
    </row>
    <row r="156" spans="1:8" ht="68.25" customHeight="1" x14ac:dyDescent="0.2">
      <c r="A156" s="143" t="s">
        <v>94</v>
      </c>
      <c r="B156" s="144" t="s">
        <v>94</v>
      </c>
      <c r="C156"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56" s="36">
        <v>15000</v>
      </c>
      <c r="E156" s="37"/>
      <c r="F156" s="37"/>
      <c r="G156" s="37"/>
      <c r="H156" s="38"/>
    </row>
    <row r="157" spans="1:8" ht="50.1" customHeight="1" thickBot="1" x14ac:dyDescent="0.25">
      <c r="A157" s="143" t="s">
        <v>95</v>
      </c>
      <c r="B157" s="144"/>
      <c r="C157"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7" s="36">
        <v>3540</v>
      </c>
      <c r="E157" s="37"/>
      <c r="F157" s="37"/>
      <c r="G157" s="37"/>
      <c r="H157" s="38"/>
    </row>
    <row r="158" spans="1:8" s="16" customFormat="1" ht="102" customHeight="1" thickBot="1" x14ac:dyDescent="0.25">
      <c r="A158" s="143" t="s">
        <v>16</v>
      </c>
      <c r="B158" s="144"/>
      <c r="C158" s="32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8" s="36">
        <v>1200</v>
      </c>
      <c r="E158" s="37"/>
      <c r="F158" s="37"/>
      <c r="G158" s="37"/>
      <c r="H158" s="38"/>
    </row>
    <row r="159" spans="1:8" s="16" customFormat="1" ht="126" customHeight="1" x14ac:dyDescent="0.2">
      <c r="A159" s="143" t="s">
        <v>96</v>
      </c>
      <c r="B159" s="144"/>
      <c r="C15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59" s="36">
        <v>20010</v>
      </c>
      <c r="E159" s="37"/>
      <c r="F159" s="37"/>
      <c r="G159" s="37"/>
      <c r="H159" s="38"/>
    </row>
    <row r="160" spans="1:8" s="16" customFormat="1" ht="96" customHeight="1" x14ac:dyDescent="0.2">
      <c r="A160" s="137" t="s">
        <v>97</v>
      </c>
      <c r="B160" s="191"/>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60" s="36">
        <v>5100</v>
      </c>
      <c r="E160" s="37"/>
      <c r="F160" s="37"/>
      <c r="G160" s="37"/>
      <c r="H160" s="38"/>
    </row>
    <row r="161" spans="1:8" s="16" customFormat="1" ht="96" customHeight="1" x14ac:dyDescent="0.2">
      <c r="A161" s="137" t="s">
        <v>98</v>
      </c>
      <c r="B161" s="191"/>
      <c r="C16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61" s="36">
        <v>12000</v>
      </c>
      <c r="E161" s="37"/>
      <c r="F161" s="37"/>
      <c r="G161" s="37"/>
      <c r="H161" s="38"/>
    </row>
    <row r="162" spans="1:8" ht="50.1" customHeight="1" x14ac:dyDescent="0.2">
      <c r="A162" s="143" t="s">
        <v>99</v>
      </c>
      <c r="B162" s="144"/>
      <c r="C162" s="186" t="str">
        <f>"Интернет-площадка 2gis.ru на основе Cправочника организаций "&amp;$C$2&amp;""</f>
        <v>Интернет-площадка 2gis.ru на основе Cправочника организаций "2ГИС.ЯКУТСК"</v>
      </c>
      <c r="D162" s="36">
        <v>7080</v>
      </c>
      <c r="E162" s="37"/>
      <c r="F162" s="37"/>
      <c r="G162" s="37"/>
      <c r="H162" s="38"/>
    </row>
    <row r="163" spans="1:8" ht="50.1" customHeight="1" x14ac:dyDescent="0.2">
      <c r="A163" s="143" t="s">
        <v>100</v>
      </c>
      <c r="B163" s="144"/>
      <c r="C163" s="186" t="str">
        <f t="shared" ref="C163:C172"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3360</v>
      </c>
      <c r="E163" s="37"/>
      <c r="F163" s="37"/>
      <c r="G163" s="37"/>
      <c r="H163" s="38"/>
    </row>
    <row r="164" spans="1:8" ht="50.1" customHeight="1" x14ac:dyDescent="0.2">
      <c r="A164" s="143" t="s">
        <v>101</v>
      </c>
      <c r="B164" s="144"/>
      <c r="C164" s="186" t="str">
        <f t="shared" si="1"/>
        <v>Электронный справочник на основе Справочника организаций "2ГИС.ЯКУТСК" (версия для ПК)</v>
      </c>
      <c r="D164" s="36">
        <v>4200</v>
      </c>
      <c r="E164" s="37"/>
      <c r="F164" s="37"/>
      <c r="G164" s="37"/>
      <c r="H164" s="38"/>
    </row>
    <row r="165" spans="1:8" ht="50.1" customHeight="1" x14ac:dyDescent="0.2">
      <c r="A165" s="143" t="s">
        <v>102</v>
      </c>
      <c r="B165" s="144"/>
      <c r="C165" s="186" t="str">
        <f>"Интернет-площадка 2gis.ru на основе Cправочника организаций "&amp;$C$2&amp;""</f>
        <v>Интернет-площадка 2gis.ru на основе Cправочника организаций "2ГИС.ЯКУТСК"</v>
      </c>
      <c r="D165" s="36">
        <v>11640</v>
      </c>
      <c r="E165" s="37"/>
      <c r="F165" s="37"/>
      <c r="G165" s="37"/>
      <c r="H165" s="38"/>
    </row>
    <row r="166" spans="1:8" ht="50.1" customHeight="1" x14ac:dyDescent="0.2">
      <c r="A166" s="143" t="s">
        <v>103</v>
      </c>
      <c r="B166" s="144"/>
      <c r="C166" s="186" t="str">
        <f>"Интернет-площадка 2gis.ru на основе Cправочника организаций "&amp;$C$2&amp;""</f>
        <v>Интернет-площадка 2gis.ru на основе Cправочника организаций "2ГИС.ЯКУТСК"</v>
      </c>
      <c r="D166" s="36">
        <v>13968</v>
      </c>
      <c r="E166" s="37"/>
      <c r="F166" s="37"/>
      <c r="G166" s="37"/>
      <c r="H166" s="38"/>
    </row>
    <row r="167" spans="1:8" ht="50.1" customHeight="1" x14ac:dyDescent="0.2">
      <c r="A167" s="143" t="s">
        <v>104</v>
      </c>
      <c r="B167" s="144"/>
      <c r="C167" s="186" t="str">
        <f t="shared" si="1"/>
        <v>Электронный справочник на основе Справочника организаций "2ГИС.ЯКУТСК" (версия для ПК)</v>
      </c>
      <c r="D167" s="36">
        <v>2520</v>
      </c>
      <c r="E167" s="37"/>
      <c r="F167" s="37"/>
      <c r="G167" s="37"/>
      <c r="H167" s="38"/>
    </row>
    <row r="168" spans="1:8" ht="50.1" customHeight="1" x14ac:dyDescent="0.2">
      <c r="A168" s="143" t="s">
        <v>105</v>
      </c>
      <c r="B168" s="144"/>
      <c r="C168" s="186" t="str">
        <f t="shared" si="1"/>
        <v>Электронный справочник на основе Справочника организаций "2ГИС.ЯКУТСК" (версия для ПК)</v>
      </c>
      <c r="D168" s="36">
        <v>5040</v>
      </c>
      <c r="E168" s="37"/>
      <c r="F168" s="37"/>
      <c r="G168" s="37"/>
      <c r="H168" s="38"/>
    </row>
    <row r="169" spans="1:8" ht="50.1" customHeight="1" x14ac:dyDescent="0.2">
      <c r="A169" s="143" t="s">
        <v>106</v>
      </c>
      <c r="B169" s="144"/>
      <c r="C169" s="186" t="str">
        <f t="shared" si="1"/>
        <v>Электронный справочник на основе Справочника организаций "2ГИС.ЯКУТСК" (версия для ПК)</v>
      </c>
      <c r="D169" s="36">
        <v>5880</v>
      </c>
      <c r="E169" s="37"/>
      <c r="F169" s="37"/>
      <c r="G169" s="37"/>
      <c r="H169" s="38"/>
    </row>
    <row r="170" spans="1:8" ht="50.1" customHeight="1" x14ac:dyDescent="0.2">
      <c r="A170" s="143" t="s">
        <v>107</v>
      </c>
      <c r="B170" s="144"/>
      <c r="C170" s="186" t="s">
        <v>88</v>
      </c>
      <c r="D170" s="36">
        <v>720</v>
      </c>
      <c r="E170" s="37"/>
      <c r="F170" s="37"/>
      <c r="G170" s="37"/>
      <c r="H170" s="38"/>
    </row>
    <row r="171" spans="1:8" ht="69.75" customHeight="1" x14ac:dyDescent="0.2">
      <c r="A171" s="143" t="s">
        <v>108</v>
      </c>
      <c r="B171" s="144"/>
      <c r="C171" s="186"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6">
        <v>43200</v>
      </c>
      <c r="E171" s="37"/>
      <c r="F171" s="37"/>
      <c r="G171" s="37"/>
      <c r="H171" s="38"/>
    </row>
    <row r="172" spans="1:8" ht="50.1" customHeight="1" thickBot="1" x14ac:dyDescent="0.25">
      <c r="A172" s="143" t="s">
        <v>109</v>
      </c>
      <c r="B172" s="144"/>
      <c r="C172" s="186" t="str">
        <f t="shared" si="1"/>
        <v>Электронный справочник на основе Справочника организаций "2ГИС.ЯКУТСК" (версия для ПК)</v>
      </c>
      <c r="D172" s="44">
        <v>5040</v>
      </c>
      <c r="E172" s="45"/>
      <c r="F172" s="45"/>
      <c r="G172" s="45"/>
      <c r="H172" s="46"/>
    </row>
    <row r="173" spans="1:8" s="28" customFormat="1" ht="50.1" customHeight="1" thickBot="1" x14ac:dyDescent="0.25">
      <c r="A173" s="24" t="s">
        <v>110</v>
      </c>
      <c r="B173" s="25"/>
      <c r="C173" s="26"/>
      <c r="D173" s="156"/>
      <c r="E173" s="156"/>
      <c r="F173" s="156"/>
      <c r="G173" s="156"/>
      <c r="H173" s="157"/>
    </row>
    <row r="174" spans="1:8" s="16" customFormat="1" ht="50.1" customHeight="1" x14ac:dyDescent="0.2">
      <c r="A174" s="143" t="s">
        <v>111</v>
      </c>
      <c r="B174" s="144"/>
      <c r="C174" s="193"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74" s="36">
        <v>10008</v>
      </c>
      <c r="E174" s="37"/>
      <c r="F174" s="37"/>
      <c r="G174" s="37"/>
      <c r="H174" s="38"/>
    </row>
    <row r="175" spans="1:8" s="16" customFormat="1" ht="50.1" customHeight="1" x14ac:dyDescent="0.2">
      <c r="A175" s="143" t="s">
        <v>112</v>
      </c>
      <c r="B175" s="144"/>
      <c r="C175" s="196"/>
      <c r="D175" s="36">
        <v>10008</v>
      </c>
      <c r="E175" s="37"/>
      <c r="F175" s="37"/>
      <c r="G175" s="37"/>
      <c r="H175" s="38"/>
    </row>
    <row r="176" spans="1:8" s="16" customFormat="1" ht="50.1" customHeight="1" x14ac:dyDescent="0.2">
      <c r="A176" s="194" t="s">
        <v>113</v>
      </c>
      <c r="B176" s="195"/>
      <c r="C176" s="196"/>
      <c r="D176" s="329">
        <v>3000</v>
      </c>
      <c r="E176" s="140"/>
      <c r="F176" s="140"/>
      <c r="G176" s="140"/>
      <c r="H176" s="140"/>
    </row>
    <row r="177" spans="1:8" s="16" customFormat="1" ht="50.1" customHeight="1" x14ac:dyDescent="0.2">
      <c r="A177" s="194" t="s">
        <v>114</v>
      </c>
      <c r="B177" s="195"/>
      <c r="C177" s="196"/>
      <c r="D177" s="329">
        <v>300</v>
      </c>
      <c r="E177" s="140"/>
      <c r="F177" s="140"/>
      <c r="G177" s="140"/>
      <c r="H177" s="140"/>
    </row>
    <row r="178" spans="1:8" s="16" customFormat="1" ht="50.1" customHeight="1" thickBot="1" x14ac:dyDescent="0.25">
      <c r="A178" s="194" t="s">
        <v>115</v>
      </c>
      <c r="B178" s="195"/>
      <c r="C178" s="198"/>
      <c r="D178" s="78">
        <v>1050</v>
      </c>
      <c r="E178" s="79"/>
      <c r="F178" s="79"/>
      <c r="G178" s="79"/>
      <c r="H178" s="79"/>
    </row>
    <row r="179" spans="1:8" s="16" customFormat="1" ht="50.1" customHeight="1" thickBot="1" x14ac:dyDescent="0.25">
      <c r="A179" s="24" t="s">
        <v>116</v>
      </c>
      <c r="B179" s="25"/>
      <c r="C179" s="26"/>
      <c r="D179" s="156"/>
      <c r="E179" s="156"/>
      <c r="F179" s="156"/>
      <c r="G179" s="156"/>
      <c r="H179" s="157"/>
    </row>
    <row r="180" spans="1:8" ht="50.1" customHeight="1" x14ac:dyDescent="0.2">
      <c r="A180" s="143" t="s">
        <v>117</v>
      </c>
      <c r="B180" s="144"/>
      <c r="C18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0" s="200">
        <f>F180*1.2</f>
        <v>9770.4</v>
      </c>
      <c r="E180" s="201">
        <f>F180*1.1</f>
        <v>8956.2000000000007</v>
      </c>
      <c r="F180" s="201">
        <v>8142</v>
      </c>
      <c r="G180" s="201">
        <f>F180*0.75</f>
        <v>6106.5</v>
      </c>
      <c r="H180" s="202">
        <f>F180*0.5</f>
        <v>4071</v>
      </c>
    </row>
    <row r="181" spans="1:8" ht="50.1" customHeight="1" x14ac:dyDescent="0.2">
      <c r="A181" s="143" t="s">
        <v>118</v>
      </c>
      <c r="B181" s="144"/>
      <c r="C181" s="186" t="str">
        <f>"Интернет-площадка 2gis.ru на основе Cправочника организаций "&amp;$C$2&amp;""</f>
        <v>Интернет-площадка 2gis.ru на основе Cправочника организаций "2ГИС.ЯКУТСК"</v>
      </c>
      <c r="D181" s="36">
        <v>1770</v>
      </c>
      <c r="E181" s="37"/>
      <c r="F181" s="37"/>
      <c r="G181" s="37"/>
      <c r="H181" s="38"/>
    </row>
    <row r="182" spans="1:8" ht="50.1" customHeight="1" x14ac:dyDescent="0.2">
      <c r="A182" s="143" t="s">
        <v>119</v>
      </c>
      <c r="B182" s="144"/>
      <c r="C182"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2" s="36">
        <v>1770</v>
      </c>
      <c r="E182" s="37"/>
      <c r="F182" s="37"/>
      <c r="G182" s="37"/>
      <c r="H182" s="38"/>
    </row>
    <row r="183" spans="1:8" ht="50.1" customHeight="1" x14ac:dyDescent="0.2">
      <c r="A183" s="143" t="s">
        <v>120</v>
      </c>
      <c r="B183" s="144"/>
      <c r="C183"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83" s="200">
        <f>F183*1.2</f>
        <v>13680</v>
      </c>
      <c r="E183" s="201">
        <f>F183*1.1</f>
        <v>12540.000000000002</v>
      </c>
      <c r="F183" s="201">
        <v>11400</v>
      </c>
      <c r="G183" s="201">
        <f>F183*0.75</f>
        <v>8550</v>
      </c>
      <c r="H183" s="202">
        <f>F183*0.5</f>
        <v>5700</v>
      </c>
    </row>
    <row r="184" spans="1:8" ht="50.1" customHeight="1" x14ac:dyDescent="0.2">
      <c r="A184" s="143" t="s">
        <v>165</v>
      </c>
      <c r="B184" s="144"/>
      <c r="C184" s="186" t="str">
        <f>"Интернет-площадка 2gis.ru на основе Cправочника организаций "&amp;$C$2&amp;""</f>
        <v>Интернет-площадка 2gis.ru на основе Cправочника организаций "2ГИС.ЯКУТСК"</v>
      </c>
      <c r="D184" s="36">
        <v>2520</v>
      </c>
      <c r="E184" s="37"/>
      <c r="F184" s="37"/>
      <c r="G184" s="37"/>
      <c r="H184" s="38"/>
    </row>
    <row r="185" spans="1:8" ht="50.1" customHeight="1" x14ac:dyDescent="0.2">
      <c r="A185" s="143" t="s">
        <v>122</v>
      </c>
      <c r="B185" s="144"/>
      <c r="C185" s="18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5" s="36">
        <v>2520</v>
      </c>
      <c r="E185" s="37"/>
      <c r="F185" s="37"/>
      <c r="G185" s="37"/>
      <c r="H185" s="38"/>
    </row>
    <row r="186" spans="1:8" s="16" customFormat="1" ht="126" customHeight="1" thickBot="1" x14ac:dyDescent="0.25">
      <c r="A186" s="143" t="s">
        <v>123</v>
      </c>
      <c r="B186" s="144"/>
      <c r="C186" s="203" t="str">
        <f>C181</f>
        <v>Интернет-площадка 2gis.ru на основе Cправочника организаций "2ГИС.ЯКУТСК"</v>
      </c>
      <c r="D186" s="200">
        <f>F186*1.2</f>
        <v>3600</v>
      </c>
      <c r="E186" s="201">
        <f>F186*1.1</f>
        <v>3300.0000000000005</v>
      </c>
      <c r="F186" s="201">
        <v>3000</v>
      </c>
      <c r="G186" s="201">
        <f>F186*0.75</f>
        <v>2250</v>
      </c>
      <c r="H186" s="202">
        <f>F186*0.5</f>
        <v>1500</v>
      </c>
    </row>
    <row r="187" spans="1:8" ht="50.1" customHeight="1" thickBot="1" x14ac:dyDescent="0.25">
      <c r="A187" s="24" t="s">
        <v>184</v>
      </c>
      <c r="B187" s="25"/>
      <c r="C187" s="26"/>
      <c r="D187" s="156"/>
      <c r="E187" s="156"/>
      <c r="F187" s="156"/>
      <c r="G187" s="156"/>
      <c r="H187" s="157"/>
    </row>
    <row r="188" spans="1:8" s="23" customFormat="1" ht="30" customHeight="1" thickBot="1" x14ac:dyDescent="0.25">
      <c r="A188" s="535"/>
      <c r="B188" s="357"/>
      <c r="C188" s="358"/>
      <c r="D188" s="357"/>
      <c r="E188" s="357"/>
      <c r="F188" s="357"/>
      <c r="G188" s="357"/>
      <c r="H188" s="359"/>
    </row>
    <row r="189" spans="1:8" s="16" customFormat="1" ht="185.25" customHeight="1" x14ac:dyDescent="0.2">
      <c r="A189" s="143" t="s">
        <v>185</v>
      </c>
      <c r="B189" s="144"/>
      <c r="C189" s="19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89" s="31">
        <v>23310</v>
      </c>
      <c r="E189" s="32"/>
      <c r="F189" s="32"/>
      <c r="G189" s="32"/>
      <c r="H189" s="33"/>
    </row>
    <row r="190" spans="1:8" s="16" customFormat="1" ht="83.25" customHeight="1" thickBot="1" x14ac:dyDescent="0.25">
      <c r="A190" s="143" t="s">
        <v>186</v>
      </c>
      <c r="B190" s="144"/>
      <c r="C190" s="196"/>
      <c r="D190" s="36">
        <v>23310</v>
      </c>
      <c r="E190" s="37"/>
      <c r="F190" s="37"/>
      <c r="G190" s="37"/>
      <c r="H190" s="38"/>
    </row>
    <row r="191" spans="1:8" ht="21.75" thickBot="1" x14ac:dyDescent="0.25">
      <c r="A191" s="301"/>
      <c r="B191" s="302"/>
      <c r="C191" s="118"/>
      <c r="D191" s="325"/>
      <c r="E191" s="325"/>
      <c r="F191" s="325"/>
      <c r="G191" s="325"/>
      <c r="H191" s="326"/>
    </row>
    <row r="193" spans="1:8" ht="21" x14ac:dyDescent="0.2">
      <c r="A193" s="208"/>
      <c r="B193" s="209" t="s">
        <v>125</v>
      </c>
      <c r="C193" s="210" t="s">
        <v>732</v>
      </c>
      <c r="D193" s="210"/>
      <c r="E193" s="211"/>
      <c r="F193" s="211"/>
      <c r="G193" s="211"/>
      <c r="H193" s="211"/>
    </row>
    <row r="194" spans="1:8" ht="21" x14ac:dyDescent="0.2">
      <c r="A194" s="208"/>
      <c r="B194" s="211"/>
      <c r="C194" s="212" t="s">
        <v>733</v>
      </c>
      <c r="D194" s="212"/>
      <c r="E194" s="211"/>
      <c r="F194" s="211"/>
      <c r="G194" s="211"/>
      <c r="H194" s="211"/>
    </row>
    <row r="195" spans="1:8" ht="21" x14ac:dyDescent="0.2">
      <c r="A195" s="208"/>
      <c r="B195" s="211"/>
      <c r="C195" s="304" t="s">
        <v>734</v>
      </c>
      <c r="D195" s="212"/>
      <c r="E195" s="211"/>
      <c r="F195" s="211"/>
      <c r="G195" s="211"/>
      <c r="H195" s="211"/>
    </row>
    <row r="196" spans="1:8" ht="21" x14ac:dyDescent="0.2">
      <c r="C196" s="212"/>
      <c r="D196" s="212"/>
      <c r="E196" s="211"/>
      <c r="F196" s="211"/>
      <c r="G196" s="211"/>
      <c r="H196" s="205"/>
    </row>
    <row r="197" spans="1:8" ht="26.25" customHeight="1" x14ac:dyDescent="0.2">
      <c r="A197" s="215" t="str">
        <f>Абакан_юр!A157</f>
        <v>По соглашению сторон в качестве валюты платежа могут выступать украинские гривны, в этом случае курс следующий: 1 руб. = 0,4294 гривен</v>
      </c>
      <c r="B197" s="215"/>
      <c r="C197" s="215"/>
      <c r="D197" s="216"/>
      <c r="E197" s="216"/>
      <c r="F197" s="217"/>
      <c r="G197" s="218"/>
      <c r="H197" s="218"/>
    </row>
    <row r="198" spans="1:8" ht="26.25" customHeight="1" x14ac:dyDescent="0.2">
      <c r="A198" s="215" t="str">
        <f>Абакан_юр!A158</f>
        <v>По соглашению сторон в качестве валюты платежа могут выступать дирхамы ОАЭ, в этом случае курс следующий: 1 руб. = 0,0422 дирхам</v>
      </c>
      <c r="B198" s="215"/>
      <c r="C198" s="215"/>
      <c r="D198" s="216"/>
      <c r="E198" s="216"/>
      <c r="F198" s="217"/>
      <c r="G198" s="220"/>
      <c r="H198" s="220"/>
    </row>
    <row r="199" spans="1:8" ht="26.25" customHeight="1" x14ac:dyDescent="0.2">
      <c r="A199" s="215" t="str">
        <f>Абакан_юр!A159</f>
        <v>По соглашению сторон в качестве валюты платежа могут выступать доллары США, в этом случае курс следующий: 1 руб. = 0,0115 доллара</v>
      </c>
      <c r="B199" s="215"/>
      <c r="C199" s="215"/>
      <c r="D199" s="216"/>
      <c r="E199" s="216"/>
      <c r="F199" s="217"/>
      <c r="G199" s="220"/>
      <c r="H199" s="220"/>
    </row>
    <row r="200" spans="1:8" ht="26.25" customHeight="1" x14ac:dyDescent="0.2">
      <c r="A200" s="215" t="str">
        <f>Абакан_юр!A160</f>
        <v>По соглашению сторон в качестве валюты платежа могут выступать евро, в этом случае курс следующий: 1 руб. = 0,0106 евро</v>
      </c>
      <c r="B200" s="215"/>
      <c r="C200" s="215"/>
      <c r="D200" s="216"/>
      <c r="E200" s="217"/>
      <c r="F200" s="217"/>
      <c r="G200" s="220"/>
      <c r="H200" s="220"/>
    </row>
    <row r="201" spans="1:8" ht="26.25" customHeight="1" x14ac:dyDescent="0.2">
      <c r="A201" s="215" t="str">
        <f>Абакан_юр!A161</f>
        <v>По соглашению сторон в качестве валюты платежа могут выступать чешские кроны, в этом случае курс следующий: 1 руб. = 0,2596 крона</v>
      </c>
      <c r="B201" s="215"/>
      <c r="C201" s="215"/>
      <c r="D201" s="216"/>
      <c r="E201" s="217"/>
      <c r="F201" s="217"/>
      <c r="G201" s="220"/>
      <c r="H201" s="220"/>
    </row>
    <row r="202" spans="1:8" ht="26.25" customHeight="1" x14ac:dyDescent="0.2">
      <c r="A202" s="215" t="str">
        <f>Абакан_юр!A162</f>
        <v>По соглашению сторон в качестве валюты платежа могут выступать киргизские сомы, в этом случае курс следующий: 1 руб. = 1,0276 сом</v>
      </c>
      <c r="B202" s="215"/>
      <c r="C202" s="215"/>
      <c r="D202" s="216"/>
      <c r="E202" s="216"/>
      <c r="F202" s="217"/>
      <c r="G202" s="220"/>
      <c r="H202" s="220"/>
    </row>
    <row r="203" spans="1:8" ht="26.25" customHeight="1" x14ac:dyDescent="0.2">
      <c r="A203" s="215" t="str">
        <f>Абакан_юр!A163</f>
        <v>По соглашению сторон в качестве валюты платежа могут выступать казахстанские тенге, в этом случае курс следующий: 1 руб. = 5,2809 тенге</v>
      </c>
      <c r="B203" s="215"/>
      <c r="C203" s="215"/>
      <c r="D203" s="216"/>
      <c r="E203" s="216"/>
      <c r="F203" s="217"/>
      <c r="G203" s="220"/>
      <c r="H203" s="220"/>
    </row>
    <row r="204" spans="1:8" ht="26.25" x14ac:dyDescent="0.2">
      <c r="A204" s="221"/>
      <c r="B204" s="221"/>
      <c r="C204" s="222"/>
      <c r="D204" s="223"/>
      <c r="E204" s="223"/>
      <c r="F204" s="224"/>
      <c r="G204" s="225"/>
      <c r="H204" s="225"/>
    </row>
    <row r="205" spans="1:8" ht="21" x14ac:dyDescent="0.2">
      <c r="A205" s="227" t="s">
        <v>136</v>
      </c>
      <c r="B205" s="227"/>
      <c r="C205" s="227"/>
      <c r="D205" s="227"/>
      <c r="E205" s="227"/>
      <c r="F205" s="227"/>
      <c r="G205" s="227"/>
      <c r="H205" s="227"/>
    </row>
    <row r="206" spans="1:8" ht="21" x14ac:dyDescent="0.2">
      <c r="A206" s="227" t="s">
        <v>137</v>
      </c>
      <c r="B206" s="227"/>
      <c r="C206" s="227"/>
      <c r="D206" s="227"/>
      <c r="E206" s="227"/>
      <c r="F206" s="227"/>
      <c r="G206" s="227"/>
      <c r="H206" s="227"/>
    </row>
    <row r="207" spans="1:8" ht="26.25" x14ac:dyDescent="0.2">
      <c r="A207" s="221"/>
      <c r="B207" s="221"/>
      <c r="C207" s="222"/>
      <c r="D207" s="223"/>
      <c r="E207" s="223"/>
      <c r="F207" s="224"/>
      <c r="G207" s="225"/>
      <c r="H207" s="225"/>
    </row>
    <row r="208" spans="1:8" ht="50.1" customHeight="1" thickBot="1" x14ac:dyDescent="0.25">
      <c r="A208" s="228" t="s">
        <v>138</v>
      </c>
      <c r="B208" s="228"/>
      <c r="C208" s="228"/>
      <c r="D208" s="228"/>
      <c r="E208" s="228"/>
      <c r="F208" s="229"/>
      <c r="G208" s="219"/>
      <c r="H208" s="230"/>
    </row>
    <row r="209" spans="1:8" ht="50.1" customHeight="1" thickBot="1" x14ac:dyDescent="0.25">
      <c r="A209" s="231" t="s">
        <v>139</v>
      </c>
      <c r="B209" s="232"/>
      <c r="C209" s="232"/>
      <c r="D209" s="232"/>
      <c r="E209" s="233"/>
      <c r="F209" s="234"/>
      <c r="H209" s="235"/>
    </row>
    <row r="210" spans="1:8" ht="79.5" customHeight="1" thickBot="1" x14ac:dyDescent="0.25">
      <c r="A210" s="305" t="s">
        <v>140</v>
      </c>
      <c r="B210" s="306"/>
      <c r="C210" s="238" t="s">
        <v>141</v>
      </c>
      <c r="D210" s="330" t="s">
        <v>142</v>
      </c>
      <c r="E210" s="331"/>
      <c r="F210" s="240"/>
      <c r="G210" s="240"/>
      <c r="H210" s="240"/>
    </row>
    <row r="211" spans="1:8" ht="101.25" customHeight="1" x14ac:dyDescent="0.2">
      <c r="A211" s="241" t="s">
        <v>143</v>
      </c>
      <c r="B211" s="242"/>
      <c r="C211" s="243" t="s">
        <v>144</v>
      </c>
      <c r="D211" s="244" t="s">
        <v>145</v>
      </c>
      <c r="E211" s="245"/>
      <c r="F211" s="240"/>
      <c r="G211" s="240"/>
      <c r="H211" s="240"/>
    </row>
    <row r="212" spans="1:8" ht="75" customHeight="1" x14ac:dyDescent="0.2">
      <c r="A212" s="246" t="s">
        <v>146</v>
      </c>
      <c r="B212" s="247"/>
      <c r="C212" s="248" t="s">
        <v>147</v>
      </c>
      <c r="D212" s="249" t="s">
        <v>148</v>
      </c>
      <c r="E212" s="250"/>
      <c r="F212" s="240"/>
      <c r="G212" s="240"/>
      <c r="H212" s="240"/>
    </row>
    <row r="213" spans="1:8" ht="126" customHeight="1" thickBot="1" x14ac:dyDescent="0.25">
      <c r="A213" s="332" t="s">
        <v>149</v>
      </c>
      <c r="B213" s="333"/>
      <c r="C213" s="334" t="s">
        <v>150</v>
      </c>
      <c r="D213" s="335" t="s">
        <v>148</v>
      </c>
      <c r="E213" s="336"/>
      <c r="F213" s="240"/>
      <c r="G213" s="240"/>
      <c r="H213" s="240"/>
    </row>
    <row r="214" spans="1:8" s="205" customFormat="1" ht="102.75" customHeight="1" thickBot="1" x14ac:dyDescent="0.25">
      <c r="A214" s="332" t="s">
        <v>152</v>
      </c>
      <c r="B214" s="333"/>
      <c r="C214" s="547" t="s">
        <v>153</v>
      </c>
      <c r="D214" s="335" t="s">
        <v>148</v>
      </c>
      <c r="E214" s="336"/>
      <c r="F214" s="234"/>
      <c r="G214" s="234"/>
      <c r="H214" s="234"/>
    </row>
    <row r="215" spans="1:8" s="226" customFormat="1" ht="222.75" customHeight="1" thickBot="1" x14ac:dyDescent="0.25">
      <c r="A215" s="332" t="s">
        <v>154</v>
      </c>
      <c r="B215" s="333"/>
      <c r="C215" s="334" t="s">
        <v>155</v>
      </c>
      <c r="D215" s="335" t="s">
        <v>148</v>
      </c>
      <c r="E215" s="336"/>
      <c r="F215" s="224"/>
      <c r="G215" s="225"/>
      <c r="H215" s="225"/>
    </row>
    <row r="216" spans="1:8" ht="23.25" x14ac:dyDescent="0.2">
      <c r="A216" s="252" t="s">
        <v>156</v>
      </c>
      <c r="B216" s="252"/>
      <c r="C216" s="252"/>
      <c r="D216" s="252"/>
      <c r="E216" s="252"/>
      <c r="F216" s="252"/>
      <c r="G216" s="252"/>
      <c r="H216" s="252"/>
    </row>
    <row r="217" spans="1:8" ht="23.25" x14ac:dyDescent="0.2">
      <c r="A217" s="252" t="s">
        <v>157</v>
      </c>
      <c r="B217" s="252"/>
      <c r="C217" s="252"/>
      <c r="D217" s="252"/>
      <c r="E217" s="252"/>
      <c r="F217" s="252"/>
      <c r="G217" s="252"/>
      <c r="H217" s="252"/>
    </row>
    <row r="218" spans="1:8" ht="195" customHeight="1" x14ac:dyDescent="0.2">
      <c r="A218" s="227" t="str">
        <f>Абакан_юр!A178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227"/>
      <c r="C218" s="227"/>
      <c r="D218" s="227"/>
      <c r="E218" s="227"/>
      <c r="F218" s="227"/>
      <c r="G218" s="227"/>
      <c r="H218" s="227"/>
    </row>
    <row r="219" spans="1:8" ht="77.25" customHeight="1" x14ac:dyDescent="0.2">
      <c r="A219" s="227" t="s">
        <v>159</v>
      </c>
      <c r="B219" s="227"/>
      <c r="C219" s="227"/>
      <c r="D219" s="227"/>
      <c r="E219" s="227"/>
      <c r="F219" s="227"/>
      <c r="G219" s="227"/>
      <c r="H219" s="227"/>
    </row>
    <row r="220" spans="1:8" ht="23.25" x14ac:dyDescent="0.2">
      <c r="A220" s="252" t="s">
        <v>160</v>
      </c>
      <c r="B220" s="252"/>
      <c r="C220" s="252"/>
      <c r="D220" s="252"/>
      <c r="E220" s="252"/>
      <c r="F220" s="252"/>
      <c r="G220" s="252"/>
      <c r="H220" s="252"/>
    </row>
    <row r="221" spans="1:8" s="254" customFormat="1" ht="114.75" customHeight="1" x14ac:dyDescent="0.2">
      <c r="A221" s="227" t="s">
        <v>161</v>
      </c>
      <c r="B221" s="227"/>
      <c r="C221" s="227"/>
      <c r="D221" s="227"/>
      <c r="E221" s="227"/>
      <c r="F221" s="227"/>
      <c r="G221" s="227"/>
      <c r="H221" s="227"/>
    </row>
  </sheetData>
  <sheetProtection selectLockedCells="1" selectUnlockedCells="1"/>
  <mergeCells count="374">
    <mergeCell ref="A218:H218"/>
    <mergeCell ref="A219:H219"/>
    <mergeCell ref="A220:H220"/>
    <mergeCell ref="A221:E221"/>
    <mergeCell ref="F221:H221"/>
    <mergeCell ref="A214:B214"/>
    <mergeCell ref="D214:E214"/>
    <mergeCell ref="A215:B215"/>
    <mergeCell ref="D215:E215"/>
    <mergeCell ref="A216:H216"/>
    <mergeCell ref="A217:H217"/>
    <mergeCell ref="A211:B211"/>
    <mergeCell ref="D211:E211"/>
    <mergeCell ref="A212:B212"/>
    <mergeCell ref="D212:E212"/>
    <mergeCell ref="A213:B213"/>
    <mergeCell ref="D213:E213"/>
    <mergeCell ref="A205:H205"/>
    <mergeCell ref="A206:H206"/>
    <mergeCell ref="A208:E208"/>
    <mergeCell ref="A209:E209"/>
    <mergeCell ref="A210:B210"/>
    <mergeCell ref="D210:E210"/>
    <mergeCell ref="A198:C198"/>
    <mergeCell ref="A199:C199"/>
    <mergeCell ref="A200:C200"/>
    <mergeCell ref="A201:C201"/>
    <mergeCell ref="A202:C202"/>
    <mergeCell ref="A203:C203"/>
    <mergeCell ref="C193:D193"/>
    <mergeCell ref="C194:D194"/>
    <mergeCell ref="C195:D195"/>
    <mergeCell ref="C196:D196"/>
    <mergeCell ref="A197:C197"/>
    <mergeCell ref="G197:H197"/>
    <mergeCell ref="A189:B189"/>
    <mergeCell ref="C189:C190"/>
    <mergeCell ref="D189:H189"/>
    <mergeCell ref="A190:B190"/>
    <mergeCell ref="D190:H190"/>
    <mergeCell ref="A191:B191"/>
    <mergeCell ref="D191:H191"/>
    <mergeCell ref="A185:B185"/>
    <mergeCell ref="D185:H185"/>
    <mergeCell ref="A186:B186"/>
    <mergeCell ref="A187:B187"/>
    <mergeCell ref="D187:H187"/>
    <mergeCell ref="A188:C188"/>
    <mergeCell ref="D188:H188"/>
    <mergeCell ref="A181:B181"/>
    <mergeCell ref="D181:H181"/>
    <mergeCell ref="A182:B182"/>
    <mergeCell ref="D182:H182"/>
    <mergeCell ref="A183:B183"/>
    <mergeCell ref="A184:B184"/>
    <mergeCell ref="D184:H184"/>
    <mergeCell ref="D177:H177"/>
    <mergeCell ref="A178:B178"/>
    <mergeCell ref="D178:H178"/>
    <mergeCell ref="A179:B179"/>
    <mergeCell ref="D179:H179"/>
    <mergeCell ref="A180:B180"/>
    <mergeCell ref="A173:B173"/>
    <mergeCell ref="D173:H173"/>
    <mergeCell ref="A174:B174"/>
    <mergeCell ref="C174:C178"/>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D120:H120"/>
    <mergeCell ref="A121:B121"/>
    <mergeCell ref="C121:C138"/>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C107:C108"/>
    <mergeCell ref="D107:H107"/>
    <mergeCell ref="D108:H108"/>
    <mergeCell ref="A109:B109"/>
    <mergeCell ref="C109:C117"/>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101</vt:i4>
      </vt:variant>
      <vt:variant>
        <vt:lpstr>Именованные диапазоны</vt:lpstr>
      </vt:variant>
      <vt:variant>
        <vt:i4>1</vt:i4>
      </vt:variant>
    </vt:vector>
  </HeadingPairs>
  <TitlesOfParts>
    <vt:vector size="102" baseType="lpstr">
      <vt:lpstr>Абакан_юр</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Нижневартовск_юр!Область_печати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2024-01-15T10:38:21Z</dcterms:created>
  <dcterms:modified xsi:type="dcterms:W3CDTF">2024-01-15T10:39:36Z</dcterms:modified>
</cp:coreProperties>
</file>